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00" yWindow="135" windowWidth="16275" windowHeight="13470" tabRatio="516" firstSheet="1" activeTab="4"/>
  </bookViews>
  <sheets>
    <sheet name="DATA" sheetId="1" r:id="rId1"/>
    <sheet name="CHFUSD" sheetId="2" r:id="rId2"/>
    <sheet name="Sheet4" sheetId="3" r:id="rId3"/>
    <sheet name="MXNUSD-Reg" sheetId="4" r:id="rId4"/>
    <sheet name="MXNUSD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<sst xmlns="http://schemas.openxmlformats.org/spreadsheetml/2006/main" count="1713" uniqueCount="191">
  <si>
    <t>TH CPI NADJ</t>
  </si>
  <si>
    <t>MY CPI NADJ</t>
  </si>
  <si>
    <t>Name</t>
  </si>
  <si>
    <t>Code</t>
  </si>
  <si>
    <t>CURRENCY</t>
  </si>
  <si>
    <t>THAI BAHT TO US $ NOON NY - EXCHANGE RATE</t>
  </si>
  <si>
    <t>M</t>
  </si>
  <si>
    <t>SWISS FRANC TO US $ NOON NY - EXCHANGE RATE</t>
  </si>
  <si>
    <t>NORWEGIAN KRONE TO US $ NOON NY - EXCHANGE RATE</t>
  </si>
  <si>
    <t>INDIAN RUPEE TO US $ NOON NY - EXCHANGE RATE</t>
  </si>
  <si>
    <t>JAPANESE YEN TO US $ NOON NY - EXCHANGE RATE</t>
  </si>
  <si>
    <t>SOUTH KOREAN WON TO US $ (KO) - EXCHANGE RATE</t>
  </si>
  <si>
    <t>MALAYSIAN RINGGIT TO US $ NOON NY - EXCHANGE RATE</t>
  </si>
  <si>
    <t>CANADIAN $ TO US $ NOON NY - EXCHANGE RATE</t>
  </si>
  <si>
    <t>MSCI MXN TO 1 USD - EXCHANGE RATE</t>
  </si>
  <si>
    <t>SOUTH AFRICA RAND TO US $ NOON NY - EXCHANGE RATE</t>
  </si>
  <si>
    <t>KW CPI NADJ</t>
  </si>
  <si>
    <t>SAUDI RIYAL TO US $ (TR) - EXCHANGE RATE</t>
  </si>
  <si>
    <t>DANISH KRONE TO US $ NOON NY - EXCHANGE RATE</t>
  </si>
  <si>
    <t>Start</t>
  </si>
  <si>
    <t>End</t>
  </si>
  <si>
    <t>Frequency</t>
  </si>
  <si>
    <t>US $ TO UK £ NOON NY - EXCHANGE RATE</t>
  </si>
  <si>
    <t>KUWAITI DINAR TO US $ (GTIS/TR) - EXCHANGE RATE</t>
  </si>
  <si>
    <t>GBP</t>
  </si>
  <si>
    <t>CHF</t>
  </si>
  <si>
    <t>DKK</t>
  </si>
  <si>
    <t>NOK</t>
  </si>
  <si>
    <t>INR</t>
  </si>
  <si>
    <t>JPY</t>
  </si>
  <si>
    <t>MYR</t>
  </si>
  <si>
    <t>KWD</t>
  </si>
  <si>
    <t>MXN</t>
  </si>
  <si>
    <t>USD</t>
  </si>
  <si>
    <t>CAD</t>
  </si>
  <si>
    <t>ZAR</t>
  </si>
  <si>
    <t>USD/GBP</t>
  </si>
  <si>
    <t>CHF/USD</t>
  </si>
  <si>
    <t>DKK/USD</t>
  </si>
  <si>
    <t>NOK/USD</t>
  </si>
  <si>
    <t>JPY/USD</t>
  </si>
  <si>
    <t>MYR/USD</t>
  </si>
  <si>
    <t>CAD/USD</t>
  </si>
  <si>
    <t>MXN/USD</t>
  </si>
  <si>
    <t>INR/USD</t>
  </si>
  <si>
    <t>SAR</t>
  </si>
  <si>
    <t>UK CPI ALL ITEMS NADJ</t>
  </si>
  <si>
    <t>SW CPI ALL ITEMS NADJ</t>
  </si>
  <si>
    <t>DK CPI ALL ITEMS NADJ</t>
  </si>
  <si>
    <t>NW CPI ALL ITEMS NADJ</t>
  </si>
  <si>
    <t>IN CONSUMER PRICES: ALL ITEMS NADJ</t>
  </si>
  <si>
    <t>JP CPI ALL ITEMS NADJ</t>
  </si>
  <si>
    <t>KO CPI ALL ITEMS NADJ</t>
  </si>
  <si>
    <t>KRW</t>
  </si>
  <si>
    <t>CN CPI ALL ITEMS NADJ</t>
  </si>
  <si>
    <t>MX CPI ALL ITEMS NADJ</t>
  </si>
  <si>
    <t>US CPI ALL ITEMS NADJ</t>
  </si>
  <si>
    <t>SA CONSUMER PRICES: ALL ITEMS NADJ</t>
  </si>
  <si>
    <t>S99696</t>
  </si>
  <si>
    <t>KRW/USD</t>
  </si>
  <si>
    <t>S02397</t>
  </si>
  <si>
    <t>Y77133</t>
  </si>
  <si>
    <t>S99694</t>
  </si>
  <si>
    <t>S94316</t>
  </si>
  <si>
    <t>S99714</t>
  </si>
  <si>
    <t>ZAR/USD</t>
  </si>
  <si>
    <t>US $ TO NEW ZEALAND $ NOON NY - EXCHANGE RATE</t>
  </si>
  <si>
    <t>S99710</t>
  </si>
  <si>
    <t>USD/NZD</t>
  </si>
  <si>
    <t>SP CPI NADJ</t>
  </si>
  <si>
    <t>SGD</t>
  </si>
  <si>
    <t>SINGAPORE $ TO US $ NOON NY - EXCHANGE RATE</t>
  </si>
  <si>
    <t>S99713</t>
  </si>
  <si>
    <t>SGD/USD</t>
  </si>
  <si>
    <t>D</t>
  </si>
  <si>
    <t>AUD</t>
  </si>
  <si>
    <t>AU UBS GOVERNMENT INFLATION INDEX</t>
  </si>
  <si>
    <t>KWD/USD</t>
  </si>
  <si>
    <t>US $ TO AUSTRALIAN $ NOON NY - EXCHANGE RATE</t>
  </si>
  <si>
    <t>S99690</t>
  </si>
  <si>
    <t>USD/AUD</t>
  </si>
  <si>
    <t>EY CPI NADJ</t>
  </si>
  <si>
    <t>EGP</t>
  </si>
  <si>
    <t>EGYPTIAN POUND TO US $ (TR) - EXCHANGE RATE</t>
  </si>
  <si>
    <t>Y77337</t>
  </si>
  <si>
    <t>EGP/USD</t>
  </si>
  <si>
    <t>SWOCP009F</t>
  </si>
  <si>
    <t>DKOCP009F</t>
  </si>
  <si>
    <t>NWOCP009F</t>
  </si>
  <si>
    <t>JPOCP009F</t>
  </si>
  <si>
    <t>KOOCP009F</t>
  </si>
  <si>
    <t>THCONPRCF</t>
  </si>
  <si>
    <t>MYCONPRCF</t>
  </si>
  <si>
    <t>KWCONPRCF</t>
  </si>
  <si>
    <t>USOCP009F</t>
  </si>
  <si>
    <t>SAOCP009F</t>
  </si>
  <si>
    <t>MXOCP009F</t>
  </si>
  <si>
    <t>UKU$FR2</t>
  </si>
  <si>
    <t>U$SFFR2</t>
  </si>
  <si>
    <t>U$NKFR2</t>
  </si>
  <si>
    <t>U$IRFR2</t>
  </si>
  <si>
    <t>U$Y.FR2</t>
  </si>
  <si>
    <t>KOUSDSP</t>
  </si>
  <si>
    <t>U$TBFR2</t>
  </si>
  <si>
    <t>U$M$FR2</t>
  </si>
  <si>
    <t>SI CONSUMER PRICES, ALL ITEMS NADJ</t>
  </si>
  <si>
    <t>THB</t>
  </si>
  <si>
    <t>THB/USD</t>
  </si>
  <si>
    <t>USD/SAR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</si>
  <si>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</si>
  <si>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</si>
  <si>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</si>
  <si>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</si>
  <si>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</si>
  <si>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</si>
  <si>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</si>
  <si>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</si>
  <si>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</si>
  <si>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</si>
  <si>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</si>
  <si>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</si>
  <si>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</si>
  <si>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</si>
  <si>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</si>
  <si>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</si>
  <si>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</si>
  <si>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</si>
  <si>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</si>
  <si>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</si>
  <si>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</si>
  <si>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</si>
  <si>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</si>
  <si>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</si>
  <si>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</si>
  <si>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Mean</t>
  </si>
  <si>
    <t>SD</t>
  </si>
  <si>
    <t>S.E.</t>
  </si>
  <si>
    <t>Skewness</t>
  </si>
  <si>
    <t>Kurtosis</t>
  </si>
  <si>
    <t>JB-Normality test</t>
  </si>
  <si>
    <t>e</t>
  </si>
  <si>
    <t>Iusd</t>
  </si>
  <si>
    <t>Ichf</t>
  </si>
  <si>
    <t>Min</t>
  </si>
  <si>
    <t>Median</t>
  </si>
  <si>
    <t>Max</t>
  </si>
  <si>
    <t>ALL</t>
  </si>
  <si>
    <t>PAST 20-yrs</t>
  </si>
  <si>
    <t>Real FX (SKK/USD)-Scaled</t>
  </si>
  <si>
    <t>Real FX (SKK/USD)</t>
  </si>
  <si>
    <t>Iswed</t>
  </si>
  <si>
    <t>Ius</t>
  </si>
  <si>
    <t>ef(skk/usd)</t>
  </si>
  <si>
    <t>Iswed-Ius</t>
  </si>
  <si>
    <t>error=ef-(Iswed-Ius)</t>
  </si>
  <si>
    <t>(ef-(Iswed-Ius))^2</t>
  </si>
  <si>
    <t>PPP S(t)</t>
  </si>
  <si>
    <t>(S(t)-S(t)PPP)^2</t>
  </si>
  <si>
    <t>Rt=St*Pf/Pd'</t>
  </si>
  <si>
    <t>SSR(H0)</t>
  </si>
  <si>
    <t>ef(Forecast)-1</t>
  </si>
  <si>
    <t>St(Forecast)-1</t>
  </si>
  <si>
    <t>error=St-St(F)</t>
  </si>
  <si>
    <t>error^2</t>
  </si>
  <si>
    <t>(RW-error)^2</t>
  </si>
  <si>
    <r>
      <t>=</t>
    </r>
    <r>
      <rPr>
        <b/>
        <sz val="10"/>
        <color indexed="56"/>
        <rFont val="Arial"/>
        <family val="2"/>
      </rPr>
      <t>0.000638</t>
    </r>
    <r>
      <rPr>
        <sz val="10"/>
        <rFont val="Arial"/>
        <family val="0"/>
      </rPr>
      <t>+</t>
    </r>
    <r>
      <rPr>
        <b/>
        <sz val="10"/>
        <color indexed="56"/>
        <rFont val="Arial"/>
        <family val="2"/>
      </rPr>
      <t>0.420833</t>
    </r>
    <r>
      <rPr>
        <sz val="10"/>
        <rFont val="Arial"/>
        <family val="0"/>
      </rPr>
      <t>*(Iswed-Ius)_t'</t>
    </r>
  </si>
  <si>
    <t>In-sample</t>
  </si>
  <si>
    <t>MSE(PPP-reg)</t>
  </si>
  <si>
    <t>MSE(RW)</t>
  </si>
  <si>
    <t>UKOCP009F</t>
  </si>
  <si>
    <t>IUSD</t>
  </si>
  <si>
    <t>t-test:</t>
  </si>
  <si>
    <t>SE</t>
  </si>
  <si>
    <t>IMXN</t>
  </si>
  <si>
    <t>IMXN-IUSD</t>
  </si>
  <si>
    <t>e(MXN/USD)</t>
  </si>
  <si>
    <t>Full Sample</t>
  </si>
  <si>
    <t>NA</t>
  </si>
  <si>
    <t>CNY</t>
  </si>
  <si>
    <t>Forecast-PPP</t>
  </si>
  <si>
    <t>Error-PPP</t>
  </si>
  <si>
    <t>S_F-PPP</t>
  </si>
  <si>
    <t>SS (Sum of Squared)</t>
  </si>
  <si>
    <t>Forecast-RW</t>
  </si>
  <si>
    <t>S_F-RW</t>
  </si>
  <si>
    <t>Error-RW</t>
  </si>
  <si>
    <t>Forecast-Model</t>
  </si>
  <si>
    <t>S_F-Model</t>
  </si>
  <si>
    <t>Error-Model</t>
  </si>
  <si>
    <t>SS 2015-2018</t>
  </si>
  <si>
    <t>I_mxn - I_usd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</si>
</sst>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[$-409]dddd\,\ mmmm\ dd\,\ yyyy"/>
    <numFmt numFmtId="167" formatCode="m/d;@"/>
    <numFmt numFmtId="168" formatCode="m/d/yy;@"/>
    <numFmt numFmtId="169" formatCode="[$-409]mmm\-yy;@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yyyy\-mm\-dd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 quotePrefix="1">
      <alignment/>
    </xf>
    <xf numFmtId="0" fontId="6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2" fillId="0" borderId="0" xfId="53" applyAlignment="1" applyProtection="1">
      <alignment/>
      <protection/>
    </xf>
    <xf numFmtId="165" fontId="47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0" fillId="0" borderId="0" xfId="57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4" fontId="53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2"/>
  <sheetViews>
    <sheetView zoomScalePageLayoutView="0" workbookViewId="0" topLeftCell="A1">
      <pane ySplit="6" topLeftCell="A565" activePane="bottomLeft" state="frozen"/>
      <selection pane="topLeft" activeCell="S1" sqref="S1"/>
      <selection pane="bottomLeft" activeCell="AS570" sqref="AS570"/>
    </sheetView>
  </sheetViews>
  <sheetFormatPr defaultColWidth="9.140625" defaultRowHeight="12.75"/>
  <cols>
    <col min="1" max="1" width="14.421875" style="0" customWidth="1"/>
    <col min="2" max="2" width="12.421875" style="2" customWidth="1"/>
    <col min="3" max="3" width="12.140625" style="2" customWidth="1"/>
    <col min="4" max="4" width="11.57421875" style="2" customWidth="1"/>
    <col min="5" max="5" width="12.28125" style="0" customWidth="1"/>
    <col min="7" max="7" width="10.140625" style="0" customWidth="1"/>
    <col min="14" max="14" width="10.00390625" style="23" bestFit="1" customWidth="1"/>
    <col min="19" max="19" width="10.421875" style="0" customWidth="1"/>
    <col min="33" max="33" width="10.140625" style="0" bestFit="1" customWidth="1"/>
    <col min="38" max="38" width="9.8515625" style="0" customWidth="1"/>
  </cols>
  <sheetData>
    <row r="1" spans="1:48" ht="12.75">
      <c r="A1" t="s">
        <v>19</v>
      </c>
      <c r="B1" s="1">
        <v>25948</v>
      </c>
      <c r="C1" s="1">
        <v>25949</v>
      </c>
      <c r="D1" s="1">
        <v>25950</v>
      </c>
      <c r="E1" s="1">
        <v>25951</v>
      </c>
      <c r="G1" s="1">
        <v>25948</v>
      </c>
      <c r="H1" s="1">
        <v>25948</v>
      </c>
      <c r="I1" s="1">
        <v>25948</v>
      </c>
      <c r="J1" s="1">
        <v>25948</v>
      </c>
      <c r="K1" s="1">
        <v>25948</v>
      </c>
      <c r="L1" s="1">
        <v>36540</v>
      </c>
      <c r="M1" s="22">
        <v>29266</v>
      </c>
      <c r="N1" s="22">
        <v>29266</v>
      </c>
      <c r="O1" s="1">
        <v>26313</v>
      </c>
      <c r="Q1" s="1">
        <v>25948</v>
      </c>
      <c r="R1" s="1">
        <v>25948</v>
      </c>
      <c r="S1" s="1">
        <v>25948</v>
      </c>
      <c r="U1" s="1">
        <v>25948</v>
      </c>
      <c r="V1" s="1">
        <v>25948</v>
      </c>
      <c r="W1" s="1">
        <v>33253</v>
      </c>
      <c r="X1" s="2"/>
      <c r="Z1" s="1">
        <v>25934</v>
      </c>
      <c r="AA1" s="1">
        <v>25934</v>
      </c>
      <c r="AB1" s="1">
        <v>25934</v>
      </c>
      <c r="AC1" s="1">
        <v>25934</v>
      </c>
      <c r="AE1" s="1">
        <v>26679</v>
      </c>
      <c r="AF1" s="1">
        <v>25934</v>
      </c>
      <c r="AG1" s="1">
        <v>25934</v>
      </c>
      <c r="AH1" s="1">
        <v>29601</v>
      </c>
      <c r="AI1" s="1">
        <v>29601</v>
      </c>
      <c r="AJ1" s="1">
        <v>25934</v>
      </c>
      <c r="AK1" s="1">
        <v>31427</v>
      </c>
      <c r="AL1" s="1">
        <v>32796</v>
      </c>
      <c r="AN1" s="1">
        <v>25934</v>
      </c>
      <c r="AO1" s="1">
        <v>32126</v>
      </c>
      <c r="AP1" s="1"/>
      <c r="AQ1" s="1">
        <v>33008</v>
      </c>
      <c r="AR1" s="1">
        <v>25934</v>
      </c>
      <c r="AS1" s="1">
        <v>25934</v>
      </c>
      <c r="AT1" s="1">
        <v>25934</v>
      </c>
      <c r="AV1" s="1"/>
    </row>
    <row r="2" spans="1:48" ht="12.75">
      <c r="A2" t="s">
        <v>20</v>
      </c>
      <c r="B2" s="1">
        <v>42323</v>
      </c>
      <c r="C2" s="1">
        <v>42323</v>
      </c>
      <c r="D2" s="1">
        <v>42323</v>
      </c>
      <c r="E2" s="1">
        <v>42323</v>
      </c>
      <c r="G2" s="1">
        <v>42323</v>
      </c>
      <c r="H2" s="1">
        <v>42323</v>
      </c>
      <c r="I2" s="1">
        <v>42353</v>
      </c>
      <c r="J2" s="1">
        <v>42353</v>
      </c>
      <c r="K2" s="1">
        <v>42323</v>
      </c>
      <c r="L2" s="1">
        <v>42323</v>
      </c>
      <c r="M2" s="22">
        <v>42323</v>
      </c>
      <c r="N2" s="22">
        <v>42323</v>
      </c>
      <c r="O2" s="1">
        <v>42323</v>
      </c>
      <c r="Q2" s="1">
        <v>42323</v>
      </c>
      <c r="R2" s="1">
        <v>42323</v>
      </c>
      <c r="S2" s="1">
        <v>42323</v>
      </c>
      <c r="U2" s="1">
        <v>42323</v>
      </c>
      <c r="V2" s="1">
        <v>42323</v>
      </c>
      <c r="W2" s="1">
        <v>42353</v>
      </c>
      <c r="X2" s="2"/>
      <c r="Z2" s="1">
        <v>42353</v>
      </c>
      <c r="AA2" s="1">
        <v>42353</v>
      </c>
      <c r="AB2" s="1">
        <v>42353</v>
      </c>
      <c r="AC2" s="1">
        <v>42353</v>
      </c>
      <c r="AE2" s="1">
        <v>42353</v>
      </c>
      <c r="AF2" s="1">
        <v>42353</v>
      </c>
      <c r="AG2" s="1">
        <v>42353</v>
      </c>
      <c r="AH2" s="1">
        <v>42353</v>
      </c>
      <c r="AI2" s="1">
        <v>42353</v>
      </c>
      <c r="AJ2" s="1">
        <v>42353</v>
      </c>
      <c r="AK2" s="1">
        <v>42353</v>
      </c>
      <c r="AL2" s="1">
        <v>42353</v>
      </c>
      <c r="AN2" s="1">
        <v>42353</v>
      </c>
      <c r="AO2" s="1">
        <v>42353</v>
      </c>
      <c r="AP2" s="1"/>
      <c r="AQ2" s="1">
        <v>42353</v>
      </c>
      <c r="AR2" s="1">
        <v>42353</v>
      </c>
      <c r="AS2" s="1">
        <v>42353</v>
      </c>
      <c r="AT2" s="1">
        <v>42353</v>
      </c>
      <c r="AV2" s="1"/>
    </row>
    <row r="3" spans="1:46" ht="12.75">
      <c r="A3" t="s">
        <v>21</v>
      </c>
      <c r="B3" t="s">
        <v>74</v>
      </c>
      <c r="C3" t="s">
        <v>74</v>
      </c>
      <c r="D3" t="s">
        <v>74</v>
      </c>
      <c r="E3" t="s">
        <v>74</v>
      </c>
      <c r="G3" t="s">
        <v>6</v>
      </c>
      <c r="H3" t="s">
        <v>74</v>
      </c>
      <c r="I3" t="s">
        <v>74</v>
      </c>
      <c r="J3" t="s">
        <v>74</v>
      </c>
      <c r="K3" t="s">
        <v>6</v>
      </c>
      <c r="L3" t="s">
        <v>74</v>
      </c>
      <c r="M3" s="23" t="s">
        <v>6</v>
      </c>
      <c r="N3" s="23" t="s">
        <v>6</v>
      </c>
      <c r="O3" t="s">
        <v>6</v>
      </c>
      <c r="Q3" t="s">
        <v>6</v>
      </c>
      <c r="R3" t="s">
        <v>74</v>
      </c>
      <c r="S3" t="s">
        <v>74</v>
      </c>
      <c r="U3" t="s">
        <v>6</v>
      </c>
      <c r="V3" t="s">
        <v>74</v>
      </c>
      <c r="W3" s="2" t="s">
        <v>74</v>
      </c>
      <c r="X3" s="2"/>
      <c r="Z3" t="s">
        <v>6</v>
      </c>
      <c r="AA3" t="s">
        <v>6</v>
      </c>
      <c r="AB3" t="s">
        <v>6</v>
      </c>
      <c r="AC3" t="s">
        <v>6</v>
      </c>
      <c r="AE3" t="s">
        <v>6</v>
      </c>
      <c r="AF3" t="s">
        <v>6</v>
      </c>
      <c r="AG3" t="s">
        <v>6</v>
      </c>
      <c r="AH3" t="s">
        <v>6</v>
      </c>
      <c r="AI3" t="s">
        <v>6</v>
      </c>
      <c r="AJ3" t="s">
        <v>6</v>
      </c>
      <c r="AK3" t="s">
        <v>6</v>
      </c>
      <c r="AL3" t="s">
        <v>6</v>
      </c>
      <c r="AN3" t="s">
        <v>6</v>
      </c>
      <c r="AO3" t="s">
        <v>6</v>
      </c>
      <c r="AQ3" t="s">
        <v>6</v>
      </c>
      <c r="AR3" t="s">
        <v>6</v>
      </c>
      <c r="AS3" t="s">
        <v>6</v>
      </c>
      <c r="AT3" t="s">
        <v>6</v>
      </c>
    </row>
    <row r="4" spans="1:46" s="6" customFormat="1" ht="12.75">
      <c r="A4" s="6" t="s">
        <v>2</v>
      </c>
      <c r="B4" s="6" t="s">
        <v>46</v>
      </c>
      <c r="C4" s="6" t="s">
        <v>47</v>
      </c>
      <c r="D4" s="6" t="s">
        <v>48</v>
      </c>
      <c r="E4" s="6" t="s">
        <v>49</v>
      </c>
      <c r="G4" s="6" t="s">
        <v>50</v>
      </c>
      <c r="H4" s="6" t="s">
        <v>51</v>
      </c>
      <c r="I4" s="6" t="s">
        <v>52</v>
      </c>
      <c r="J4" s="6" t="s">
        <v>0</v>
      </c>
      <c r="K4" s="6" t="s">
        <v>69</v>
      </c>
      <c r="L4" s="6" t="s">
        <v>16</v>
      </c>
      <c r="M4" s="24" t="s">
        <v>105</v>
      </c>
      <c r="N4" t="s">
        <v>54</v>
      </c>
      <c r="O4" t="s">
        <v>1</v>
      </c>
      <c r="Q4" s="6" t="s">
        <v>54</v>
      </c>
      <c r="R4" s="6" t="s">
        <v>55</v>
      </c>
      <c r="S4" s="6" t="s">
        <v>56</v>
      </c>
      <c r="U4" s="6" t="s">
        <v>81</v>
      </c>
      <c r="V4" s="6" t="s">
        <v>57</v>
      </c>
      <c r="W4" s="7" t="s">
        <v>76</v>
      </c>
      <c r="X4" s="7"/>
      <c r="Z4" s="6" t="s">
        <v>22</v>
      </c>
      <c r="AA4" s="6" t="s">
        <v>7</v>
      </c>
      <c r="AB4" s="6" t="s">
        <v>18</v>
      </c>
      <c r="AC4" s="6" t="s">
        <v>8</v>
      </c>
      <c r="AE4" s="6" t="s">
        <v>9</v>
      </c>
      <c r="AF4" s="6" t="s">
        <v>10</v>
      </c>
      <c r="AG4" s="6" t="s">
        <v>11</v>
      </c>
      <c r="AH4" s="6" t="s">
        <v>5</v>
      </c>
      <c r="AI4" s="6" t="s">
        <v>71</v>
      </c>
      <c r="AJ4" s="6" t="s">
        <v>12</v>
      </c>
      <c r="AK4" s="6" t="s">
        <v>23</v>
      </c>
      <c r="AL4" s="6" t="s">
        <v>17</v>
      </c>
      <c r="AN4" s="6" t="s">
        <v>13</v>
      </c>
      <c r="AO4" s="6" t="s">
        <v>14</v>
      </c>
      <c r="AQ4" s="6" t="s">
        <v>83</v>
      </c>
      <c r="AR4" s="6" t="s">
        <v>15</v>
      </c>
      <c r="AS4" s="6" t="s">
        <v>78</v>
      </c>
      <c r="AT4" s="6" t="s">
        <v>66</v>
      </c>
    </row>
    <row r="5" spans="1:46" ht="12.75">
      <c r="A5" t="s">
        <v>3</v>
      </c>
      <c r="B5" s="18" t="s">
        <v>169</v>
      </c>
      <c r="C5" t="s">
        <v>86</v>
      </c>
      <c r="D5" t="s">
        <v>87</v>
      </c>
      <c r="E5" t="s">
        <v>88</v>
      </c>
      <c r="G5">
        <v>870006876</v>
      </c>
      <c r="H5" t="s">
        <v>89</v>
      </c>
      <c r="I5" t="s">
        <v>90</v>
      </c>
      <c r="J5" t="s">
        <v>91</v>
      </c>
      <c r="K5">
        <v>528889991</v>
      </c>
      <c r="L5" t="s">
        <v>93</v>
      </c>
      <c r="M5" s="23">
        <v>744560248</v>
      </c>
      <c r="N5" s="26">
        <v>870000537</v>
      </c>
      <c r="O5" s="26" t="s">
        <v>92</v>
      </c>
      <c r="Q5">
        <v>870000537</v>
      </c>
      <c r="R5" t="s">
        <v>96</v>
      </c>
      <c r="S5" t="s">
        <v>94</v>
      </c>
      <c r="U5">
        <v>350009991</v>
      </c>
      <c r="V5" t="s">
        <v>95</v>
      </c>
      <c r="W5" s="3">
        <v>109396619</v>
      </c>
      <c r="X5" s="3"/>
      <c r="Z5" t="s">
        <v>97</v>
      </c>
      <c r="AA5" t="s">
        <v>98</v>
      </c>
      <c r="AB5" t="s">
        <v>58</v>
      </c>
      <c r="AC5" t="s">
        <v>99</v>
      </c>
      <c r="AE5" t="s">
        <v>100</v>
      </c>
      <c r="AF5" t="s">
        <v>101</v>
      </c>
      <c r="AG5" t="s">
        <v>102</v>
      </c>
      <c r="AH5" t="s">
        <v>103</v>
      </c>
      <c r="AI5" t="s">
        <v>72</v>
      </c>
      <c r="AJ5" t="s">
        <v>104</v>
      </c>
      <c r="AK5" t="s">
        <v>60</v>
      </c>
      <c r="AL5" t="s">
        <v>61</v>
      </c>
      <c r="AN5" t="s">
        <v>62</v>
      </c>
      <c r="AO5" t="s">
        <v>63</v>
      </c>
      <c r="AQ5" t="s">
        <v>84</v>
      </c>
      <c r="AR5" t="s">
        <v>64</v>
      </c>
      <c r="AS5" t="s">
        <v>79</v>
      </c>
      <c r="AT5" t="s">
        <v>67</v>
      </c>
    </row>
    <row r="6" spans="1:46" s="4" customFormat="1" ht="12.75">
      <c r="A6" s="4" t="s">
        <v>4</v>
      </c>
      <c r="B6" s="4" t="s">
        <v>24</v>
      </c>
      <c r="C6" s="4" t="s">
        <v>25</v>
      </c>
      <c r="D6" s="4" t="s">
        <v>26</v>
      </c>
      <c r="E6" s="4" t="s">
        <v>27</v>
      </c>
      <c r="G6" s="4" t="s">
        <v>28</v>
      </c>
      <c r="H6" s="4" t="s">
        <v>29</v>
      </c>
      <c r="I6" s="4" t="s">
        <v>53</v>
      </c>
      <c r="J6" s="4" t="s">
        <v>106</v>
      </c>
      <c r="K6" s="4" t="s">
        <v>70</v>
      </c>
      <c r="L6" s="4" t="s">
        <v>31</v>
      </c>
      <c r="M6" s="25" t="s">
        <v>45</v>
      </c>
      <c r="N6" s="25" t="s">
        <v>178</v>
      </c>
      <c r="O6" s="4" t="s">
        <v>30</v>
      </c>
      <c r="Q6" s="4" t="s">
        <v>34</v>
      </c>
      <c r="R6" s="4" t="s">
        <v>32</v>
      </c>
      <c r="S6" s="4" t="s">
        <v>33</v>
      </c>
      <c r="U6" s="4" t="s">
        <v>82</v>
      </c>
      <c r="V6" s="4" t="s">
        <v>35</v>
      </c>
      <c r="W6" s="5" t="s">
        <v>75</v>
      </c>
      <c r="X6" s="5"/>
      <c r="Z6" s="4" t="s">
        <v>36</v>
      </c>
      <c r="AA6" s="4" t="s">
        <v>37</v>
      </c>
      <c r="AB6" s="4" t="s">
        <v>38</v>
      </c>
      <c r="AC6" s="4" t="s">
        <v>39</v>
      </c>
      <c r="AE6" s="4" t="s">
        <v>44</v>
      </c>
      <c r="AF6" s="4" t="s">
        <v>40</v>
      </c>
      <c r="AG6" s="4" t="s">
        <v>59</v>
      </c>
      <c r="AH6" s="4" t="s">
        <v>107</v>
      </c>
      <c r="AI6" s="4" t="s">
        <v>73</v>
      </c>
      <c r="AJ6" s="4" t="s">
        <v>41</v>
      </c>
      <c r="AK6" s="4" t="s">
        <v>77</v>
      </c>
      <c r="AL6" s="4" t="s">
        <v>108</v>
      </c>
      <c r="AN6" s="4" t="s">
        <v>42</v>
      </c>
      <c r="AO6" s="4" t="s">
        <v>43</v>
      </c>
      <c r="AQ6" s="4" t="s">
        <v>85</v>
      </c>
      <c r="AR6" s="4" t="s">
        <v>65</v>
      </c>
      <c r="AS6" s="4" t="s">
        <v>80</v>
      </c>
      <c r="AT6" s="4" t="s">
        <v>68</v>
      </c>
    </row>
    <row r="7" spans="1:46" ht="12.75">
      <c r="A7" s="1">
        <v>25948</v>
      </c>
      <c r="B7">
        <v>8.82</v>
      </c>
      <c r="C7">
        <v>35.29</v>
      </c>
      <c r="D7">
        <v>14.01</v>
      </c>
      <c r="E7">
        <v>13.4</v>
      </c>
      <c r="G7">
        <v>3.1</v>
      </c>
      <c r="H7">
        <v>32.8</v>
      </c>
      <c r="I7">
        <v>5.37</v>
      </c>
      <c r="J7" t="s">
        <v>177</v>
      </c>
      <c r="K7">
        <v>28.21</v>
      </c>
      <c r="L7" t="s">
        <v>177</v>
      </c>
      <c r="M7" t="s">
        <v>177</v>
      </c>
      <c r="N7">
        <v>16.12</v>
      </c>
      <c r="O7">
        <v>28.21</v>
      </c>
      <c r="Q7">
        <v>16.12</v>
      </c>
      <c r="R7">
        <v>0.014600000000000002</v>
      </c>
      <c r="S7">
        <v>16.79</v>
      </c>
      <c r="U7">
        <v>1.8</v>
      </c>
      <c r="V7">
        <v>1.84</v>
      </c>
      <c r="Z7">
        <v>2.4174</v>
      </c>
      <c r="AA7">
        <v>4.2963000000000005</v>
      </c>
      <c r="AB7">
        <v>7.486800000000001</v>
      </c>
      <c r="AC7">
        <v>7.144500000000001</v>
      </c>
      <c r="AE7" t="s">
        <v>177</v>
      </c>
      <c r="AF7">
        <v>357.72</v>
      </c>
      <c r="AG7">
        <v>318.55</v>
      </c>
      <c r="AH7" t="s">
        <v>177</v>
      </c>
      <c r="AI7" t="s">
        <v>177</v>
      </c>
      <c r="AJ7">
        <v>3.0647</v>
      </c>
      <c r="AK7" t="s">
        <v>177</v>
      </c>
      <c r="AL7" t="s">
        <v>177</v>
      </c>
      <c r="AN7">
        <v>1.008</v>
      </c>
      <c r="AO7" t="s">
        <v>177</v>
      </c>
      <c r="AR7">
        <v>0.7118</v>
      </c>
      <c r="AS7">
        <v>1.1236000000000002</v>
      </c>
      <c r="AT7">
        <v>1.125</v>
      </c>
    </row>
    <row r="8" spans="1:46" ht="12.75">
      <c r="A8" s="1">
        <v>25979</v>
      </c>
      <c r="B8">
        <v>8.870000000000001</v>
      </c>
      <c r="C8">
        <v>35.44</v>
      </c>
      <c r="D8">
        <v>14.01</v>
      </c>
      <c r="E8">
        <v>13.4</v>
      </c>
      <c r="G8">
        <v>3.1</v>
      </c>
      <c r="H8">
        <v>32.8</v>
      </c>
      <c r="I8">
        <v>5.48</v>
      </c>
      <c r="J8" t="s">
        <v>177</v>
      </c>
      <c r="K8">
        <v>27.712</v>
      </c>
      <c r="L8" t="s">
        <v>177</v>
      </c>
      <c r="M8" t="s">
        <v>177</v>
      </c>
      <c r="N8">
        <v>16.2</v>
      </c>
      <c r="O8">
        <v>27.712</v>
      </c>
      <c r="Q8">
        <v>16.2</v>
      </c>
      <c r="R8">
        <v>0.014660000000000001</v>
      </c>
      <c r="S8">
        <v>16.830000000000002</v>
      </c>
      <c r="U8">
        <v>1.8</v>
      </c>
      <c r="V8">
        <v>1.84</v>
      </c>
      <c r="Z8">
        <v>2.416</v>
      </c>
      <c r="AA8">
        <v>4.307</v>
      </c>
      <c r="AB8">
        <v>7.4834000000000005</v>
      </c>
      <c r="AC8">
        <v>7.142</v>
      </c>
      <c r="AE8" t="s">
        <v>177</v>
      </c>
      <c r="AF8">
        <v>357.56</v>
      </c>
      <c r="AG8">
        <v>320.25</v>
      </c>
      <c r="AH8" t="s">
        <v>177</v>
      </c>
      <c r="AI8" t="s">
        <v>177</v>
      </c>
      <c r="AJ8">
        <v>3.0662000000000003</v>
      </c>
      <c r="AK8" t="s">
        <v>177</v>
      </c>
      <c r="AL8" t="s">
        <v>177</v>
      </c>
      <c r="AN8">
        <v>1.0070000000000001</v>
      </c>
      <c r="AO8" t="s">
        <v>177</v>
      </c>
      <c r="AR8">
        <v>0.7122</v>
      </c>
      <c r="AS8">
        <v>1.123</v>
      </c>
      <c r="AT8">
        <v>1.124</v>
      </c>
    </row>
    <row r="9" spans="1:46" ht="12.75">
      <c r="A9" s="1">
        <v>26007</v>
      </c>
      <c r="B9">
        <v>8.94</v>
      </c>
      <c r="C9">
        <v>35.65</v>
      </c>
      <c r="D9">
        <v>14.02</v>
      </c>
      <c r="E9">
        <v>13.47</v>
      </c>
      <c r="G9">
        <v>3.1</v>
      </c>
      <c r="H9">
        <v>32.9</v>
      </c>
      <c r="I9">
        <v>5.58</v>
      </c>
      <c r="J9" t="s">
        <v>177</v>
      </c>
      <c r="K9">
        <v>27.582</v>
      </c>
      <c r="L9" t="s">
        <v>177</v>
      </c>
      <c r="M9" t="s">
        <v>177</v>
      </c>
      <c r="N9">
        <v>16.2</v>
      </c>
      <c r="O9">
        <v>27.582</v>
      </c>
      <c r="Q9">
        <v>16.2</v>
      </c>
      <c r="R9">
        <v>0.01472</v>
      </c>
      <c r="S9">
        <v>16.88</v>
      </c>
      <c r="U9">
        <v>1.8</v>
      </c>
      <c r="V9">
        <v>1.8900000000000001</v>
      </c>
      <c r="Z9">
        <v>2.4168000000000003</v>
      </c>
      <c r="AA9">
        <v>4.2954</v>
      </c>
      <c r="AB9">
        <v>7.4764</v>
      </c>
      <c r="AC9">
        <v>7.1314</v>
      </c>
      <c r="AE9" t="s">
        <v>177</v>
      </c>
      <c r="AF9">
        <v>357.42</v>
      </c>
      <c r="AG9">
        <v>322.25</v>
      </c>
      <c r="AH9" t="s">
        <v>177</v>
      </c>
      <c r="AI9" t="s">
        <v>177</v>
      </c>
      <c r="AJ9">
        <v>3.0678</v>
      </c>
      <c r="AK9" t="s">
        <v>177</v>
      </c>
      <c r="AL9" t="s">
        <v>177</v>
      </c>
      <c r="AN9">
        <v>1.0081</v>
      </c>
      <c r="AO9" t="s">
        <v>177</v>
      </c>
      <c r="AR9">
        <v>0.7120000000000001</v>
      </c>
      <c r="AS9">
        <v>1.1234</v>
      </c>
      <c r="AT9">
        <v>1.124</v>
      </c>
    </row>
    <row r="10" spans="1:46" ht="12.75">
      <c r="A10" s="1">
        <v>26038</v>
      </c>
      <c r="B10">
        <v>9.13</v>
      </c>
      <c r="C10">
        <v>35.68</v>
      </c>
      <c r="D10">
        <v>14.16</v>
      </c>
      <c r="E10">
        <v>13.47</v>
      </c>
      <c r="G10">
        <v>3.1</v>
      </c>
      <c r="H10">
        <v>33.3</v>
      </c>
      <c r="I10">
        <v>5.5600000000000005</v>
      </c>
      <c r="J10" t="s">
        <v>177</v>
      </c>
      <c r="K10">
        <v>27.253</v>
      </c>
      <c r="L10" t="s">
        <v>177</v>
      </c>
      <c r="M10" t="s">
        <v>177</v>
      </c>
      <c r="N10">
        <v>16.36</v>
      </c>
      <c r="O10">
        <v>27.253</v>
      </c>
      <c r="Q10">
        <v>16.36</v>
      </c>
      <c r="R10">
        <v>0.014790000000000001</v>
      </c>
      <c r="S10">
        <v>16.92</v>
      </c>
      <c r="U10">
        <v>1.8</v>
      </c>
      <c r="V10">
        <v>1.8900000000000001</v>
      </c>
      <c r="Z10">
        <v>2.4193000000000002</v>
      </c>
      <c r="AA10">
        <v>4.2959000000000005</v>
      </c>
      <c r="AB10">
        <v>7.496</v>
      </c>
      <c r="AC10">
        <v>7.131200000000001</v>
      </c>
      <c r="AE10" t="s">
        <v>177</v>
      </c>
      <c r="AF10">
        <v>357.40000000000003</v>
      </c>
      <c r="AG10">
        <v>324.15000000000003</v>
      </c>
      <c r="AH10" t="s">
        <v>177</v>
      </c>
      <c r="AI10" t="s">
        <v>177</v>
      </c>
      <c r="AJ10">
        <v>3.0653</v>
      </c>
      <c r="AK10" t="s">
        <v>177</v>
      </c>
      <c r="AL10" t="s">
        <v>177</v>
      </c>
      <c r="AN10">
        <v>1.0091</v>
      </c>
      <c r="AO10" t="s">
        <v>177</v>
      </c>
      <c r="AR10">
        <v>0.7113</v>
      </c>
      <c r="AS10">
        <v>1.1245</v>
      </c>
      <c r="AT10">
        <v>1.1260000000000001</v>
      </c>
    </row>
    <row r="11" spans="1:46" ht="12.75">
      <c r="A11" s="1">
        <v>26068</v>
      </c>
      <c r="B11">
        <v>9.19</v>
      </c>
      <c r="C11">
        <v>36.07</v>
      </c>
      <c r="D11">
        <v>14.38</v>
      </c>
      <c r="E11">
        <v>13.55</v>
      </c>
      <c r="G11">
        <v>3.1</v>
      </c>
      <c r="H11">
        <v>33.4</v>
      </c>
      <c r="I11">
        <v>5.46</v>
      </c>
      <c r="J11" t="s">
        <v>177</v>
      </c>
      <c r="K11">
        <v>27.543</v>
      </c>
      <c r="L11" t="s">
        <v>177</v>
      </c>
      <c r="M11" t="s">
        <v>177</v>
      </c>
      <c r="N11">
        <v>16.36</v>
      </c>
      <c r="O11">
        <v>27.543</v>
      </c>
      <c r="Q11">
        <v>16.36</v>
      </c>
      <c r="R11">
        <v>0.014820000000000002</v>
      </c>
      <c r="S11">
        <v>17</v>
      </c>
      <c r="U11">
        <v>1.8</v>
      </c>
      <c r="V11">
        <v>1.8900000000000001</v>
      </c>
      <c r="Z11">
        <v>2.4178</v>
      </c>
      <c r="AA11">
        <v>4.1058</v>
      </c>
      <c r="AB11">
        <v>7.4946</v>
      </c>
      <c r="AC11">
        <v>7.1115</v>
      </c>
      <c r="AE11" t="s">
        <v>177</v>
      </c>
      <c r="AF11">
        <v>357.40000000000003</v>
      </c>
      <c r="AG11">
        <v>326.35</v>
      </c>
      <c r="AH11" t="s">
        <v>177</v>
      </c>
      <c r="AI11" t="s">
        <v>177</v>
      </c>
      <c r="AJ11">
        <v>3.06</v>
      </c>
      <c r="AK11" t="s">
        <v>177</v>
      </c>
      <c r="AL11" t="s">
        <v>177</v>
      </c>
      <c r="AN11">
        <v>1.0101</v>
      </c>
      <c r="AO11" t="s">
        <v>177</v>
      </c>
      <c r="AR11">
        <v>0.7117</v>
      </c>
      <c r="AS11">
        <v>1.1238000000000001</v>
      </c>
      <c r="AT11">
        <v>1.125</v>
      </c>
    </row>
    <row r="12" spans="1:46" ht="12.75">
      <c r="A12" s="1">
        <v>26099</v>
      </c>
      <c r="B12">
        <v>9.26</v>
      </c>
      <c r="C12">
        <v>36.1</v>
      </c>
      <c r="D12">
        <v>14.43</v>
      </c>
      <c r="E12">
        <v>13.620000000000001</v>
      </c>
      <c r="G12">
        <v>3.15</v>
      </c>
      <c r="H12">
        <v>33.5</v>
      </c>
      <c r="I12">
        <v>5.45</v>
      </c>
      <c r="J12" t="s">
        <v>177</v>
      </c>
      <c r="K12">
        <v>27.62</v>
      </c>
      <c r="L12" t="s">
        <v>177</v>
      </c>
      <c r="M12" t="s">
        <v>177</v>
      </c>
      <c r="N12">
        <v>16.43</v>
      </c>
      <c r="O12">
        <v>27.62</v>
      </c>
      <c r="Q12">
        <v>16.43</v>
      </c>
      <c r="R12">
        <v>0.01489</v>
      </c>
      <c r="S12">
        <v>17.13</v>
      </c>
      <c r="U12">
        <v>1.8</v>
      </c>
      <c r="V12">
        <v>1.8900000000000001</v>
      </c>
      <c r="Z12">
        <v>2.4196</v>
      </c>
      <c r="AA12">
        <v>4.0989</v>
      </c>
      <c r="AB12">
        <v>7.496</v>
      </c>
      <c r="AC12">
        <v>7.1048</v>
      </c>
      <c r="AE12" t="s">
        <v>177</v>
      </c>
      <c r="AF12">
        <v>357.40000000000003</v>
      </c>
      <c r="AG12">
        <v>370.8</v>
      </c>
      <c r="AH12" t="s">
        <v>177</v>
      </c>
      <c r="AI12" t="s">
        <v>177</v>
      </c>
      <c r="AJ12">
        <v>3.0548</v>
      </c>
      <c r="AK12" t="s">
        <v>177</v>
      </c>
      <c r="AL12" t="s">
        <v>177</v>
      </c>
      <c r="AN12">
        <v>1.0235</v>
      </c>
      <c r="AO12" t="s">
        <v>177</v>
      </c>
      <c r="AR12">
        <v>0.7112</v>
      </c>
      <c r="AS12">
        <v>1.1246</v>
      </c>
      <c r="AT12">
        <v>1.1260000000000001</v>
      </c>
    </row>
    <row r="13" spans="1:46" ht="12.75">
      <c r="A13" s="1">
        <v>26129</v>
      </c>
      <c r="B13">
        <v>9.31</v>
      </c>
      <c r="C13">
        <v>36.25</v>
      </c>
      <c r="D13">
        <v>14.450000000000001</v>
      </c>
      <c r="E13">
        <v>13.69</v>
      </c>
      <c r="G13">
        <v>3.2</v>
      </c>
      <c r="H13">
        <v>33.5</v>
      </c>
      <c r="I13">
        <v>5.55</v>
      </c>
      <c r="J13" t="s">
        <v>177</v>
      </c>
      <c r="K13">
        <v>27.763</v>
      </c>
      <c r="L13" t="s">
        <v>177</v>
      </c>
      <c r="M13" t="s">
        <v>177</v>
      </c>
      <c r="N13">
        <v>16.59</v>
      </c>
      <c r="O13">
        <v>27.763</v>
      </c>
      <c r="Q13">
        <v>16.59</v>
      </c>
      <c r="R13">
        <v>0.01488</v>
      </c>
      <c r="S13">
        <v>17.17</v>
      </c>
      <c r="U13">
        <v>1.8</v>
      </c>
      <c r="V13">
        <v>1.8900000000000001</v>
      </c>
      <c r="Z13">
        <v>2.4184</v>
      </c>
      <c r="AA13">
        <v>4.0862</v>
      </c>
      <c r="AB13">
        <v>7.499300000000001</v>
      </c>
      <c r="AC13">
        <v>7.1066</v>
      </c>
      <c r="AE13" t="s">
        <v>177</v>
      </c>
      <c r="AF13">
        <v>357.39</v>
      </c>
      <c r="AG13">
        <v>370.8</v>
      </c>
      <c r="AH13" t="s">
        <v>177</v>
      </c>
      <c r="AI13" t="s">
        <v>177</v>
      </c>
      <c r="AJ13">
        <v>3.0553000000000003</v>
      </c>
      <c r="AK13" t="s">
        <v>177</v>
      </c>
      <c r="AL13" t="s">
        <v>177</v>
      </c>
      <c r="AN13">
        <v>1.0188000000000001</v>
      </c>
      <c r="AO13" t="s">
        <v>177</v>
      </c>
      <c r="AR13">
        <v>0.7115</v>
      </c>
      <c r="AS13">
        <v>1.1241</v>
      </c>
      <c r="AT13">
        <v>1.125</v>
      </c>
    </row>
    <row r="14" spans="1:46" ht="12.75">
      <c r="A14" s="1">
        <v>26160</v>
      </c>
      <c r="B14">
        <v>9.32</v>
      </c>
      <c r="C14">
        <v>36.31</v>
      </c>
      <c r="D14">
        <v>14.5</v>
      </c>
      <c r="E14">
        <v>13.69</v>
      </c>
      <c r="G14">
        <v>3.2600000000000002</v>
      </c>
      <c r="H14">
        <v>33.5</v>
      </c>
      <c r="I14">
        <v>5.6000000000000005</v>
      </c>
      <c r="J14" t="s">
        <v>177</v>
      </c>
      <c r="K14">
        <v>27.628</v>
      </c>
      <c r="L14" t="s">
        <v>177</v>
      </c>
      <c r="M14" t="s">
        <v>177</v>
      </c>
      <c r="N14">
        <v>16.75</v>
      </c>
      <c r="O14">
        <v>27.628</v>
      </c>
      <c r="Q14">
        <v>16.75</v>
      </c>
      <c r="R14">
        <v>0.01502</v>
      </c>
      <c r="S14">
        <v>17.21</v>
      </c>
      <c r="U14">
        <v>1.8</v>
      </c>
      <c r="V14">
        <v>1.93</v>
      </c>
      <c r="Z14">
        <v>2.4535</v>
      </c>
      <c r="AA14">
        <v>3.9936000000000003</v>
      </c>
      <c r="AB14">
        <v>7.3505</v>
      </c>
      <c r="AC14">
        <v>6.9143</v>
      </c>
      <c r="AE14" t="s">
        <v>177</v>
      </c>
      <c r="AF14">
        <v>339.85</v>
      </c>
      <c r="AG14">
        <v>370.8</v>
      </c>
      <c r="AH14" t="s">
        <v>177</v>
      </c>
      <c r="AI14" t="s">
        <v>177</v>
      </c>
      <c r="AJ14">
        <v>3.0531</v>
      </c>
      <c r="AK14" t="s">
        <v>177</v>
      </c>
      <c r="AL14" t="s">
        <v>177</v>
      </c>
      <c r="AN14">
        <v>1.0142</v>
      </c>
      <c r="AO14" t="s">
        <v>177</v>
      </c>
      <c r="AR14">
        <v>0.7012</v>
      </c>
      <c r="AS14">
        <v>1.1406</v>
      </c>
      <c r="AT14">
        <v>1.1420000000000001</v>
      </c>
    </row>
    <row r="15" spans="1:46" ht="12.75">
      <c r="A15" s="1">
        <v>26191</v>
      </c>
      <c r="B15">
        <v>9.33</v>
      </c>
      <c r="C15">
        <v>36.59</v>
      </c>
      <c r="D15">
        <v>14.61</v>
      </c>
      <c r="E15">
        <v>13.76</v>
      </c>
      <c r="G15">
        <v>3.3000000000000003</v>
      </c>
      <c r="H15">
        <v>34.300000000000004</v>
      </c>
      <c r="I15">
        <v>5.69</v>
      </c>
      <c r="J15" t="s">
        <v>177</v>
      </c>
      <c r="K15">
        <v>27.84</v>
      </c>
      <c r="L15" t="s">
        <v>177</v>
      </c>
      <c r="M15" t="s">
        <v>177</v>
      </c>
      <c r="N15">
        <v>16.67</v>
      </c>
      <c r="O15">
        <v>27.84</v>
      </c>
      <c r="Q15">
        <v>16.67</v>
      </c>
      <c r="R15">
        <v>0.01506</v>
      </c>
      <c r="S15">
        <v>17.21</v>
      </c>
      <c r="U15">
        <v>1.8</v>
      </c>
      <c r="V15">
        <v>1.93</v>
      </c>
      <c r="Z15">
        <v>2.4847</v>
      </c>
      <c r="AA15">
        <v>3.9541000000000004</v>
      </c>
      <c r="AB15">
        <v>7.28</v>
      </c>
      <c r="AC15">
        <v>6.8672</v>
      </c>
      <c r="AE15" t="s">
        <v>177</v>
      </c>
      <c r="AF15">
        <v>335.35</v>
      </c>
      <c r="AG15">
        <v>370.8</v>
      </c>
      <c r="AH15" t="s">
        <v>177</v>
      </c>
      <c r="AI15" t="s">
        <v>177</v>
      </c>
      <c r="AJ15">
        <v>2.9766000000000004</v>
      </c>
      <c r="AK15" t="s">
        <v>177</v>
      </c>
      <c r="AL15" t="s">
        <v>177</v>
      </c>
      <c r="AN15">
        <v>1.0093</v>
      </c>
      <c r="AO15" t="s">
        <v>177</v>
      </c>
      <c r="AR15">
        <v>0.7111000000000001</v>
      </c>
      <c r="AS15">
        <v>1.1549</v>
      </c>
      <c r="AT15">
        <v>1.1560000000000001</v>
      </c>
    </row>
    <row r="16" spans="1:46" ht="12.75">
      <c r="A16" s="1">
        <v>26221</v>
      </c>
      <c r="B16">
        <v>9.38</v>
      </c>
      <c r="C16">
        <v>36.74</v>
      </c>
      <c r="D16">
        <v>14.67</v>
      </c>
      <c r="E16">
        <v>13.9</v>
      </c>
      <c r="G16">
        <v>3.3000000000000003</v>
      </c>
      <c r="H16">
        <v>34.4</v>
      </c>
      <c r="I16">
        <v>5.65</v>
      </c>
      <c r="J16" t="s">
        <v>177</v>
      </c>
      <c r="K16">
        <v>27.675</v>
      </c>
      <c r="L16" t="s">
        <v>177</v>
      </c>
      <c r="M16" t="s">
        <v>177</v>
      </c>
      <c r="N16">
        <v>16.75</v>
      </c>
      <c r="O16">
        <v>27.675</v>
      </c>
      <c r="Q16">
        <v>16.75</v>
      </c>
      <c r="R16">
        <v>0.015080000000000001</v>
      </c>
      <c r="S16">
        <v>17.26</v>
      </c>
      <c r="U16">
        <v>1.8</v>
      </c>
      <c r="V16">
        <v>1.98</v>
      </c>
      <c r="Z16">
        <v>2.4914</v>
      </c>
      <c r="AA16">
        <v>3.9927</v>
      </c>
      <c r="AB16">
        <v>7.2576</v>
      </c>
      <c r="AC16">
        <v>6.853800000000001</v>
      </c>
      <c r="AE16" t="s">
        <v>177</v>
      </c>
      <c r="AF16">
        <v>329.5</v>
      </c>
      <c r="AG16">
        <v>370.8</v>
      </c>
      <c r="AH16" t="s">
        <v>177</v>
      </c>
      <c r="AI16" t="s">
        <v>177</v>
      </c>
      <c r="AJ16">
        <v>2.9753000000000003</v>
      </c>
      <c r="AK16" t="s">
        <v>177</v>
      </c>
      <c r="AL16" t="s">
        <v>177</v>
      </c>
      <c r="AN16">
        <v>1.0036</v>
      </c>
      <c r="AO16" t="s">
        <v>177</v>
      </c>
      <c r="AR16">
        <v>0.7131000000000001</v>
      </c>
      <c r="AS16">
        <v>1.1580000000000001</v>
      </c>
      <c r="AT16">
        <v>1.159</v>
      </c>
    </row>
    <row r="17" spans="1:46" ht="12.75">
      <c r="A17" s="1">
        <v>26252</v>
      </c>
      <c r="B17">
        <v>9.44</v>
      </c>
      <c r="C17">
        <v>37.22</v>
      </c>
      <c r="D17">
        <v>14.77</v>
      </c>
      <c r="E17">
        <v>13.98</v>
      </c>
      <c r="G17">
        <v>3.31</v>
      </c>
      <c r="H17">
        <v>34.1</v>
      </c>
      <c r="I17">
        <v>5.66</v>
      </c>
      <c r="J17" t="s">
        <v>177</v>
      </c>
      <c r="K17">
        <v>27.830000000000002</v>
      </c>
      <c r="L17" t="s">
        <v>177</v>
      </c>
      <c r="M17" t="s">
        <v>177</v>
      </c>
      <c r="N17">
        <v>16.75</v>
      </c>
      <c r="O17">
        <v>27.830000000000002</v>
      </c>
      <c r="Q17">
        <v>16.75</v>
      </c>
      <c r="R17">
        <v>0.0151</v>
      </c>
      <c r="S17">
        <v>17.26</v>
      </c>
      <c r="U17">
        <v>1.8</v>
      </c>
      <c r="V17">
        <v>1.98</v>
      </c>
      <c r="Z17">
        <v>2.4937</v>
      </c>
      <c r="AA17">
        <v>3.9555000000000002</v>
      </c>
      <c r="AB17">
        <v>7.222700000000001</v>
      </c>
      <c r="AC17">
        <v>6.8376</v>
      </c>
      <c r="AE17" t="s">
        <v>177</v>
      </c>
      <c r="AF17">
        <v>327.44</v>
      </c>
      <c r="AG17">
        <v>370.8</v>
      </c>
      <c r="AH17" t="s">
        <v>177</v>
      </c>
      <c r="AI17" t="s">
        <v>177</v>
      </c>
      <c r="AJ17">
        <v>2.9637000000000002</v>
      </c>
      <c r="AK17" t="s">
        <v>177</v>
      </c>
      <c r="AL17" t="s">
        <v>177</v>
      </c>
      <c r="AN17">
        <v>1.0036</v>
      </c>
      <c r="AO17" t="s">
        <v>177</v>
      </c>
      <c r="AR17">
        <v>0.7135</v>
      </c>
      <c r="AS17">
        <v>1.1591</v>
      </c>
      <c r="AT17">
        <v>1.1600000000000001</v>
      </c>
    </row>
    <row r="18" spans="1:46" ht="12.75">
      <c r="A18" s="1">
        <v>26282</v>
      </c>
      <c r="B18">
        <v>9.49</v>
      </c>
      <c r="C18">
        <v>37.4</v>
      </c>
      <c r="D18">
        <v>14.81</v>
      </c>
      <c r="E18">
        <v>13.98</v>
      </c>
      <c r="G18">
        <v>3.2800000000000002</v>
      </c>
      <c r="H18">
        <v>34.1</v>
      </c>
      <c r="I18">
        <v>5.71</v>
      </c>
      <c r="J18" t="s">
        <v>177</v>
      </c>
      <c r="K18">
        <v>28.083000000000002</v>
      </c>
      <c r="L18" t="s">
        <v>177</v>
      </c>
      <c r="M18" t="s">
        <v>177</v>
      </c>
      <c r="N18">
        <v>16.830000000000002</v>
      </c>
      <c r="O18">
        <v>28.083000000000002</v>
      </c>
      <c r="Q18">
        <v>16.830000000000002</v>
      </c>
      <c r="R18">
        <v>0.01518</v>
      </c>
      <c r="S18">
        <v>17.34</v>
      </c>
      <c r="U18">
        <v>1.8</v>
      </c>
      <c r="V18">
        <v>1.98</v>
      </c>
      <c r="Z18">
        <v>2.552</v>
      </c>
      <c r="AA18">
        <v>3.9147000000000003</v>
      </c>
      <c r="AB18">
        <v>7.0665000000000004</v>
      </c>
      <c r="AC18">
        <v>6.7069</v>
      </c>
      <c r="AE18" t="s">
        <v>177</v>
      </c>
      <c r="AF18">
        <v>315.01</v>
      </c>
      <c r="AG18">
        <v>373.3</v>
      </c>
      <c r="AH18" t="s">
        <v>177</v>
      </c>
      <c r="AI18" t="s">
        <v>177</v>
      </c>
      <c r="AJ18">
        <v>2.8998</v>
      </c>
      <c r="AK18" t="s">
        <v>177</v>
      </c>
      <c r="AL18" t="s">
        <v>177</v>
      </c>
      <c r="AN18">
        <v>1.0024</v>
      </c>
      <c r="AO18" t="s">
        <v>177</v>
      </c>
      <c r="AR18">
        <v>0.767</v>
      </c>
      <c r="AS18">
        <v>1.1887</v>
      </c>
      <c r="AT18">
        <v>1.191</v>
      </c>
    </row>
    <row r="19" spans="1:46" ht="12.75">
      <c r="A19" s="1">
        <v>26313</v>
      </c>
      <c r="B19">
        <v>9.540000000000001</v>
      </c>
      <c r="C19">
        <v>37.64</v>
      </c>
      <c r="D19">
        <v>14.83</v>
      </c>
      <c r="E19">
        <v>14.19</v>
      </c>
      <c r="G19">
        <v>3.2600000000000002</v>
      </c>
      <c r="H19">
        <v>34.1</v>
      </c>
      <c r="I19">
        <v>5.8</v>
      </c>
      <c r="J19" t="s">
        <v>177</v>
      </c>
      <c r="K19">
        <v>28.12</v>
      </c>
      <c r="L19" t="s">
        <v>177</v>
      </c>
      <c r="M19" t="s">
        <v>177</v>
      </c>
      <c r="N19">
        <v>16.91</v>
      </c>
      <c r="O19">
        <v>28.12</v>
      </c>
      <c r="Q19">
        <v>16.91</v>
      </c>
      <c r="R19">
        <v>0.015240000000000002</v>
      </c>
      <c r="S19">
        <v>17.34</v>
      </c>
      <c r="U19">
        <v>1.8</v>
      </c>
      <c r="V19">
        <v>1.98</v>
      </c>
      <c r="Z19">
        <v>2.5937</v>
      </c>
      <c r="AA19">
        <v>3.8745000000000003</v>
      </c>
      <c r="AB19">
        <v>7.002800000000001</v>
      </c>
      <c r="AC19">
        <v>6.6912</v>
      </c>
      <c r="AE19" t="s">
        <v>177</v>
      </c>
      <c r="AF19">
        <v>310.56</v>
      </c>
      <c r="AG19">
        <v>376.40000000000003</v>
      </c>
      <c r="AH19" t="s">
        <v>177</v>
      </c>
      <c r="AI19" t="s">
        <v>177</v>
      </c>
      <c r="AJ19">
        <v>2.8506</v>
      </c>
      <c r="AK19" t="s">
        <v>177</v>
      </c>
      <c r="AL19" t="s">
        <v>177</v>
      </c>
      <c r="AN19">
        <v>1.0056</v>
      </c>
      <c r="AO19" t="s">
        <v>177</v>
      </c>
      <c r="AR19">
        <v>0.7547</v>
      </c>
      <c r="AS19">
        <v>1.191</v>
      </c>
      <c r="AT19">
        <v>1.195</v>
      </c>
    </row>
    <row r="20" spans="1:46" ht="12.75">
      <c r="A20" s="1">
        <v>26344</v>
      </c>
      <c r="B20">
        <v>9.59</v>
      </c>
      <c r="C20">
        <v>37.82</v>
      </c>
      <c r="D20">
        <v>14.9</v>
      </c>
      <c r="E20">
        <v>14.26</v>
      </c>
      <c r="G20">
        <v>3.25</v>
      </c>
      <c r="H20">
        <v>34.300000000000004</v>
      </c>
      <c r="I20">
        <v>5.99</v>
      </c>
      <c r="J20" t="s">
        <v>177</v>
      </c>
      <c r="K20">
        <v>28.11</v>
      </c>
      <c r="L20" t="s">
        <v>177</v>
      </c>
      <c r="M20" t="s">
        <v>177</v>
      </c>
      <c r="N20">
        <v>16.990000000000002</v>
      </c>
      <c r="O20">
        <v>28.11</v>
      </c>
      <c r="Q20">
        <v>16.990000000000002</v>
      </c>
      <c r="R20">
        <v>0.015290000000000002</v>
      </c>
      <c r="S20">
        <v>17.42</v>
      </c>
      <c r="U20">
        <v>1.8</v>
      </c>
      <c r="V20">
        <v>1.98</v>
      </c>
      <c r="Z20">
        <v>2.6059</v>
      </c>
      <c r="AA20">
        <v>3.8685</v>
      </c>
      <c r="AB20">
        <v>6.9857000000000005</v>
      </c>
      <c r="AC20">
        <v>6.6269</v>
      </c>
      <c r="AE20" t="s">
        <v>177</v>
      </c>
      <c r="AF20">
        <v>303.40000000000003</v>
      </c>
      <c r="AG20">
        <v>382</v>
      </c>
      <c r="AH20" t="s">
        <v>177</v>
      </c>
      <c r="AI20" t="s">
        <v>177</v>
      </c>
      <c r="AJ20">
        <v>2.8409</v>
      </c>
      <c r="AK20" t="s">
        <v>177</v>
      </c>
      <c r="AL20" t="s">
        <v>177</v>
      </c>
      <c r="AN20">
        <v>1.0012</v>
      </c>
      <c r="AO20" t="s">
        <v>177</v>
      </c>
      <c r="AR20">
        <v>0.7505000000000001</v>
      </c>
      <c r="AS20">
        <v>1.191</v>
      </c>
      <c r="AT20">
        <v>1.195</v>
      </c>
    </row>
    <row r="21" spans="1:46" ht="12.75">
      <c r="A21" s="1">
        <v>26373</v>
      </c>
      <c r="B21">
        <v>9.620000000000001</v>
      </c>
      <c r="C21">
        <v>37.910000000000004</v>
      </c>
      <c r="D21">
        <v>15</v>
      </c>
      <c r="E21">
        <v>14.33</v>
      </c>
      <c r="G21">
        <v>3.2600000000000002</v>
      </c>
      <c r="H21">
        <v>34.6</v>
      </c>
      <c r="I21">
        <v>6.15</v>
      </c>
      <c r="J21" t="s">
        <v>177</v>
      </c>
      <c r="K21">
        <v>28.057000000000002</v>
      </c>
      <c r="L21" t="s">
        <v>177</v>
      </c>
      <c r="M21" t="s">
        <v>177</v>
      </c>
      <c r="N21">
        <v>17.07</v>
      </c>
      <c r="O21">
        <v>28.057000000000002</v>
      </c>
      <c r="Q21">
        <v>17.07</v>
      </c>
      <c r="R21">
        <v>0.015370000000000002</v>
      </c>
      <c r="S21">
        <v>17.47</v>
      </c>
      <c r="U21">
        <v>1.8</v>
      </c>
      <c r="V21">
        <v>1.98</v>
      </c>
      <c r="Z21">
        <v>2.6163000000000003</v>
      </c>
      <c r="AA21">
        <v>3.8358000000000003</v>
      </c>
      <c r="AB21">
        <v>6.9686</v>
      </c>
      <c r="AC21">
        <v>6.600700000000001</v>
      </c>
      <c r="AE21" t="s">
        <v>177</v>
      </c>
      <c r="AF21">
        <v>304.32</v>
      </c>
      <c r="AG21">
        <v>387.1</v>
      </c>
      <c r="AH21" t="s">
        <v>177</v>
      </c>
      <c r="AI21" t="s">
        <v>177</v>
      </c>
      <c r="AJ21">
        <v>2.8249</v>
      </c>
      <c r="AK21" t="s">
        <v>177</v>
      </c>
      <c r="AL21" t="s">
        <v>177</v>
      </c>
      <c r="AN21">
        <v>0.9977</v>
      </c>
      <c r="AO21" t="s">
        <v>177</v>
      </c>
      <c r="AR21">
        <v>0.7468</v>
      </c>
      <c r="AS21">
        <v>1.191</v>
      </c>
      <c r="AT21">
        <v>1.198</v>
      </c>
    </row>
    <row r="22" spans="1:46" ht="12.75">
      <c r="A22" s="1">
        <v>26404</v>
      </c>
      <c r="B22">
        <v>9.71</v>
      </c>
      <c r="C22">
        <v>37.94</v>
      </c>
      <c r="D22">
        <v>15.1</v>
      </c>
      <c r="E22">
        <v>14.41</v>
      </c>
      <c r="G22">
        <v>3.2800000000000002</v>
      </c>
      <c r="H22">
        <v>35</v>
      </c>
      <c r="I22">
        <v>6.19</v>
      </c>
      <c r="J22" t="s">
        <v>177</v>
      </c>
      <c r="K22">
        <v>27.733</v>
      </c>
      <c r="L22" t="s">
        <v>177</v>
      </c>
      <c r="M22" t="s">
        <v>177</v>
      </c>
      <c r="N22">
        <v>17.150000000000002</v>
      </c>
      <c r="O22">
        <v>27.733</v>
      </c>
      <c r="Q22">
        <v>17.150000000000002</v>
      </c>
      <c r="R22">
        <v>0.015470000000000001</v>
      </c>
      <c r="S22">
        <v>17.51</v>
      </c>
      <c r="U22">
        <v>1.9000000000000001</v>
      </c>
      <c r="V22">
        <v>1.98</v>
      </c>
      <c r="Z22">
        <v>2.611</v>
      </c>
      <c r="AA22">
        <v>3.8647</v>
      </c>
      <c r="AB22">
        <v>6.995500000000001</v>
      </c>
      <c r="AC22">
        <v>6.6028</v>
      </c>
      <c r="AE22" t="s">
        <v>177</v>
      </c>
      <c r="AF22">
        <v>304.88</v>
      </c>
      <c r="AG22">
        <v>392.6</v>
      </c>
      <c r="AH22" t="s">
        <v>177</v>
      </c>
      <c r="AI22" t="s">
        <v>177</v>
      </c>
      <c r="AJ22">
        <v>2.8217000000000003</v>
      </c>
      <c r="AK22" t="s">
        <v>177</v>
      </c>
      <c r="AL22" t="s">
        <v>177</v>
      </c>
      <c r="AN22">
        <v>0.9924000000000001</v>
      </c>
      <c r="AO22" t="s">
        <v>177</v>
      </c>
      <c r="AR22">
        <v>0.7505000000000001</v>
      </c>
      <c r="AS22">
        <v>1.191</v>
      </c>
      <c r="AT22">
        <v>1.192</v>
      </c>
    </row>
    <row r="23" spans="1:46" ht="12.75">
      <c r="A23" s="1">
        <v>26434</v>
      </c>
      <c r="B23">
        <v>9.76</v>
      </c>
      <c r="C23">
        <v>38.34</v>
      </c>
      <c r="D23">
        <v>15.25</v>
      </c>
      <c r="E23">
        <v>14.48</v>
      </c>
      <c r="G23">
        <v>3.3000000000000003</v>
      </c>
      <c r="H23">
        <v>35.1</v>
      </c>
      <c r="I23">
        <v>6.22</v>
      </c>
      <c r="J23" t="s">
        <v>177</v>
      </c>
      <c r="K23">
        <v>27.842000000000002</v>
      </c>
      <c r="L23" t="s">
        <v>177</v>
      </c>
      <c r="M23" t="s">
        <v>177</v>
      </c>
      <c r="N23">
        <v>17.150000000000002</v>
      </c>
      <c r="O23">
        <v>27.842000000000002</v>
      </c>
      <c r="Q23">
        <v>17.150000000000002</v>
      </c>
      <c r="R23">
        <v>0.015500000000000002</v>
      </c>
      <c r="S23">
        <v>17.55</v>
      </c>
      <c r="U23">
        <v>1.8</v>
      </c>
      <c r="V23">
        <v>1.98</v>
      </c>
      <c r="Z23">
        <v>2.613</v>
      </c>
      <c r="AA23">
        <v>3.8432000000000004</v>
      </c>
      <c r="AB23">
        <v>6.9324</v>
      </c>
      <c r="AC23">
        <v>6.5274</v>
      </c>
      <c r="AE23" t="s">
        <v>177</v>
      </c>
      <c r="AF23">
        <v>304.69</v>
      </c>
      <c r="AG23">
        <v>396.1</v>
      </c>
      <c r="AH23" t="s">
        <v>177</v>
      </c>
      <c r="AI23" t="s">
        <v>177</v>
      </c>
      <c r="AJ23">
        <v>2.8129</v>
      </c>
      <c r="AK23" t="s">
        <v>177</v>
      </c>
      <c r="AL23" t="s">
        <v>177</v>
      </c>
      <c r="AN23">
        <v>0.9812000000000001</v>
      </c>
      <c r="AO23" t="s">
        <v>177</v>
      </c>
      <c r="AR23">
        <v>0.7463000000000001</v>
      </c>
      <c r="AS23">
        <v>1.191</v>
      </c>
      <c r="AT23">
        <v>1.195</v>
      </c>
    </row>
    <row r="24" spans="1:46" ht="12.75">
      <c r="A24" s="1">
        <v>26465</v>
      </c>
      <c r="B24">
        <v>9.82</v>
      </c>
      <c r="C24">
        <v>38.550000000000004</v>
      </c>
      <c r="D24">
        <v>15.35</v>
      </c>
      <c r="E24">
        <v>14.620000000000001</v>
      </c>
      <c r="G24">
        <v>3.38</v>
      </c>
      <c r="H24">
        <v>35.2</v>
      </c>
      <c r="I24">
        <v>6.25</v>
      </c>
      <c r="J24" t="s">
        <v>177</v>
      </c>
      <c r="K24">
        <v>27.94</v>
      </c>
      <c r="L24" t="s">
        <v>177</v>
      </c>
      <c r="M24" t="s">
        <v>177</v>
      </c>
      <c r="N24">
        <v>17.150000000000002</v>
      </c>
      <c r="O24">
        <v>27.94</v>
      </c>
      <c r="Q24">
        <v>17.150000000000002</v>
      </c>
      <c r="R24">
        <v>0.015620000000000002</v>
      </c>
      <c r="S24">
        <v>17.59</v>
      </c>
      <c r="U24">
        <v>1.8</v>
      </c>
      <c r="V24">
        <v>1.98</v>
      </c>
      <c r="Z24">
        <v>2.4410000000000003</v>
      </c>
      <c r="AA24">
        <v>3.7425</v>
      </c>
      <c r="AB24">
        <v>6.9469</v>
      </c>
      <c r="AC24">
        <v>6.5147</v>
      </c>
      <c r="AE24" t="s">
        <v>177</v>
      </c>
      <c r="AF24">
        <v>300.93</v>
      </c>
      <c r="AG24">
        <v>399.7</v>
      </c>
      <c r="AH24" t="s">
        <v>177</v>
      </c>
      <c r="AI24" t="s">
        <v>177</v>
      </c>
      <c r="AJ24">
        <v>2.8369</v>
      </c>
      <c r="AK24" t="s">
        <v>177</v>
      </c>
      <c r="AL24" t="s">
        <v>177</v>
      </c>
      <c r="AN24">
        <v>0.9856</v>
      </c>
      <c r="AO24" t="s">
        <v>177</v>
      </c>
      <c r="AR24">
        <v>0.7813</v>
      </c>
      <c r="AS24">
        <v>1.191</v>
      </c>
      <c r="AT24">
        <v>1.19</v>
      </c>
    </row>
    <row r="25" spans="1:46" ht="12.75">
      <c r="A25" s="1">
        <v>26495</v>
      </c>
      <c r="B25">
        <v>9.85</v>
      </c>
      <c r="C25">
        <v>38.58</v>
      </c>
      <c r="D25">
        <v>15.38</v>
      </c>
      <c r="E25">
        <v>14.76</v>
      </c>
      <c r="G25">
        <v>3.45</v>
      </c>
      <c r="H25">
        <v>35.2</v>
      </c>
      <c r="I25">
        <v>6.32</v>
      </c>
      <c r="J25" t="s">
        <v>177</v>
      </c>
      <c r="K25">
        <v>28.109</v>
      </c>
      <c r="L25" t="s">
        <v>177</v>
      </c>
      <c r="M25" t="s">
        <v>177</v>
      </c>
      <c r="N25">
        <v>17.38</v>
      </c>
      <c r="O25">
        <v>28.109</v>
      </c>
      <c r="Q25">
        <v>17.38</v>
      </c>
      <c r="R25">
        <v>0.015680000000000003</v>
      </c>
      <c r="S25">
        <v>17.68</v>
      </c>
      <c r="U25">
        <v>1.8</v>
      </c>
      <c r="V25">
        <v>2.02</v>
      </c>
      <c r="Z25">
        <v>2.4498</v>
      </c>
      <c r="AA25">
        <v>3.7736</v>
      </c>
      <c r="AB25">
        <v>6.9553</v>
      </c>
      <c r="AC25">
        <v>6.5274</v>
      </c>
      <c r="AE25" t="s">
        <v>177</v>
      </c>
      <c r="AF25">
        <v>301.39</v>
      </c>
      <c r="AG25">
        <v>399.3</v>
      </c>
      <c r="AH25" t="s">
        <v>177</v>
      </c>
      <c r="AI25" t="s">
        <v>177</v>
      </c>
      <c r="AJ25">
        <v>2.7816</v>
      </c>
      <c r="AK25" t="s">
        <v>177</v>
      </c>
      <c r="AL25" t="s">
        <v>177</v>
      </c>
      <c r="AN25">
        <v>0.9834</v>
      </c>
      <c r="AO25" t="s">
        <v>177</v>
      </c>
      <c r="AR25">
        <v>0.7994</v>
      </c>
      <c r="AS25">
        <v>1.191</v>
      </c>
      <c r="AT25">
        <v>1.195</v>
      </c>
    </row>
    <row r="26" spans="1:46" ht="12.75">
      <c r="A26" s="1">
        <v>26526</v>
      </c>
      <c r="B26">
        <v>9.93</v>
      </c>
      <c r="C26">
        <v>38.730000000000004</v>
      </c>
      <c r="D26">
        <v>15.44</v>
      </c>
      <c r="E26">
        <v>14.76</v>
      </c>
      <c r="G26">
        <v>3.48</v>
      </c>
      <c r="H26">
        <v>35.4</v>
      </c>
      <c r="I26">
        <v>6.42</v>
      </c>
      <c r="J26" t="s">
        <v>177</v>
      </c>
      <c r="K26">
        <v>28.357</v>
      </c>
      <c r="L26" t="s">
        <v>177</v>
      </c>
      <c r="M26" t="s">
        <v>177</v>
      </c>
      <c r="N26">
        <v>17.54</v>
      </c>
      <c r="O26">
        <v>28.357</v>
      </c>
      <c r="Q26">
        <v>17.54</v>
      </c>
      <c r="R26">
        <v>0.015780000000000002</v>
      </c>
      <c r="S26">
        <v>17.72</v>
      </c>
      <c r="U26">
        <v>1.8</v>
      </c>
      <c r="V26">
        <v>2.07</v>
      </c>
      <c r="Z26">
        <v>2.4483</v>
      </c>
      <c r="AA26">
        <v>3.7818</v>
      </c>
      <c r="AB26">
        <v>6.8918</v>
      </c>
      <c r="AC26">
        <v>6.542400000000001</v>
      </c>
      <c r="AE26" t="s">
        <v>177</v>
      </c>
      <c r="AF26">
        <v>301.11</v>
      </c>
      <c r="AG26">
        <v>399</v>
      </c>
      <c r="AH26" t="s">
        <v>177</v>
      </c>
      <c r="AI26" t="s">
        <v>177</v>
      </c>
      <c r="AJ26">
        <v>2.7701000000000002</v>
      </c>
      <c r="AK26" t="s">
        <v>177</v>
      </c>
      <c r="AL26" t="s">
        <v>177</v>
      </c>
      <c r="AN26">
        <v>0.9832000000000001</v>
      </c>
      <c r="AO26" t="s">
        <v>177</v>
      </c>
      <c r="AR26">
        <v>0.8</v>
      </c>
      <c r="AS26">
        <v>1.191</v>
      </c>
      <c r="AT26">
        <v>1.195</v>
      </c>
    </row>
    <row r="27" spans="1:46" ht="12.75">
      <c r="A27" s="1">
        <v>26557</v>
      </c>
      <c r="B27">
        <v>9.98</v>
      </c>
      <c r="C27">
        <v>39.06</v>
      </c>
      <c r="D27">
        <v>15.56</v>
      </c>
      <c r="E27">
        <v>14.91</v>
      </c>
      <c r="G27">
        <v>3.5</v>
      </c>
      <c r="H27">
        <v>35.6</v>
      </c>
      <c r="I27">
        <v>6.42</v>
      </c>
      <c r="J27" t="s">
        <v>177</v>
      </c>
      <c r="K27">
        <v>28.558</v>
      </c>
      <c r="L27" t="s">
        <v>177</v>
      </c>
      <c r="M27" t="s">
        <v>177</v>
      </c>
      <c r="N27">
        <v>17.62</v>
      </c>
      <c r="O27">
        <v>28.558</v>
      </c>
      <c r="Q27">
        <v>17.62</v>
      </c>
      <c r="R27">
        <v>0.015850000000000003</v>
      </c>
      <c r="S27">
        <v>17.76</v>
      </c>
      <c r="U27">
        <v>1.8</v>
      </c>
      <c r="V27">
        <v>2.07</v>
      </c>
      <c r="Z27">
        <v>2.4195</v>
      </c>
      <c r="AA27">
        <v>3.8023000000000002</v>
      </c>
      <c r="AB27">
        <v>7.230700000000001</v>
      </c>
      <c r="AC27">
        <v>6.6203</v>
      </c>
      <c r="AE27" t="s">
        <v>177</v>
      </c>
      <c r="AF27">
        <v>301.11</v>
      </c>
      <c r="AG27">
        <v>398.7</v>
      </c>
      <c r="AH27" t="s">
        <v>177</v>
      </c>
      <c r="AI27" t="s">
        <v>177</v>
      </c>
      <c r="AJ27">
        <v>2.7701000000000002</v>
      </c>
      <c r="AK27" t="s">
        <v>177</v>
      </c>
      <c r="AL27" t="s">
        <v>177</v>
      </c>
      <c r="AN27">
        <v>0.9835</v>
      </c>
      <c r="AO27" t="s">
        <v>177</v>
      </c>
      <c r="AR27">
        <v>0.8</v>
      </c>
      <c r="AS27">
        <v>1.191</v>
      </c>
      <c r="AT27">
        <v>1.194</v>
      </c>
    </row>
    <row r="28" spans="1:46" ht="12.75">
      <c r="A28" s="1">
        <v>26587</v>
      </c>
      <c r="B28">
        <v>10.120000000000001</v>
      </c>
      <c r="C28">
        <v>39.42</v>
      </c>
      <c r="D28">
        <v>15.67</v>
      </c>
      <c r="E28">
        <v>14.98</v>
      </c>
      <c r="G28">
        <v>3.5100000000000002</v>
      </c>
      <c r="H28">
        <v>35.800000000000004</v>
      </c>
      <c r="I28">
        <v>6.3500000000000005</v>
      </c>
      <c r="J28" t="s">
        <v>177</v>
      </c>
      <c r="K28">
        <v>28.514</v>
      </c>
      <c r="L28" t="s">
        <v>177</v>
      </c>
      <c r="M28" t="s">
        <v>177</v>
      </c>
      <c r="N28">
        <v>17.62</v>
      </c>
      <c r="O28">
        <v>28.514</v>
      </c>
      <c r="Q28">
        <v>17.62</v>
      </c>
      <c r="R28">
        <v>0.015860000000000003</v>
      </c>
      <c r="S28">
        <v>17.85</v>
      </c>
      <c r="U28">
        <v>1.9000000000000001</v>
      </c>
      <c r="V28">
        <v>2.12</v>
      </c>
      <c r="Z28">
        <v>2.3405</v>
      </c>
      <c r="AA28">
        <v>3.7994000000000003</v>
      </c>
      <c r="AB28">
        <v>6.9144000000000005</v>
      </c>
      <c r="AC28">
        <v>6.6423000000000005</v>
      </c>
      <c r="AE28" t="s">
        <v>177</v>
      </c>
      <c r="AF28">
        <v>301.11</v>
      </c>
      <c r="AG28">
        <v>398.7</v>
      </c>
      <c r="AH28" t="s">
        <v>177</v>
      </c>
      <c r="AI28" t="s">
        <v>177</v>
      </c>
      <c r="AJ28">
        <v>2.7701000000000002</v>
      </c>
      <c r="AK28" t="s">
        <v>177</v>
      </c>
      <c r="AL28" t="s">
        <v>177</v>
      </c>
      <c r="AN28">
        <v>0.9832000000000001</v>
      </c>
      <c r="AO28" t="s">
        <v>177</v>
      </c>
      <c r="AR28">
        <v>0.7837000000000001</v>
      </c>
      <c r="AS28">
        <v>1.191</v>
      </c>
      <c r="AT28">
        <v>1.194</v>
      </c>
    </row>
    <row r="29" spans="1:46" ht="12.75">
      <c r="A29" s="1">
        <v>26618</v>
      </c>
      <c r="B29">
        <v>10.16</v>
      </c>
      <c r="C29">
        <v>39.75</v>
      </c>
      <c r="D29">
        <v>15.8</v>
      </c>
      <c r="E29">
        <v>15.05</v>
      </c>
      <c r="G29">
        <v>3.5300000000000002</v>
      </c>
      <c r="H29">
        <v>35.800000000000004</v>
      </c>
      <c r="I29">
        <v>6.23</v>
      </c>
      <c r="J29" t="s">
        <v>177</v>
      </c>
      <c r="K29">
        <v>28.792</v>
      </c>
      <c r="L29" t="s">
        <v>177</v>
      </c>
      <c r="M29" t="s">
        <v>177</v>
      </c>
      <c r="N29">
        <v>17.62</v>
      </c>
      <c r="O29">
        <v>28.792</v>
      </c>
      <c r="Q29">
        <v>17.62</v>
      </c>
      <c r="R29">
        <v>0.01597</v>
      </c>
      <c r="S29">
        <v>17.89</v>
      </c>
      <c r="U29">
        <v>1.8</v>
      </c>
      <c r="V29">
        <v>2.12</v>
      </c>
      <c r="Z29">
        <v>2.3522000000000003</v>
      </c>
      <c r="AA29">
        <v>3.7761</v>
      </c>
      <c r="AB29">
        <v>6.8681</v>
      </c>
      <c r="AC29">
        <v>6.5746</v>
      </c>
      <c r="AE29" t="s">
        <v>177</v>
      </c>
      <c r="AF29">
        <v>301.11</v>
      </c>
      <c r="AG29">
        <v>398.8</v>
      </c>
      <c r="AH29" t="s">
        <v>177</v>
      </c>
      <c r="AI29" t="s">
        <v>177</v>
      </c>
      <c r="AJ29">
        <v>2.7701000000000002</v>
      </c>
      <c r="AK29" t="s">
        <v>177</v>
      </c>
      <c r="AL29" t="s">
        <v>177</v>
      </c>
      <c r="AN29">
        <v>0.9945</v>
      </c>
      <c r="AO29" t="s">
        <v>177</v>
      </c>
      <c r="AR29">
        <v>0.7849</v>
      </c>
      <c r="AS29">
        <v>1.191</v>
      </c>
      <c r="AT29">
        <v>1.195</v>
      </c>
    </row>
    <row r="30" spans="1:46" ht="12.75">
      <c r="A30" s="1">
        <v>26648</v>
      </c>
      <c r="B30">
        <v>10.21</v>
      </c>
      <c r="C30">
        <v>39.96</v>
      </c>
      <c r="D30">
        <v>15.860000000000001</v>
      </c>
      <c r="E30">
        <v>15.05</v>
      </c>
      <c r="G30">
        <v>3.5300000000000002</v>
      </c>
      <c r="H30">
        <v>36</v>
      </c>
      <c r="I30">
        <v>6.24</v>
      </c>
      <c r="J30" t="s">
        <v>177</v>
      </c>
      <c r="K30">
        <v>29.732</v>
      </c>
      <c r="L30" t="s">
        <v>177</v>
      </c>
      <c r="M30" t="s">
        <v>177</v>
      </c>
      <c r="N30">
        <v>17.7</v>
      </c>
      <c r="O30">
        <v>29.732</v>
      </c>
      <c r="Q30">
        <v>17.7</v>
      </c>
      <c r="R30">
        <v>0.016020000000000003</v>
      </c>
      <c r="S30">
        <v>17.93</v>
      </c>
      <c r="U30">
        <v>1.9000000000000001</v>
      </c>
      <c r="V30">
        <v>2.12</v>
      </c>
      <c r="Z30">
        <v>2.3480000000000003</v>
      </c>
      <c r="AA30">
        <v>3.7707</v>
      </c>
      <c r="AB30">
        <v>6.843500000000001</v>
      </c>
      <c r="AC30">
        <v>6.6412</v>
      </c>
      <c r="AE30" t="s">
        <v>177</v>
      </c>
      <c r="AF30">
        <v>301.66</v>
      </c>
      <c r="AG30">
        <v>398.90000000000003</v>
      </c>
      <c r="AH30" t="s">
        <v>177</v>
      </c>
      <c r="AI30" t="s">
        <v>177</v>
      </c>
      <c r="AJ30">
        <v>2.8249</v>
      </c>
      <c r="AK30" t="s">
        <v>177</v>
      </c>
      <c r="AL30" t="s">
        <v>177</v>
      </c>
      <c r="AN30">
        <v>0.9956</v>
      </c>
      <c r="AO30" t="s">
        <v>177</v>
      </c>
      <c r="AR30">
        <v>0.7837000000000001</v>
      </c>
      <c r="AS30">
        <v>1.2732</v>
      </c>
      <c r="AT30">
        <v>1.195</v>
      </c>
    </row>
    <row r="31" spans="1:46" ht="12.75">
      <c r="A31" s="1">
        <v>26679</v>
      </c>
      <c r="B31">
        <v>10.28</v>
      </c>
      <c r="C31">
        <v>40.42</v>
      </c>
      <c r="D31">
        <v>15.89</v>
      </c>
      <c r="E31">
        <v>15.120000000000001</v>
      </c>
      <c r="G31">
        <v>3.5300000000000002</v>
      </c>
      <c r="H31">
        <v>36.4</v>
      </c>
      <c r="I31">
        <v>6.26</v>
      </c>
      <c r="J31" t="s">
        <v>177</v>
      </c>
      <c r="K31">
        <v>29.645</v>
      </c>
      <c r="L31" t="s">
        <v>177</v>
      </c>
      <c r="M31" t="s">
        <v>177</v>
      </c>
      <c r="N31">
        <v>17.86</v>
      </c>
      <c r="O31">
        <v>29.645</v>
      </c>
      <c r="Q31">
        <v>17.86</v>
      </c>
      <c r="R31">
        <v>0.01625</v>
      </c>
      <c r="S31">
        <v>17.97</v>
      </c>
      <c r="U31">
        <v>1.9000000000000001</v>
      </c>
      <c r="V31">
        <v>2.12</v>
      </c>
      <c r="Z31">
        <v>2.3817</v>
      </c>
      <c r="AA31">
        <v>3.6206</v>
      </c>
      <c r="AB31">
        <v>6.8376</v>
      </c>
      <c r="AC31">
        <v>6.5327</v>
      </c>
      <c r="AE31">
        <v>8</v>
      </c>
      <c r="AF31">
        <v>301.39</v>
      </c>
      <c r="AG31">
        <v>398.90000000000003</v>
      </c>
      <c r="AH31" t="s">
        <v>177</v>
      </c>
      <c r="AI31" t="s">
        <v>177</v>
      </c>
      <c r="AJ31">
        <v>2.809</v>
      </c>
      <c r="AK31" t="s">
        <v>177</v>
      </c>
      <c r="AL31" t="s">
        <v>177</v>
      </c>
      <c r="AN31">
        <v>1.0009000000000001</v>
      </c>
      <c r="AO31" t="s">
        <v>177</v>
      </c>
      <c r="AR31">
        <v>0.7837000000000001</v>
      </c>
      <c r="AS31">
        <v>1.2710000000000001</v>
      </c>
      <c r="AT31">
        <v>1.195</v>
      </c>
    </row>
    <row r="32" spans="1:46" ht="12.75">
      <c r="A32" s="1">
        <v>26710</v>
      </c>
      <c r="B32">
        <v>10.34</v>
      </c>
      <c r="C32">
        <v>40.69</v>
      </c>
      <c r="D32">
        <v>16.06</v>
      </c>
      <c r="E32">
        <v>15.27</v>
      </c>
      <c r="G32">
        <v>3.58</v>
      </c>
      <c r="H32">
        <v>36.7</v>
      </c>
      <c r="I32">
        <v>6.28</v>
      </c>
      <c r="J32" t="s">
        <v>177</v>
      </c>
      <c r="K32">
        <v>30.669</v>
      </c>
      <c r="L32" t="s">
        <v>177</v>
      </c>
      <c r="M32" t="s">
        <v>177</v>
      </c>
      <c r="N32">
        <v>18.01</v>
      </c>
      <c r="O32">
        <v>30.669</v>
      </c>
      <c r="Q32">
        <v>18.01</v>
      </c>
      <c r="R32">
        <v>0.016390000000000002</v>
      </c>
      <c r="S32">
        <v>18.1</v>
      </c>
      <c r="U32">
        <v>1.9000000000000001</v>
      </c>
      <c r="V32">
        <v>2.12</v>
      </c>
      <c r="Z32">
        <v>2.49</v>
      </c>
      <c r="AA32">
        <v>3.1299</v>
      </c>
      <c r="AB32">
        <v>6.1767</v>
      </c>
      <c r="AC32">
        <v>5.9773000000000005</v>
      </c>
      <c r="AE32">
        <v>7.5200000000000005</v>
      </c>
      <c r="AF32">
        <v>265.67</v>
      </c>
      <c r="AG32">
        <v>398.90000000000003</v>
      </c>
      <c r="AH32" t="s">
        <v>177</v>
      </c>
      <c r="AI32" t="s">
        <v>177</v>
      </c>
      <c r="AJ32">
        <v>2.5253</v>
      </c>
      <c r="AK32" t="s">
        <v>177</v>
      </c>
      <c r="AL32" t="s">
        <v>177</v>
      </c>
      <c r="AN32">
        <v>0.9942000000000001</v>
      </c>
      <c r="AO32" t="s">
        <v>177</v>
      </c>
      <c r="AR32">
        <v>0.7143</v>
      </c>
      <c r="AS32">
        <v>1.4100000000000001</v>
      </c>
      <c r="AT32">
        <v>1.3210000000000002</v>
      </c>
    </row>
    <row r="33" spans="1:46" ht="12.75">
      <c r="A33" s="1">
        <v>26738</v>
      </c>
      <c r="B33">
        <v>10.4</v>
      </c>
      <c r="C33">
        <v>41.02</v>
      </c>
      <c r="D33">
        <v>16.15</v>
      </c>
      <c r="E33">
        <v>15.48</v>
      </c>
      <c r="G33">
        <v>3.63</v>
      </c>
      <c r="H33">
        <v>37.6</v>
      </c>
      <c r="I33">
        <v>6.29</v>
      </c>
      <c r="J33" t="s">
        <v>177</v>
      </c>
      <c r="K33">
        <v>30.788</v>
      </c>
      <c r="L33" t="s">
        <v>177</v>
      </c>
      <c r="M33" t="s">
        <v>177</v>
      </c>
      <c r="N33">
        <v>18.01</v>
      </c>
      <c r="O33">
        <v>30.788</v>
      </c>
      <c r="Q33">
        <v>18.01</v>
      </c>
      <c r="R33">
        <v>0.016530000000000003</v>
      </c>
      <c r="S33">
        <v>18.27</v>
      </c>
      <c r="U33">
        <v>1.9000000000000001</v>
      </c>
      <c r="V33">
        <v>2.16</v>
      </c>
      <c r="Z33">
        <v>2.4755000000000003</v>
      </c>
      <c r="AA33">
        <v>3.2436000000000003</v>
      </c>
      <c r="AB33">
        <v>6.2035</v>
      </c>
      <c r="AC33">
        <v>5.9032</v>
      </c>
      <c r="AE33">
        <v>7.55</v>
      </c>
      <c r="AF33">
        <v>265.96</v>
      </c>
      <c r="AG33">
        <v>398.90000000000003</v>
      </c>
      <c r="AH33" t="s">
        <v>177</v>
      </c>
      <c r="AI33" t="s">
        <v>177</v>
      </c>
      <c r="AJ33">
        <v>2.4845</v>
      </c>
      <c r="AK33" t="s">
        <v>177</v>
      </c>
      <c r="AL33" t="s">
        <v>177</v>
      </c>
      <c r="AN33">
        <v>0.9991000000000001</v>
      </c>
      <c r="AO33" t="s">
        <v>177</v>
      </c>
      <c r="AR33">
        <v>0.7065</v>
      </c>
      <c r="AS33">
        <v>1.415</v>
      </c>
      <c r="AT33">
        <v>1.327</v>
      </c>
    </row>
    <row r="34" spans="1:46" ht="12.75">
      <c r="A34" s="1">
        <v>26769</v>
      </c>
      <c r="B34">
        <v>10.6</v>
      </c>
      <c r="C34">
        <v>41.11</v>
      </c>
      <c r="D34">
        <v>16.37</v>
      </c>
      <c r="E34">
        <v>15.55</v>
      </c>
      <c r="G34">
        <v>3.72</v>
      </c>
      <c r="H34">
        <v>38.2</v>
      </c>
      <c r="I34">
        <v>6.32</v>
      </c>
      <c r="J34" t="s">
        <v>177</v>
      </c>
      <c r="K34">
        <v>30.988</v>
      </c>
      <c r="L34" t="s">
        <v>177</v>
      </c>
      <c r="M34" t="s">
        <v>177</v>
      </c>
      <c r="N34">
        <v>18.25</v>
      </c>
      <c r="O34">
        <v>30.988</v>
      </c>
      <c r="Q34">
        <v>18.25</v>
      </c>
      <c r="R34">
        <v>0.016790000000000003</v>
      </c>
      <c r="S34">
        <v>18.400000000000002</v>
      </c>
      <c r="U34">
        <v>1.9000000000000001</v>
      </c>
      <c r="V34">
        <v>2.21</v>
      </c>
      <c r="Z34">
        <v>2.4890000000000003</v>
      </c>
      <c r="AA34">
        <v>3.2415000000000003</v>
      </c>
      <c r="AB34">
        <v>6.2441</v>
      </c>
      <c r="AC34">
        <v>5.9382</v>
      </c>
      <c r="AE34">
        <v>7.53</v>
      </c>
      <c r="AF34">
        <v>265.53000000000003</v>
      </c>
      <c r="AG34">
        <v>399</v>
      </c>
      <c r="AH34" t="s">
        <v>177</v>
      </c>
      <c r="AI34" t="s">
        <v>177</v>
      </c>
      <c r="AJ34">
        <v>2.4783</v>
      </c>
      <c r="AK34" t="s">
        <v>177</v>
      </c>
      <c r="AL34" t="s">
        <v>177</v>
      </c>
      <c r="AN34">
        <v>1.0032</v>
      </c>
      <c r="AO34" t="s">
        <v>177</v>
      </c>
      <c r="AR34">
        <v>0.7018</v>
      </c>
      <c r="AS34">
        <v>1.415</v>
      </c>
      <c r="AT34">
        <v>1.335</v>
      </c>
    </row>
    <row r="35" spans="1:46" ht="12.75">
      <c r="A35" s="1">
        <v>26799</v>
      </c>
      <c r="B35">
        <v>10.68</v>
      </c>
      <c r="C35">
        <v>41.410000000000004</v>
      </c>
      <c r="D35">
        <v>16.57</v>
      </c>
      <c r="E35">
        <v>15.620000000000001</v>
      </c>
      <c r="G35">
        <v>3.84</v>
      </c>
      <c r="H35">
        <v>38.9</v>
      </c>
      <c r="I35">
        <v>6.3500000000000005</v>
      </c>
      <c r="J35" t="s">
        <v>177</v>
      </c>
      <c r="K35">
        <v>32.365</v>
      </c>
      <c r="L35" t="s">
        <v>177</v>
      </c>
      <c r="M35" t="s">
        <v>177</v>
      </c>
      <c r="N35">
        <v>18.330000000000002</v>
      </c>
      <c r="O35">
        <v>32.365</v>
      </c>
      <c r="Q35">
        <v>18.330000000000002</v>
      </c>
      <c r="R35">
        <v>0.016970000000000002</v>
      </c>
      <c r="S35">
        <v>18.52</v>
      </c>
      <c r="U35">
        <v>1.9000000000000001</v>
      </c>
      <c r="V35">
        <v>2.21</v>
      </c>
      <c r="Z35">
        <v>2.5661</v>
      </c>
      <c r="AA35">
        <v>3.0864000000000003</v>
      </c>
      <c r="AB35">
        <v>6.0205</v>
      </c>
      <c r="AC35">
        <v>5.6593</v>
      </c>
      <c r="AE35">
        <v>7.390000000000001</v>
      </c>
      <c r="AF35">
        <v>264.69</v>
      </c>
      <c r="AG35">
        <v>398.90000000000003</v>
      </c>
      <c r="AH35" t="s">
        <v>177</v>
      </c>
      <c r="AI35" t="s">
        <v>177</v>
      </c>
      <c r="AJ35">
        <v>2.4826</v>
      </c>
      <c r="AK35" t="s">
        <v>177</v>
      </c>
      <c r="AL35" t="s">
        <v>177</v>
      </c>
      <c r="AN35">
        <v>0.9951000000000001</v>
      </c>
      <c r="AO35" t="s">
        <v>177</v>
      </c>
      <c r="AR35">
        <v>0.7065</v>
      </c>
      <c r="AS35">
        <v>1.415</v>
      </c>
      <c r="AT35">
        <v>1.3210000000000002</v>
      </c>
    </row>
    <row r="36" spans="1:46" ht="12.75">
      <c r="A36" s="1">
        <v>26830</v>
      </c>
      <c r="B36">
        <v>10.73</v>
      </c>
      <c r="C36">
        <v>41.71</v>
      </c>
      <c r="D36">
        <v>16.7</v>
      </c>
      <c r="E36">
        <v>15.77</v>
      </c>
      <c r="G36">
        <v>3.92</v>
      </c>
      <c r="H36">
        <v>39</v>
      </c>
      <c r="I36">
        <v>6.34</v>
      </c>
      <c r="J36" t="s">
        <v>177</v>
      </c>
      <c r="K36">
        <v>33.45</v>
      </c>
      <c r="L36" t="s">
        <v>177</v>
      </c>
      <c r="M36" t="s">
        <v>177</v>
      </c>
      <c r="N36">
        <v>18.490000000000002</v>
      </c>
      <c r="O36">
        <v>33.45</v>
      </c>
      <c r="Q36">
        <v>18.490000000000002</v>
      </c>
      <c r="R36">
        <v>0.01711</v>
      </c>
      <c r="S36">
        <v>18.650000000000002</v>
      </c>
      <c r="U36">
        <v>1.9000000000000001</v>
      </c>
      <c r="V36">
        <v>2.21</v>
      </c>
      <c r="Z36">
        <v>2.581</v>
      </c>
      <c r="AA36">
        <v>2.9283</v>
      </c>
      <c r="AB36">
        <v>5.6657</v>
      </c>
      <c r="AC36">
        <v>5.291</v>
      </c>
      <c r="AE36">
        <v>7.3</v>
      </c>
      <c r="AF36">
        <v>263.16</v>
      </c>
      <c r="AG36">
        <v>398.90000000000003</v>
      </c>
      <c r="AH36" t="s">
        <v>177</v>
      </c>
      <c r="AI36" t="s">
        <v>177</v>
      </c>
      <c r="AJ36">
        <v>2.3809</v>
      </c>
      <c r="AK36" t="s">
        <v>177</v>
      </c>
      <c r="AL36" t="s">
        <v>177</v>
      </c>
      <c r="AN36">
        <v>0.9985</v>
      </c>
      <c r="AO36" t="s">
        <v>177</v>
      </c>
      <c r="AR36">
        <v>0.6716000000000001</v>
      </c>
      <c r="AS36">
        <v>1.4155</v>
      </c>
      <c r="AT36">
        <v>1.32</v>
      </c>
    </row>
    <row r="37" spans="1:46" ht="12.75">
      <c r="A37" s="1">
        <v>26860</v>
      </c>
      <c r="B37">
        <v>10.78</v>
      </c>
      <c r="C37">
        <v>41.77</v>
      </c>
      <c r="D37">
        <v>16.81</v>
      </c>
      <c r="E37">
        <v>15.84</v>
      </c>
      <c r="G37">
        <v>4.09</v>
      </c>
      <c r="H37">
        <v>39.300000000000004</v>
      </c>
      <c r="I37">
        <v>6.37</v>
      </c>
      <c r="J37" t="s">
        <v>177</v>
      </c>
      <c r="K37">
        <v>35.04</v>
      </c>
      <c r="L37" t="s">
        <v>177</v>
      </c>
      <c r="M37" t="s">
        <v>177</v>
      </c>
      <c r="N37">
        <v>18.73</v>
      </c>
      <c r="O37">
        <v>35.04</v>
      </c>
      <c r="Q37">
        <v>18.73</v>
      </c>
      <c r="R37">
        <v>0.017550000000000003</v>
      </c>
      <c r="S37">
        <v>18.69</v>
      </c>
      <c r="U37">
        <v>1.9000000000000001</v>
      </c>
      <c r="V37">
        <v>2.25</v>
      </c>
      <c r="Z37">
        <v>2.499</v>
      </c>
      <c r="AA37">
        <v>2.8409</v>
      </c>
      <c r="AB37">
        <v>5.518800000000001</v>
      </c>
      <c r="AC37">
        <v>5.3333</v>
      </c>
      <c r="AE37">
        <v>7.49</v>
      </c>
      <c r="AF37">
        <v>263.44</v>
      </c>
      <c r="AG37">
        <v>398.7</v>
      </c>
      <c r="AH37" t="s">
        <v>177</v>
      </c>
      <c r="AI37" t="s">
        <v>177</v>
      </c>
      <c r="AJ37">
        <v>2.2523</v>
      </c>
      <c r="AK37" t="s">
        <v>177</v>
      </c>
      <c r="AL37" t="s">
        <v>177</v>
      </c>
      <c r="AN37">
        <v>1.0015</v>
      </c>
      <c r="AO37" t="s">
        <v>177</v>
      </c>
      <c r="AR37">
        <v>0.6723</v>
      </c>
      <c r="AS37">
        <v>1.4200000000000002</v>
      </c>
      <c r="AT37">
        <v>1.35</v>
      </c>
    </row>
    <row r="38" spans="1:46" ht="12.75">
      <c r="A38" s="1">
        <v>26891</v>
      </c>
      <c r="B38">
        <v>10.81</v>
      </c>
      <c r="C38">
        <v>41.93</v>
      </c>
      <c r="D38">
        <v>16.92</v>
      </c>
      <c r="E38">
        <v>15.77</v>
      </c>
      <c r="G38">
        <v>4.16</v>
      </c>
      <c r="H38">
        <v>39.6</v>
      </c>
      <c r="I38">
        <v>6.44</v>
      </c>
      <c r="J38" t="s">
        <v>177</v>
      </c>
      <c r="K38">
        <v>35.438</v>
      </c>
      <c r="L38" t="s">
        <v>177</v>
      </c>
      <c r="M38" t="s">
        <v>177</v>
      </c>
      <c r="N38">
        <v>18.96</v>
      </c>
      <c r="O38">
        <v>35.438</v>
      </c>
      <c r="Q38">
        <v>18.96</v>
      </c>
      <c r="R38">
        <v>0.017830000000000002</v>
      </c>
      <c r="S38">
        <v>19.03</v>
      </c>
      <c r="U38">
        <v>1.9000000000000001</v>
      </c>
      <c r="V38">
        <v>2.25</v>
      </c>
      <c r="Z38">
        <v>2.458</v>
      </c>
      <c r="AA38">
        <v>3.0349</v>
      </c>
      <c r="AB38">
        <v>5.7904</v>
      </c>
      <c r="AC38">
        <v>5.5928</v>
      </c>
      <c r="AE38">
        <v>7.58</v>
      </c>
      <c r="AF38">
        <v>265.39</v>
      </c>
      <c r="AG38">
        <v>398.3</v>
      </c>
      <c r="AH38" t="s">
        <v>177</v>
      </c>
      <c r="AI38" t="s">
        <v>177</v>
      </c>
      <c r="AJ38">
        <v>2.3041</v>
      </c>
      <c r="AK38" t="s">
        <v>177</v>
      </c>
      <c r="AL38" t="s">
        <v>177</v>
      </c>
      <c r="AN38">
        <v>1.0056</v>
      </c>
      <c r="AO38" t="s">
        <v>177</v>
      </c>
      <c r="AR38">
        <v>0.6734</v>
      </c>
      <c r="AS38">
        <v>1.4160000000000001</v>
      </c>
      <c r="AT38">
        <v>1.35</v>
      </c>
    </row>
    <row r="39" spans="1:46" ht="12.75">
      <c r="A39" s="1">
        <v>26922</v>
      </c>
      <c r="B39">
        <v>10.91</v>
      </c>
      <c r="C39">
        <v>42.29</v>
      </c>
      <c r="D39">
        <v>17.09</v>
      </c>
      <c r="E39">
        <v>15.91</v>
      </c>
      <c r="G39">
        <v>4.17</v>
      </c>
      <c r="H39">
        <v>40.7</v>
      </c>
      <c r="I39">
        <v>6.49</v>
      </c>
      <c r="J39" t="s">
        <v>177</v>
      </c>
      <c r="K39">
        <v>35.446</v>
      </c>
      <c r="L39" t="s">
        <v>177</v>
      </c>
      <c r="M39" t="s">
        <v>177</v>
      </c>
      <c r="N39">
        <v>19.04</v>
      </c>
      <c r="O39">
        <v>35.446</v>
      </c>
      <c r="Q39">
        <v>19.04</v>
      </c>
      <c r="R39">
        <v>0.018250000000000002</v>
      </c>
      <c r="S39">
        <v>19.07</v>
      </c>
      <c r="U39">
        <v>2</v>
      </c>
      <c r="V39">
        <v>2.25</v>
      </c>
      <c r="Z39">
        <v>2.4135</v>
      </c>
      <c r="AA39">
        <v>3.0303</v>
      </c>
      <c r="AB39">
        <v>5.7372000000000005</v>
      </c>
      <c r="AC39">
        <v>5.534000000000001</v>
      </c>
      <c r="AE39">
        <v>7.75</v>
      </c>
      <c r="AF39">
        <v>265.6</v>
      </c>
      <c r="AG39">
        <v>397.8</v>
      </c>
      <c r="AH39" t="s">
        <v>177</v>
      </c>
      <c r="AI39" t="s">
        <v>177</v>
      </c>
      <c r="AJ39">
        <v>2.3065</v>
      </c>
      <c r="AK39" t="s">
        <v>177</v>
      </c>
      <c r="AL39" t="s">
        <v>177</v>
      </c>
      <c r="AN39">
        <v>1.0058</v>
      </c>
      <c r="AO39" t="s">
        <v>177</v>
      </c>
      <c r="AR39">
        <v>0.6734</v>
      </c>
      <c r="AS39">
        <v>1.48</v>
      </c>
      <c r="AT39">
        <v>1.48</v>
      </c>
    </row>
    <row r="40" spans="1:46" ht="12.75">
      <c r="A40" s="1">
        <v>26952</v>
      </c>
      <c r="B40">
        <v>11.120000000000001</v>
      </c>
      <c r="C40">
        <v>43.160000000000004</v>
      </c>
      <c r="D40">
        <v>17.29</v>
      </c>
      <c r="E40">
        <v>16.05</v>
      </c>
      <c r="G40">
        <v>4.2700000000000005</v>
      </c>
      <c r="H40">
        <v>40.9</v>
      </c>
      <c r="I40">
        <v>6.5</v>
      </c>
      <c r="J40" t="s">
        <v>177</v>
      </c>
      <c r="K40">
        <v>36.653</v>
      </c>
      <c r="L40" t="s">
        <v>177</v>
      </c>
      <c r="M40" t="s">
        <v>177</v>
      </c>
      <c r="N40">
        <v>19.12</v>
      </c>
      <c r="O40">
        <v>36.653</v>
      </c>
      <c r="Q40">
        <v>19.12</v>
      </c>
      <c r="R40">
        <v>0.018490000000000003</v>
      </c>
      <c r="S40">
        <v>19.240000000000002</v>
      </c>
      <c r="U40">
        <v>2</v>
      </c>
      <c r="V40">
        <v>2.3000000000000003</v>
      </c>
      <c r="Z40">
        <v>2.4385000000000003</v>
      </c>
      <c r="AA40">
        <v>3.0998</v>
      </c>
      <c r="AB40">
        <v>5.7045</v>
      </c>
      <c r="AC40">
        <v>5.534000000000001</v>
      </c>
      <c r="AE40">
        <v>7.69</v>
      </c>
      <c r="AF40">
        <v>266.95</v>
      </c>
      <c r="AG40">
        <v>397.2</v>
      </c>
      <c r="AH40" t="s">
        <v>177</v>
      </c>
      <c r="AI40" t="s">
        <v>177</v>
      </c>
      <c r="AJ40">
        <v>2.2727</v>
      </c>
      <c r="AK40" t="s">
        <v>177</v>
      </c>
      <c r="AL40" t="s">
        <v>177</v>
      </c>
      <c r="AN40">
        <v>0.999</v>
      </c>
      <c r="AO40" t="s">
        <v>177</v>
      </c>
      <c r="AR40">
        <v>0.6723</v>
      </c>
      <c r="AS40">
        <v>1.48</v>
      </c>
      <c r="AT40">
        <v>1.49</v>
      </c>
    </row>
    <row r="41" spans="1:46" ht="12.75">
      <c r="A41" s="1">
        <v>26983</v>
      </c>
      <c r="B41">
        <v>11.21</v>
      </c>
      <c r="C41">
        <v>44.07</v>
      </c>
      <c r="D41">
        <v>17.580000000000002</v>
      </c>
      <c r="E41">
        <v>16.2</v>
      </c>
      <c r="G41">
        <v>4.36</v>
      </c>
      <c r="H41">
        <v>41.2</v>
      </c>
      <c r="I41">
        <v>6.58</v>
      </c>
      <c r="J41" t="s">
        <v>177</v>
      </c>
      <c r="K41">
        <v>38.230000000000004</v>
      </c>
      <c r="L41" t="s">
        <v>177</v>
      </c>
      <c r="M41" t="s">
        <v>177</v>
      </c>
      <c r="N41">
        <v>19.28</v>
      </c>
      <c r="O41">
        <v>38.230000000000004</v>
      </c>
      <c r="Q41">
        <v>19.28</v>
      </c>
      <c r="R41">
        <v>0.01872</v>
      </c>
      <c r="S41">
        <v>19.37</v>
      </c>
      <c r="U41">
        <v>2</v>
      </c>
      <c r="V41">
        <v>2.3000000000000003</v>
      </c>
      <c r="Z41">
        <v>2.343</v>
      </c>
      <c r="AA41">
        <v>3.2051000000000003</v>
      </c>
      <c r="AB41">
        <v>6.135000000000001</v>
      </c>
      <c r="AC41">
        <v>5.5928</v>
      </c>
      <c r="AE41">
        <v>8.06</v>
      </c>
      <c r="AF41">
        <v>280.11</v>
      </c>
      <c r="AG41">
        <v>396.90000000000003</v>
      </c>
      <c r="AH41" t="s">
        <v>177</v>
      </c>
      <c r="AI41" t="s">
        <v>177</v>
      </c>
      <c r="AJ41">
        <v>2.4213</v>
      </c>
      <c r="AK41" t="s">
        <v>177</v>
      </c>
      <c r="AL41" t="s">
        <v>177</v>
      </c>
      <c r="AN41">
        <v>1.0002</v>
      </c>
      <c r="AO41" t="s">
        <v>177</v>
      </c>
      <c r="AR41">
        <v>0.6723</v>
      </c>
      <c r="AS41">
        <v>1.482</v>
      </c>
      <c r="AT41">
        <v>1.472</v>
      </c>
    </row>
    <row r="42" spans="1:46" ht="12.75">
      <c r="A42" s="1">
        <v>27013</v>
      </c>
      <c r="B42">
        <v>11.290000000000001</v>
      </c>
      <c r="C42">
        <v>44.730000000000004</v>
      </c>
      <c r="D42">
        <v>17.85</v>
      </c>
      <c r="E42">
        <v>16.27</v>
      </c>
      <c r="G42">
        <v>4.37</v>
      </c>
      <c r="H42">
        <v>42.6</v>
      </c>
      <c r="I42">
        <v>6.7700000000000005</v>
      </c>
      <c r="J42" t="s">
        <v>177</v>
      </c>
      <c r="K42">
        <v>37.825</v>
      </c>
      <c r="L42" t="s">
        <v>177</v>
      </c>
      <c r="M42" t="s">
        <v>177</v>
      </c>
      <c r="N42">
        <v>19.36</v>
      </c>
      <c r="O42">
        <v>37.825</v>
      </c>
      <c r="Q42">
        <v>19.36</v>
      </c>
      <c r="R42">
        <v>0.019440000000000002</v>
      </c>
      <c r="S42">
        <v>19.490000000000002</v>
      </c>
      <c r="U42">
        <v>2</v>
      </c>
      <c r="V42">
        <v>2.3000000000000003</v>
      </c>
      <c r="Z42">
        <v>2.3225000000000002</v>
      </c>
      <c r="AA42">
        <v>3.2510000000000003</v>
      </c>
      <c r="AB42">
        <v>6.2933</v>
      </c>
      <c r="AC42">
        <v>5.730700000000001</v>
      </c>
      <c r="AE42">
        <v>8.16</v>
      </c>
      <c r="AF42">
        <v>280.27</v>
      </c>
      <c r="AG42">
        <v>397.5</v>
      </c>
      <c r="AH42" t="s">
        <v>177</v>
      </c>
      <c r="AI42" t="s">
        <v>177</v>
      </c>
      <c r="AJ42">
        <v>2.454</v>
      </c>
      <c r="AK42" t="s">
        <v>177</v>
      </c>
      <c r="AL42" t="s">
        <v>177</v>
      </c>
      <c r="AN42">
        <v>0.996</v>
      </c>
      <c r="AO42" t="s">
        <v>177</v>
      </c>
      <c r="AR42">
        <v>0.6734</v>
      </c>
      <c r="AS42">
        <v>1.4825000000000002</v>
      </c>
      <c r="AT42">
        <v>1.4220000000000002</v>
      </c>
    </row>
    <row r="43" spans="1:46" ht="12.75">
      <c r="A43" s="1">
        <v>27044</v>
      </c>
      <c r="B43">
        <v>11.51</v>
      </c>
      <c r="C43">
        <v>45.09</v>
      </c>
      <c r="D43">
        <v>18.17</v>
      </c>
      <c r="E43">
        <v>16.56</v>
      </c>
      <c r="G43">
        <v>4.44</v>
      </c>
      <c r="H43">
        <v>44.4</v>
      </c>
      <c r="I43">
        <v>7.05</v>
      </c>
      <c r="J43" t="s">
        <v>177</v>
      </c>
      <c r="K43">
        <v>39.472</v>
      </c>
      <c r="L43" t="s">
        <v>177</v>
      </c>
      <c r="M43" t="s">
        <v>177</v>
      </c>
      <c r="N43">
        <v>19.52</v>
      </c>
      <c r="O43">
        <v>39.472</v>
      </c>
      <c r="Q43">
        <v>19.52</v>
      </c>
      <c r="R43">
        <v>0.02014</v>
      </c>
      <c r="S43">
        <v>19.66</v>
      </c>
      <c r="U43">
        <v>2</v>
      </c>
      <c r="V43">
        <v>2.35</v>
      </c>
      <c r="Z43">
        <v>2.286</v>
      </c>
      <c r="AA43">
        <v>3.2552000000000003</v>
      </c>
      <c r="AB43">
        <v>6.5789</v>
      </c>
      <c r="AC43">
        <v>5.9172</v>
      </c>
      <c r="AE43">
        <v>8.55</v>
      </c>
      <c r="AF43">
        <v>298.77</v>
      </c>
      <c r="AG43">
        <v>398.2</v>
      </c>
      <c r="AH43" t="s">
        <v>177</v>
      </c>
      <c r="AI43" t="s">
        <v>177</v>
      </c>
      <c r="AJ43">
        <v>2.4752</v>
      </c>
      <c r="AK43" t="s">
        <v>177</v>
      </c>
      <c r="AL43" t="s">
        <v>177</v>
      </c>
      <c r="AN43">
        <v>0.9882000000000001</v>
      </c>
      <c r="AO43" t="s">
        <v>177</v>
      </c>
      <c r="AR43">
        <v>0.6723</v>
      </c>
      <c r="AS43">
        <v>1.485</v>
      </c>
      <c r="AT43">
        <v>1.375</v>
      </c>
    </row>
    <row r="44" spans="1:46" ht="12.75">
      <c r="A44" s="1">
        <v>27075</v>
      </c>
      <c r="B44">
        <v>11.700000000000001</v>
      </c>
      <c r="C44">
        <v>44.76</v>
      </c>
      <c r="D44">
        <v>18.23</v>
      </c>
      <c r="E44">
        <v>16.7</v>
      </c>
      <c r="G44">
        <v>4.49</v>
      </c>
      <c r="H44">
        <v>45.800000000000004</v>
      </c>
      <c r="I44">
        <v>7.43</v>
      </c>
      <c r="J44" t="s">
        <v>177</v>
      </c>
      <c r="K44">
        <v>40.63</v>
      </c>
      <c r="L44" t="s">
        <v>177</v>
      </c>
      <c r="M44" t="s">
        <v>177</v>
      </c>
      <c r="N44">
        <v>19.67</v>
      </c>
      <c r="O44">
        <v>40.63</v>
      </c>
      <c r="Q44">
        <v>19.67</v>
      </c>
      <c r="R44">
        <v>0.02059</v>
      </c>
      <c r="S44">
        <v>19.91</v>
      </c>
      <c r="U44">
        <v>2.1</v>
      </c>
      <c r="V44">
        <v>2.35</v>
      </c>
      <c r="Z44">
        <v>2.3015000000000003</v>
      </c>
      <c r="AA44">
        <v>3.1328</v>
      </c>
      <c r="AB44">
        <v>6.2775</v>
      </c>
      <c r="AC44">
        <v>5.6883</v>
      </c>
      <c r="AE44">
        <v>8.16</v>
      </c>
      <c r="AF44">
        <v>288.43</v>
      </c>
      <c r="AG44">
        <v>398.5</v>
      </c>
      <c r="AH44" t="s">
        <v>177</v>
      </c>
      <c r="AI44" t="s">
        <v>177</v>
      </c>
      <c r="AJ44">
        <v>2.4691</v>
      </c>
      <c r="AK44" t="s">
        <v>177</v>
      </c>
      <c r="AL44" t="s">
        <v>177</v>
      </c>
      <c r="AN44">
        <v>0.9685</v>
      </c>
      <c r="AO44" t="s">
        <v>177</v>
      </c>
      <c r="AR44">
        <v>0.6723</v>
      </c>
      <c r="AS44">
        <v>1.4875</v>
      </c>
      <c r="AT44">
        <v>1.425</v>
      </c>
    </row>
    <row r="45" spans="1:46" ht="12.75">
      <c r="A45" s="1">
        <v>27103</v>
      </c>
      <c r="B45">
        <v>11.81</v>
      </c>
      <c r="C45">
        <v>44.97</v>
      </c>
      <c r="D45">
        <v>18.39</v>
      </c>
      <c r="E45">
        <v>16.84</v>
      </c>
      <c r="G45">
        <v>4.63</v>
      </c>
      <c r="H45">
        <v>46.1</v>
      </c>
      <c r="I45">
        <v>7.71</v>
      </c>
      <c r="J45" t="s">
        <v>177</v>
      </c>
      <c r="K45">
        <v>41.339</v>
      </c>
      <c r="L45" t="s">
        <v>177</v>
      </c>
      <c r="M45" t="s">
        <v>177</v>
      </c>
      <c r="N45">
        <v>19.91</v>
      </c>
      <c r="O45">
        <v>41.339</v>
      </c>
      <c r="Q45">
        <v>19.91</v>
      </c>
      <c r="R45">
        <v>0.02075</v>
      </c>
      <c r="S45">
        <v>20.17</v>
      </c>
      <c r="U45">
        <v>2</v>
      </c>
      <c r="V45">
        <v>2.39</v>
      </c>
      <c r="Z45">
        <v>2.3930000000000002</v>
      </c>
      <c r="AA45">
        <v>3.0157000000000003</v>
      </c>
      <c r="AB45">
        <v>6.0938</v>
      </c>
      <c r="AC45">
        <v>5.420100000000001</v>
      </c>
      <c r="AE45">
        <v>7.8100000000000005</v>
      </c>
      <c r="AF45">
        <v>276.09000000000003</v>
      </c>
      <c r="AG45">
        <v>398.90000000000003</v>
      </c>
      <c r="AH45" t="s">
        <v>177</v>
      </c>
      <c r="AI45" t="s">
        <v>177</v>
      </c>
      <c r="AJ45">
        <v>2.3809</v>
      </c>
      <c r="AK45" t="s">
        <v>177</v>
      </c>
      <c r="AL45" t="s">
        <v>177</v>
      </c>
      <c r="AN45">
        <v>0.9728</v>
      </c>
      <c r="AO45" t="s">
        <v>177</v>
      </c>
      <c r="AR45">
        <v>0.6711</v>
      </c>
      <c r="AS45">
        <v>1.485</v>
      </c>
      <c r="AT45">
        <v>1.445</v>
      </c>
    </row>
    <row r="46" spans="1:46" ht="12.75">
      <c r="A46" s="1">
        <v>27134</v>
      </c>
      <c r="B46">
        <v>12.21</v>
      </c>
      <c r="C46">
        <v>44.7</v>
      </c>
      <c r="D46">
        <v>18.69</v>
      </c>
      <c r="E46">
        <v>16.990000000000002</v>
      </c>
      <c r="G46">
        <v>4.76</v>
      </c>
      <c r="H46">
        <v>47.300000000000004</v>
      </c>
      <c r="I46">
        <v>7.8500000000000005</v>
      </c>
      <c r="J46" t="s">
        <v>177</v>
      </c>
      <c r="K46">
        <v>40.878</v>
      </c>
      <c r="L46" t="s">
        <v>177</v>
      </c>
      <c r="M46" t="s">
        <v>177</v>
      </c>
      <c r="N46">
        <v>20.07</v>
      </c>
      <c r="O46">
        <v>40.878</v>
      </c>
      <c r="Q46">
        <v>20.07</v>
      </c>
      <c r="R46">
        <v>0.02103</v>
      </c>
      <c r="S46">
        <v>20.25</v>
      </c>
      <c r="U46">
        <v>2.1</v>
      </c>
      <c r="V46">
        <v>2.39</v>
      </c>
      <c r="Z46">
        <v>2.424</v>
      </c>
      <c r="AA46">
        <v>2.9325</v>
      </c>
      <c r="AB46">
        <v>5.8928</v>
      </c>
      <c r="AC46">
        <v>5.3447000000000005</v>
      </c>
      <c r="AE46">
        <v>7.8100000000000005</v>
      </c>
      <c r="AF46">
        <v>279.64</v>
      </c>
      <c r="AG46">
        <v>399</v>
      </c>
      <c r="AH46" t="s">
        <v>177</v>
      </c>
      <c r="AI46" t="s">
        <v>177</v>
      </c>
      <c r="AJ46">
        <v>2.3585000000000003</v>
      </c>
      <c r="AK46" t="s">
        <v>177</v>
      </c>
      <c r="AL46" t="s">
        <v>177</v>
      </c>
      <c r="AN46">
        <v>0.9606</v>
      </c>
      <c r="AO46" t="s">
        <v>177</v>
      </c>
      <c r="AR46">
        <v>0.6711</v>
      </c>
      <c r="AS46">
        <v>1.485</v>
      </c>
      <c r="AT46">
        <v>1.457</v>
      </c>
    </row>
    <row r="47" spans="1:46" ht="12.75">
      <c r="A47" s="1">
        <v>27164</v>
      </c>
      <c r="B47">
        <v>12.38</v>
      </c>
      <c r="C47">
        <v>45.480000000000004</v>
      </c>
      <c r="D47">
        <v>18.94</v>
      </c>
      <c r="E47">
        <v>16.990000000000002</v>
      </c>
      <c r="G47">
        <v>4.95</v>
      </c>
      <c r="H47">
        <v>47.5</v>
      </c>
      <c r="I47">
        <v>7.890000000000001</v>
      </c>
      <c r="J47" t="s">
        <v>177</v>
      </c>
      <c r="K47">
        <v>40.906</v>
      </c>
      <c r="L47" t="s">
        <v>177</v>
      </c>
      <c r="M47" t="s">
        <v>177</v>
      </c>
      <c r="N47">
        <v>20.46</v>
      </c>
      <c r="O47">
        <v>40.906</v>
      </c>
      <c r="Q47">
        <v>20.46</v>
      </c>
      <c r="R47">
        <v>0.0212</v>
      </c>
      <c r="S47">
        <v>20.5</v>
      </c>
      <c r="U47">
        <v>2.1</v>
      </c>
      <c r="V47">
        <v>2.44</v>
      </c>
      <c r="Z47">
        <v>2.396</v>
      </c>
      <c r="AA47">
        <v>2.9797000000000002</v>
      </c>
      <c r="AB47">
        <v>5.9207</v>
      </c>
      <c r="AC47">
        <v>5.4526</v>
      </c>
      <c r="AE47">
        <v>7.87</v>
      </c>
      <c r="AF47">
        <v>281.93</v>
      </c>
      <c r="AG47">
        <v>399</v>
      </c>
      <c r="AH47" t="s">
        <v>177</v>
      </c>
      <c r="AI47" t="s">
        <v>177</v>
      </c>
      <c r="AJ47">
        <v>2.3923</v>
      </c>
      <c r="AK47" t="s">
        <v>177</v>
      </c>
      <c r="AL47" t="s">
        <v>177</v>
      </c>
      <c r="AN47">
        <v>0.9622</v>
      </c>
      <c r="AO47" t="s">
        <v>177</v>
      </c>
      <c r="AR47">
        <v>0.6725</v>
      </c>
      <c r="AS47">
        <v>1.4825000000000002</v>
      </c>
      <c r="AT47">
        <v>1.4500000000000002</v>
      </c>
    </row>
    <row r="48" spans="1:46" ht="12.75">
      <c r="A48" s="1">
        <v>27195</v>
      </c>
      <c r="B48">
        <v>12.51</v>
      </c>
      <c r="C48">
        <v>45.730000000000004</v>
      </c>
      <c r="D48">
        <v>19.27</v>
      </c>
      <c r="E48">
        <v>17.06</v>
      </c>
      <c r="G48">
        <v>5.0600000000000005</v>
      </c>
      <c r="H48">
        <v>47.7</v>
      </c>
      <c r="I48">
        <v>7.83</v>
      </c>
      <c r="J48" t="s">
        <v>177</v>
      </c>
      <c r="K48">
        <v>41.063</v>
      </c>
      <c r="L48" t="s">
        <v>177</v>
      </c>
      <c r="M48" t="s">
        <v>177</v>
      </c>
      <c r="N48">
        <v>20.62</v>
      </c>
      <c r="O48">
        <v>41.063</v>
      </c>
      <c r="Q48">
        <v>20.62</v>
      </c>
      <c r="R48">
        <v>0.021410000000000002</v>
      </c>
      <c r="S48">
        <v>20.67</v>
      </c>
      <c r="U48">
        <v>2.1</v>
      </c>
      <c r="V48">
        <v>2.48</v>
      </c>
      <c r="Z48">
        <v>2.3905000000000003</v>
      </c>
      <c r="AA48">
        <v>3.0003</v>
      </c>
      <c r="AB48">
        <v>6.006</v>
      </c>
      <c r="AC48">
        <v>5.443700000000001</v>
      </c>
      <c r="AE48">
        <v>7.87</v>
      </c>
      <c r="AF48">
        <v>284.25</v>
      </c>
      <c r="AG48">
        <v>399</v>
      </c>
      <c r="AH48" t="s">
        <v>177</v>
      </c>
      <c r="AI48" t="s">
        <v>177</v>
      </c>
      <c r="AJ48">
        <v>2.4125</v>
      </c>
      <c r="AK48" t="s">
        <v>177</v>
      </c>
      <c r="AL48" t="s">
        <v>177</v>
      </c>
      <c r="AN48">
        <v>0.9723</v>
      </c>
      <c r="AO48" t="s">
        <v>177</v>
      </c>
      <c r="AR48">
        <v>0.668</v>
      </c>
      <c r="AS48">
        <v>1.485</v>
      </c>
      <c r="AT48">
        <v>1.445</v>
      </c>
    </row>
    <row r="49" spans="1:46" ht="12.75">
      <c r="A49" s="1">
        <v>27225</v>
      </c>
      <c r="B49">
        <v>12.620000000000001</v>
      </c>
      <c r="C49">
        <v>45.88</v>
      </c>
      <c r="D49">
        <v>19.5</v>
      </c>
      <c r="E49">
        <v>17.27</v>
      </c>
      <c r="G49">
        <v>5.23</v>
      </c>
      <c r="H49">
        <v>48.7</v>
      </c>
      <c r="I49">
        <v>8</v>
      </c>
      <c r="J49" t="s">
        <v>177</v>
      </c>
      <c r="K49">
        <v>41.384</v>
      </c>
      <c r="L49" t="s">
        <v>177</v>
      </c>
      <c r="M49" t="s">
        <v>177</v>
      </c>
      <c r="N49">
        <v>20.78</v>
      </c>
      <c r="O49">
        <v>41.384</v>
      </c>
      <c r="Q49">
        <v>20.78</v>
      </c>
      <c r="R49">
        <v>0.021720000000000003</v>
      </c>
      <c r="S49">
        <v>20.84</v>
      </c>
      <c r="U49">
        <v>2.1</v>
      </c>
      <c r="V49">
        <v>2.48</v>
      </c>
      <c r="Z49">
        <v>2.387</v>
      </c>
      <c r="AA49">
        <v>2.9647</v>
      </c>
      <c r="AB49">
        <v>5.9595</v>
      </c>
      <c r="AC49">
        <v>5.4054</v>
      </c>
      <c r="AE49">
        <v>7.87</v>
      </c>
      <c r="AF49">
        <v>298.24</v>
      </c>
      <c r="AG49">
        <v>399</v>
      </c>
      <c r="AH49" t="s">
        <v>177</v>
      </c>
      <c r="AI49" t="s">
        <v>177</v>
      </c>
      <c r="AJ49">
        <v>2.4184</v>
      </c>
      <c r="AK49" t="s">
        <v>177</v>
      </c>
      <c r="AL49" t="s">
        <v>177</v>
      </c>
      <c r="AN49">
        <v>0.9792000000000001</v>
      </c>
      <c r="AO49" t="s">
        <v>177</v>
      </c>
      <c r="AR49">
        <v>0.6678000000000001</v>
      </c>
      <c r="AS49">
        <v>1.4825000000000002</v>
      </c>
      <c r="AT49">
        <v>1.455</v>
      </c>
    </row>
    <row r="50" spans="1:46" ht="12.75">
      <c r="A50" s="1">
        <v>27256</v>
      </c>
      <c r="B50">
        <v>12.64</v>
      </c>
      <c r="C50">
        <v>46.33</v>
      </c>
      <c r="D50">
        <v>19.61</v>
      </c>
      <c r="E50">
        <v>17.34</v>
      </c>
      <c r="G50">
        <v>5.4</v>
      </c>
      <c r="H50">
        <v>49.2</v>
      </c>
      <c r="I50">
        <v>8.25</v>
      </c>
      <c r="J50" t="s">
        <v>177</v>
      </c>
      <c r="K50">
        <v>41.665</v>
      </c>
      <c r="L50" t="s">
        <v>177</v>
      </c>
      <c r="M50" t="s">
        <v>177</v>
      </c>
      <c r="N50">
        <v>21.02</v>
      </c>
      <c r="O50">
        <v>41.665</v>
      </c>
      <c r="Q50">
        <v>21.02</v>
      </c>
      <c r="R50">
        <v>0.02195</v>
      </c>
      <c r="S50">
        <v>21.1</v>
      </c>
      <c r="U50">
        <v>2.1</v>
      </c>
      <c r="V50">
        <v>2.5300000000000002</v>
      </c>
      <c r="Z50">
        <v>2.3162000000000003</v>
      </c>
      <c r="AA50">
        <v>3.0111000000000003</v>
      </c>
      <c r="AB50">
        <v>6.1387</v>
      </c>
      <c r="AC50">
        <v>5.5617</v>
      </c>
      <c r="AE50">
        <v>8.13</v>
      </c>
      <c r="AF50">
        <v>302.94</v>
      </c>
      <c r="AG50">
        <v>399</v>
      </c>
      <c r="AH50" t="s">
        <v>177</v>
      </c>
      <c r="AI50" t="s">
        <v>177</v>
      </c>
      <c r="AJ50">
        <v>2.4125</v>
      </c>
      <c r="AK50" t="s">
        <v>177</v>
      </c>
      <c r="AL50" t="s">
        <v>177</v>
      </c>
      <c r="AN50">
        <v>0.9877</v>
      </c>
      <c r="AO50" t="s">
        <v>177</v>
      </c>
      <c r="AR50">
        <v>0.6944</v>
      </c>
      <c r="AS50">
        <v>1.48</v>
      </c>
      <c r="AT50">
        <v>1.425</v>
      </c>
    </row>
    <row r="51" spans="1:46" ht="12.75">
      <c r="A51" s="1">
        <v>27287</v>
      </c>
      <c r="B51">
        <v>12.77</v>
      </c>
      <c r="C51">
        <v>47.08</v>
      </c>
      <c r="D51">
        <v>19.94</v>
      </c>
      <c r="E51">
        <v>17.490000000000002</v>
      </c>
      <c r="G51">
        <v>5.62</v>
      </c>
      <c r="H51">
        <v>49.800000000000004</v>
      </c>
      <c r="I51">
        <v>8.39</v>
      </c>
      <c r="J51" t="s">
        <v>177</v>
      </c>
      <c r="K51">
        <v>42.109</v>
      </c>
      <c r="L51" t="s">
        <v>177</v>
      </c>
      <c r="M51" t="s">
        <v>177</v>
      </c>
      <c r="N51">
        <v>21.17</v>
      </c>
      <c r="O51">
        <v>42.109</v>
      </c>
      <c r="Q51">
        <v>21.17</v>
      </c>
      <c r="R51">
        <v>0.0222</v>
      </c>
      <c r="S51">
        <v>21.35</v>
      </c>
      <c r="U51">
        <v>2.2</v>
      </c>
      <c r="V51">
        <v>2.58</v>
      </c>
      <c r="Z51">
        <v>2.3325</v>
      </c>
      <c r="AA51">
        <v>2.9499</v>
      </c>
      <c r="AB51">
        <v>6.1237</v>
      </c>
      <c r="AC51">
        <v>5.537100000000001</v>
      </c>
      <c r="AE51">
        <v>8.06</v>
      </c>
      <c r="AF51">
        <v>298.33</v>
      </c>
      <c r="AG51">
        <v>399</v>
      </c>
      <c r="AH51" t="s">
        <v>177</v>
      </c>
      <c r="AI51" t="s">
        <v>177</v>
      </c>
      <c r="AJ51">
        <v>2.4225000000000003</v>
      </c>
      <c r="AK51" t="s">
        <v>177</v>
      </c>
      <c r="AL51" t="s">
        <v>177</v>
      </c>
      <c r="AN51">
        <v>0.9859</v>
      </c>
      <c r="AO51" t="s">
        <v>177</v>
      </c>
      <c r="AR51">
        <v>0.7005</v>
      </c>
      <c r="AS51">
        <v>1.31</v>
      </c>
      <c r="AT51">
        <v>1.298</v>
      </c>
    </row>
    <row r="52" spans="1:46" ht="12.75">
      <c r="A52" s="1">
        <v>27317</v>
      </c>
      <c r="B52">
        <v>13.030000000000001</v>
      </c>
      <c r="C52">
        <v>47.38</v>
      </c>
      <c r="D52">
        <v>20.2</v>
      </c>
      <c r="E52">
        <v>17.7</v>
      </c>
      <c r="G52">
        <v>5.63</v>
      </c>
      <c r="H52">
        <v>51</v>
      </c>
      <c r="I52">
        <v>8.31</v>
      </c>
      <c r="J52" t="s">
        <v>177</v>
      </c>
      <c r="K52">
        <v>42.5</v>
      </c>
      <c r="L52" t="s">
        <v>177</v>
      </c>
      <c r="M52" t="s">
        <v>177</v>
      </c>
      <c r="N52">
        <v>21.41</v>
      </c>
      <c r="O52">
        <v>42.5</v>
      </c>
      <c r="Q52">
        <v>21.41</v>
      </c>
      <c r="R52">
        <v>0.02264</v>
      </c>
      <c r="S52">
        <v>21.56</v>
      </c>
      <c r="U52">
        <v>2.2</v>
      </c>
      <c r="V52">
        <v>2.58</v>
      </c>
      <c r="Z52">
        <v>2.3355</v>
      </c>
      <c r="AA52">
        <v>2.8703000000000003</v>
      </c>
      <c r="AB52">
        <v>5.955900000000001</v>
      </c>
      <c r="AC52">
        <v>5.5096</v>
      </c>
      <c r="AE52">
        <v>8.06</v>
      </c>
      <c r="AF52">
        <v>299.94</v>
      </c>
      <c r="AG52">
        <v>399</v>
      </c>
      <c r="AH52" t="s">
        <v>177</v>
      </c>
      <c r="AI52" t="s">
        <v>177</v>
      </c>
      <c r="AJ52">
        <v>2.4010000000000002</v>
      </c>
      <c r="AK52" t="s">
        <v>177</v>
      </c>
      <c r="AL52" t="s">
        <v>177</v>
      </c>
      <c r="AN52">
        <v>0.9846</v>
      </c>
      <c r="AO52" t="s">
        <v>177</v>
      </c>
      <c r="AR52">
        <v>0.7005</v>
      </c>
      <c r="AS52">
        <v>1.308</v>
      </c>
      <c r="AT52">
        <v>1.2990000000000002</v>
      </c>
    </row>
    <row r="53" spans="1:46" ht="12.75">
      <c r="A53" s="1">
        <v>27348</v>
      </c>
      <c r="B53">
        <v>13.26</v>
      </c>
      <c r="C53">
        <v>48.050000000000004</v>
      </c>
      <c r="D53">
        <v>20.48</v>
      </c>
      <c r="E53">
        <v>17.77</v>
      </c>
      <c r="G53">
        <v>5.57</v>
      </c>
      <c r="H53">
        <v>51.4</v>
      </c>
      <c r="I53">
        <v>8.42</v>
      </c>
      <c r="J53" t="s">
        <v>177</v>
      </c>
      <c r="K53">
        <v>42.595</v>
      </c>
      <c r="L53" t="s">
        <v>177</v>
      </c>
      <c r="M53" t="s">
        <v>177</v>
      </c>
      <c r="N53">
        <v>21.57</v>
      </c>
      <c r="O53">
        <v>42.595</v>
      </c>
      <c r="Q53">
        <v>21.57</v>
      </c>
      <c r="R53">
        <v>0.023270000000000002</v>
      </c>
      <c r="S53">
        <v>21.73</v>
      </c>
      <c r="U53">
        <v>2.2</v>
      </c>
      <c r="V53">
        <v>2.62</v>
      </c>
      <c r="Z53">
        <v>2.3255</v>
      </c>
      <c r="AA53">
        <v>2.7122</v>
      </c>
      <c r="AB53">
        <v>5.8038</v>
      </c>
      <c r="AC53">
        <v>5.3706000000000005</v>
      </c>
      <c r="AE53">
        <v>8.06</v>
      </c>
      <c r="AF53">
        <v>300.3</v>
      </c>
      <c r="AG53">
        <v>399</v>
      </c>
      <c r="AH53" t="s">
        <v>177</v>
      </c>
      <c r="AI53" t="s">
        <v>177</v>
      </c>
      <c r="AJ53">
        <v>2.3474</v>
      </c>
      <c r="AK53" t="s">
        <v>177</v>
      </c>
      <c r="AL53" t="s">
        <v>177</v>
      </c>
      <c r="AN53">
        <v>0.9874</v>
      </c>
      <c r="AO53" t="s">
        <v>177</v>
      </c>
      <c r="AR53">
        <v>0.6909000000000001</v>
      </c>
      <c r="AS53">
        <v>1.314</v>
      </c>
      <c r="AT53">
        <v>1.3050000000000002</v>
      </c>
    </row>
    <row r="54" spans="1:46" ht="12.75">
      <c r="A54" s="1">
        <v>27378</v>
      </c>
      <c r="B54">
        <v>13.450000000000001</v>
      </c>
      <c r="C54">
        <v>48.11</v>
      </c>
      <c r="D54">
        <v>20.61</v>
      </c>
      <c r="E54">
        <v>17.92</v>
      </c>
      <c r="G54">
        <v>5.48</v>
      </c>
      <c r="H54">
        <v>51.6</v>
      </c>
      <c r="I54">
        <v>8.55</v>
      </c>
      <c r="J54" t="s">
        <v>177</v>
      </c>
      <c r="K54">
        <v>42.917</v>
      </c>
      <c r="L54" t="s">
        <v>177</v>
      </c>
      <c r="M54" t="s">
        <v>177</v>
      </c>
      <c r="N54">
        <v>21.81</v>
      </c>
      <c r="O54">
        <v>42.917</v>
      </c>
      <c r="Q54">
        <v>21.81</v>
      </c>
      <c r="R54">
        <v>0.023450000000000002</v>
      </c>
      <c r="S54">
        <v>21.900000000000002</v>
      </c>
      <c r="U54">
        <v>2.2</v>
      </c>
      <c r="V54">
        <v>2.62</v>
      </c>
      <c r="Z54">
        <v>2.347</v>
      </c>
      <c r="AA54">
        <v>2.5445</v>
      </c>
      <c r="AB54">
        <v>5.6402</v>
      </c>
      <c r="AC54">
        <v>5.2165</v>
      </c>
      <c r="AE54">
        <v>8.13</v>
      </c>
      <c r="AF54">
        <v>301.02</v>
      </c>
      <c r="AG54">
        <v>484</v>
      </c>
      <c r="AH54" t="s">
        <v>177</v>
      </c>
      <c r="AI54" t="s">
        <v>177</v>
      </c>
      <c r="AJ54">
        <v>2.3121</v>
      </c>
      <c r="AK54" t="s">
        <v>177</v>
      </c>
      <c r="AL54" t="s">
        <v>177</v>
      </c>
      <c r="AN54">
        <v>0.9914000000000001</v>
      </c>
      <c r="AO54" t="s">
        <v>177</v>
      </c>
      <c r="AR54">
        <v>0.6920000000000001</v>
      </c>
      <c r="AS54">
        <v>1.3245</v>
      </c>
      <c r="AT54">
        <v>1.31</v>
      </c>
    </row>
    <row r="55" spans="1:46" ht="12.75">
      <c r="A55" s="1">
        <v>27409</v>
      </c>
      <c r="B55">
        <v>13.8</v>
      </c>
      <c r="C55">
        <v>48.38</v>
      </c>
      <c r="D55">
        <v>20.63</v>
      </c>
      <c r="E55">
        <v>18.42</v>
      </c>
      <c r="G55">
        <v>5.48</v>
      </c>
      <c r="H55">
        <v>52.2</v>
      </c>
      <c r="I55">
        <v>8.85</v>
      </c>
      <c r="J55" t="s">
        <v>177</v>
      </c>
      <c r="K55">
        <v>43.109</v>
      </c>
      <c r="L55" t="s">
        <v>177</v>
      </c>
      <c r="M55" t="s">
        <v>177</v>
      </c>
      <c r="N55">
        <v>21.81</v>
      </c>
      <c r="O55">
        <v>43.109</v>
      </c>
      <c r="Q55">
        <v>21.81</v>
      </c>
      <c r="R55">
        <v>0.02375</v>
      </c>
      <c r="S55">
        <v>21.98</v>
      </c>
      <c r="U55">
        <v>2.2</v>
      </c>
      <c r="V55">
        <v>2.67</v>
      </c>
      <c r="Z55">
        <v>2.3825000000000003</v>
      </c>
      <c r="AA55">
        <v>2.4956</v>
      </c>
      <c r="AB55">
        <v>5.5835</v>
      </c>
      <c r="AC55">
        <v>5.0633</v>
      </c>
      <c r="AE55">
        <v>8.13</v>
      </c>
      <c r="AF55">
        <v>297.97</v>
      </c>
      <c r="AG55">
        <v>484</v>
      </c>
      <c r="AH55" t="s">
        <v>177</v>
      </c>
      <c r="AI55" t="s">
        <v>177</v>
      </c>
      <c r="AJ55">
        <v>2.2988</v>
      </c>
      <c r="AK55" t="s">
        <v>177</v>
      </c>
      <c r="AL55" t="s">
        <v>177</v>
      </c>
      <c r="AN55">
        <v>0.9995</v>
      </c>
      <c r="AO55" t="s">
        <v>177</v>
      </c>
      <c r="AR55">
        <v>0.6826</v>
      </c>
      <c r="AS55">
        <v>1.336</v>
      </c>
      <c r="AT55">
        <v>1.324</v>
      </c>
    </row>
    <row r="56" spans="1:46" ht="12.75">
      <c r="A56" s="1">
        <v>27440</v>
      </c>
      <c r="B56">
        <v>14.030000000000001</v>
      </c>
      <c r="C56">
        <v>48.53</v>
      </c>
      <c r="D56">
        <v>20.69</v>
      </c>
      <c r="E56">
        <v>18.490000000000002</v>
      </c>
      <c r="G56">
        <v>5.47</v>
      </c>
      <c r="H56">
        <v>52.2</v>
      </c>
      <c r="I56">
        <v>9.01</v>
      </c>
      <c r="J56" t="s">
        <v>177</v>
      </c>
      <c r="K56">
        <v>43.194</v>
      </c>
      <c r="L56" t="s">
        <v>177</v>
      </c>
      <c r="M56" t="s">
        <v>177</v>
      </c>
      <c r="N56">
        <v>22.04</v>
      </c>
      <c r="O56">
        <v>43.194</v>
      </c>
      <c r="Q56">
        <v>22.04</v>
      </c>
      <c r="R56">
        <v>0.023880000000000002</v>
      </c>
      <c r="S56">
        <v>22.150000000000002</v>
      </c>
      <c r="U56">
        <v>2.2</v>
      </c>
      <c r="V56">
        <v>2.71</v>
      </c>
      <c r="Z56">
        <v>2.43</v>
      </c>
      <c r="AA56">
        <v>2.4033</v>
      </c>
      <c r="AB56">
        <v>5.4171000000000005</v>
      </c>
      <c r="AC56">
        <v>4.902</v>
      </c>
      <c r="AE56">
        <v>7.75</v>
      </c>
      <c r="AF56">
        <v>286.45</v>
      </c>
      <c r="AG56">
        <v>484</v>
      </c>
      <c r="AH56" t="s">
        <v>177</v>
      </c>
      <c r="AI56" t="s">
        <v>177</v>
      </c>
      <c r="AJ56">
        <v>2.2297000000000002</v>
      </c>
      <c r="AK56" t="s">
        <v>177</v>
      </c>
      <c r="AL56" t="s">
        <v>177</v>
      </c>
      <c r="AN56">
        <v>0.9982000000000001</v>
      </c>
      <c r="AO56" t="s">
        <v>177</v>
      </c>
      <c r="AR56">
        <v>0.6725</v>
      </c>
      <c r="AS56">
        <v>1.364</v>
      </c>
      <c r="AT56">
        <v>1.348</v>
      </c>
    </row>
    <row r="57" spans="1:46" ht="12.75">
      <c r="A57" s="1">
        <v>27468</v>
      </c>
      <c r="B57">
        <v>14.3</v>
      </c>
      <c r="C57">
        <v>48.71</v>
      </c>
      <c r="D57">
        <v>20.85</v>
      </c>
      <c r="E57">
        <v>18.71</v>
      </c>
      <c r="G57">
        <v>5.4</v>
      </c>
      <c r="H57">
        <v>52.7</v>
      </c>
      <c r="I57">
        <v>9.18</v>
      </c>
      <c r="J57" t="s">
        <v>177</v>
      </c>
      <c r="K57">
        <v>42.37</v>
      </c>
      <c r="L57" t="s">
        <v>177</v>
      </c>
      <c r="M57" t="s">
        <v>177</v>
      </c>
      <c r="N57">
        <v>22.12</v>
      </c>
      <c r="O57">
        <v>42.37</v>
      </c>
      <c r="Q57">
        <v>22.12</v>
      </c>
      <c r="R57">
        <v>0.024030000000000003</v>
      </c>
      <c r="S57">
        <v>22.23</v>
      </c>
      <c r="U57">
        <v>2.3000000000000003</v>
      </c>
      <c r="V57">
        <v>2.71</v>
      </c>
      <c r="Z57">
        <v>2.406</v>
      </c>
      <c r="AA57">
        <v>2.5381</v>
      </c>
      <c r="AB57">
        <v>5.4348</v>
      </c>
      <c r="AC57">
        <v>4.9092</v>
      </c>
      <c r="AE57">
        <v>7.75</v>
      </c>
      <c r="AF57">
        <v>294.03000000000003</v>
      </c>
      <c r="AG57">
        <v>484</v>
      </c>
      <c r="AH57" t="s">
        <v>177</v>
      </c>
      <c r="AI57" t="s">
        <v>177</v>
      </c>
      <c r="AJ57">
        <v>2.2619000000000002</v>
      </c>
      <c r="AK57" t="s">
        <v>177</v>
      </c>
      <c r="AL57" t="s">
        <v>177</v>
      </c>
      <c r="AN57">
        <v>1.0035</v>
      </c>
      <c r="AO57" t="s">
        <v>177</v>
      </c>
      <c r="AR57">
        <v>0.6725</v>
      </c>
      <c r="AS57">
        <v>1.351</v>
      </c>
      <c r="AT57">
        <v>1.338</v>
      </c>
    </row>
    <row r="58" spans="1:46" ht="12.75">
      <c r="A58" s="1">
        <v>27499</v>
      </c>
      <c r="B58">
        <v>14.86</v>
      </c>
      <c r="C58">
        <v>48.83</v>
      </c>
      <c r="D58">
        <v>20.91</v>
      </c>
      <c r="E58">
        <v>18.85</v>
      </c>
      <c r="G58">
        <v>5.43</v>
      </c>
      <c r="H58">
        <v>53.6</v>
      </c>
      <c r="I58">
        <v>9.47</v>
      </c>
      <c r="J58" t="s">
        <v>177</v>
      </c>
      <c r="K58">
        <v>42.081</v>
      </c>
      <c r="L58" t="s">
        <v>177</v>
      </c>
      <c r="M58" t="s">
        <v>177</v>
      </c>
      <c r="N58">
        <v>22.28</v>
      </c>
      <c r="O58">
        <v>42.081</v>
      </c>
      <c r="Q58">
        <v>22.28</v>
      </c>
      <c r="R58">
        <v>0.02423</v>
      </c>
      <c r="S58">
        <v>22.32</v>
      </c>
      <c r="U58">
        <v>2.3000000000000003</v>
      </c>
      <c r="V58">
        <v>2.7600000000000002</v>
      </c>
      <c r="Z58">
        <v>2.351</v>
      </c>
      <c r="AA58">
        <v>2.5582000000000003</v>
      </c>
      <c r="AB58">
        <v>5.4735000000000005</v>
      </c>
      <c r="AC58">
        <v>5.0251</v>
      </c>
      <c r="AE58">
        <v>8</v>
      </c>
      <c r="AF58">
        <v>292.23</v>
      </c>
      <c r="AG58">
        <v>484</v>
      </c>
      <c r="AH58" t="s">
        <v>177</v>
      </c>
      <c r="AI58" t="s">
        <v>177</v>
      </c>
      <c r="AJ58">
        <v>2.2763</v>
      </c>
      <c r="AK58" t="s">
        <v>177</v>
      </c>
      <c r="AL58" t="s">
        <v>177</v>
      </c>
      <c r="AN58">
        <v>1.0194</v>
      </c>
      <c r="AO58" t="s">
        <v>177</v>
      </c>
      <c r="AR58">
        <v>0.6817000000000001</v>
      </c>
      <c r="AS58">
        <v>1.3385</v>
      </c>
      <c r="AT58">
        <v>1.322</v>
      </c>
    </row>
    <row r="59" spans="1:46" ht="12.75">
      <c r="A59" s="1">
        <v>27529</v>
      </c>
      <c r="B59">
        <v>15.48</v>
      </c>
      <c r="C59">
        <v>49.19</v>
      </c>
      <c r="D59">
        <v>21.19</v>
      </c>
      <c r="E59">
        <v>18.92</v>
      </c>
      <c r="G59">
        <v>5.5</v>
      </c>
      <c r="H59">
        <v>53.9</v>
      </c>
      <c r="I59">
        <v>9.81</v>
      </c>
      <c r="J59" t="s">
        <v>177</v>
      </c>
      <c r="K59">
        <v>42.247</v>
      </c>
      <c r="L59" t="s">
        <v>177</v>
      </c>
      <c r="M59" t="s">
        <v>177</v>
      </c>
      <c r="N59">
        <v>22.52</v>
      </c>
      <c r="O59">
        <v>42.247</v>
      </c>
      <c r="Q59">
        <v>22.52</v>
      </c>
      <c r="R59">
        <v>0.024560000000000002</v>
      </c>
      <c r="S59">
        <v>22.45</v>
      </c>
      <c r="U59">
        <v>2.3000000000000003</v>
      </c>
      <c r="V59">
        <v>2.7600000000000002</v>
      </c>
      <c r="Z59">
        <v>2.3160000000000003</v>
      </c>
      <c r="AA59">
        <v>2.5019</v>
      </c>
      <c r="AB59">
        <v>5.4585</v>
      </c>
      <c r="AC59">
        <v>4.9383</v>
      </c>
      <c r="AE59">
        <v>8.1</v>
      </c>
      <c r="AF59">
        <v>291.55</v>
      </c>
      <c r="AG59">
        <v>484</v>
      </c>
      <c r="AH59" t="s">
        <v>177</v>
      </c>
      <c r="AI59" t="s">
        <v>177</v>
      </c>
      <c r="AJ59">
        <v>2.263</v>
      </c>
      <c r="AK59" t="s">
        <v>177</v>
      </c>
      <c r="AL59" t="s">
        <v>177</v>
      </c>
      <c r="AN59">
        <v>1.0228000000000002</v>
      </c>
      <c r="AO59" t="s">
        <v>177</v>
      </c>
      <c r="AR59">
        <v>0.6798000000000001</v>
      </c>
      <c r="AS59">
        <v>1.3405</v>
      </c>
      <c r="AT59">
        <v>1.316</v>
      </c>
    </row>
    <row r="60" spans="1:46" ht="12.75">
      <c r="A60" s="1">
        <v>27560</v>
      </c>
      <c r="B60">
        <v>15.780000000000001</v>
      </c>
      <c r="C60">
        <v>49.370000000000005</v>
      </c>
      <c r="D60">
        <v>21.31</v>
      </c>
      <c r="E60">
        <v>19.14</v>
      </c>
      <c r="G60">
        <v>5.5200000000000005</v>
      </c>
      <c r="H60">
        <v>53.9</v>
      </c>
      <c r="I60">
        <v>9.94</v>
      </c>
      <c r="J60" t="s">
        <v>177</v>
      </c>
      <c r="K60">
        <v>42.368</v>
      </c>
      <c r="L60" t="s">
        <v>177</v>
      </c>
      <c r="M60" t="s">
        <v>177</v>
      </c>
      <c r="N60">
        <v>22.75</v>
      </c>
      <c r="O60">
        <v>42.368</v>
      </c>
      <c r="Q60">
        <v>22.75</v>
      </c>
      <c r="R60">
        <v>0.024970000000000003</v>
      </c>
      <c r="S60">
        <v>22.61</v>
      </c>
      <c r="U60">
        <v>2.3000000000000003</v>
      </c>
      <c r="V60">
        <v>2.81</v>
      </c>
      <c r="Z60">
        <v>2.1935000000000002</v>
      </c>
      <c r="AA60">
        <v>2.5025</v>
      </c>
      <c r="AB60">
        <v>5.476500000000001</v>
      </c>
      <c r="AC60">
        <v>4.9383</v>
      </c>
      <c r="AE60">
        <v>8.4</v>
      </c>
      <c r="AF60">
        <v>295.68</v>
      </c>
      <c r="AG60">
        <v>484</v>
      </c>
      <c r="AH60" t="s">
        <v>177</v>
      </c>
      <c r="AI60" t="s">
        <v>177</v>
      </c>
      <c r="AJ60">
        <v>2.3105</v>
      </c>
      <c r="AK60" t="s">
        <v>177</v>
      </c>
      <c r="AL60" t="s">
        <v>177</v>
      </c>
      <c r="AN60">
        <v>1.0306</v>
      </c>
      <c r="AO60" t="s">
        <v>177</v>
      </c>
      <c r="AR60">
        <v>0.7158</v>
      </c>
      <c r="AS60">
        <v>1.3235000000000001</v>
      </c>
      <c r="AT60">
        <v>1.29</v>
      </c>
    </row>
    <row r="61" spans="1:46" ht="12.75">
      <c r="A61" s="1">
        <v>27590</v>
      </c>
      <c r="B61">
        <v>15.94</v>
      </c>
      <c r="C61">
        <v>49.28</v>
      </c>
      <c r="D61">
        <v>21.43</v>
      </c>
      <c r="E61">
        <v>19.490000000000002</v>
      </c>
      <c r="G61">
        <v>5.45</v>
      </c>
      <c r="H61">
        <v>54</v>
      </c>
      <c r="I61">
        <v>10.120000000000001</v>
      </c>
      <c r="J61" t="s">
        <v>177</v>
      </c>
      <c r="K61">
        <v>42.481</v>
      </c>
      <c r="L61" t="s">
        <v>177</v>
      </c>
      <c r="M61" t="s">
        <v>177</v>
      </c>
      <c r="N61">
        <v>23.07</v>
      </c>
      <c r="O61">
        <v>42.481</v>
      </c>
      <c r="Q61">
        <v>23.07</v>
      </c>
      <c r="R61">
        <v>0.02517</v>
      </c>
      <c r="S61">
        <v>22.87</v>
      </c>
      <c r="U61">
        <v>2.3000000000000003</v>
      </c>
      <c r="V61">
        <v>2.85</v>
      </c>
      <c r="Z61">
        <v>2.154</v>
      </c>
      <c r="AA61">
        <v>2.6969000000000003</v>
      </c>
      <c r="AB61">
        <v>5.9595</v>
      </c>
      <c r="AC61">
        <v>5.420100000000001</v>
      </c>
      <c r="AE61">
        <v>8.51</v>
      </c>
      <c r="AF61">
        <v>297.71</v>
      </c>
      <c r="AG61">
        <v>484</v>
      </c>
      <c r="AH61" t="s">
        <v>177</v>
      </c>
      <c r="AI61" t="s">
        <v>177</v>
      </c>
      <c r="AJ61">
        <v>2.5019</v>
      </c>
      <c r="AK61" t="s">
        <v>177</v>
      </c>
      <c r="AL61" t="s">
        <v>177</v>
      </c>
      <c r="AN61">
        <v>1.0318</v>
      </c>
      <c r="AO61" t="s">
        <v>177</v>
      </c>
      <c r="AR61">
        <v>0.7154</v>
      </c>
      <c r="AS61">
        <v>1.3</v>
      </c>
      <c r="AT61">
        <v>1.2630000000000001</v>
      </c>
    </row>
    <row r="62" spans="1:46" ht="12.75">
      <c r="A62" s="1">
        <v>27621</v>
      </c>
      <c r="B62">
        <v>16.03</v>
      </c>
      <c r="C62">
        <v>49.44</v>
      </c>
      <c r="D62">
        <v>21.490000000000002</v>
      </c>
      <c r="E62">
        <v>19.42</v>
      </c>
      <c r="G62">
        <v>5.4</v>
      </c>
      <c r="H62">
        <v>53.9</v>
      </c>
      <c r="I62">
        <v>10.34</v>
      </c>
      <c r="J62" t="s">
        <v>177</v>
      </c>
      <c r="K62">
        <v>42.658</v>
      </c>
      <c r="L62" t="s">
        <v>177</v>
      </c>
      <c r="M62" t="s">
        <v>177</v>
      </c>
      <c r="N62">
        <v>23.31</v>
      </c>
      <c r="O62">
        <v>42.658</v>
      </c>
      <c r="Q62">
        <v>23.31</v>
      </c>
      <c r="R62">
        <v>0.025390000000000003</v>
      </c>
      <c r="S62">
        <v>22.91</v>
      </c>
      <c r="U62">
        <v>2.3000000000000003</v>
      </c>
      <c r="V62">
        <v>2.85</v>
      </c>
      <c r="Z62">
        <v>2.1100000000000003</v>
      </c>
      <c r="AA62">
        <v>2.6846</v>
      </c>
      <c r="AB62">
        <v>5.9773000000000005</v>
      </c>
      <c r="AC62">
        <v>5.534000000000001</v>
      </c>
      <c r="AE62">
        <v>8.93</v>
      </c>
      <c r="AF62">
        <v>297.97</v>
      </c>
      <c r="AG62">
        <v>484</v>
      </c>
      <c r="AH62" t="s">
        <v>177</v>
      </c>
      <c r="AI62" t="s">
        <v>177</v>
      </c>
      <c r="AJ62">
        <v>2.5151000000000003</v>
      </c>
      <c r="AK62" t="s">
        <v>177</v>
      </c>
      <c r="AL62" t="s">
        <v>177</v>
      </c>
      <c r="AN62">
        <v>1.0324</v>
      </c>
      <c r="AO62" t="s">
        <v>177</v>
      </c>
      <c r="AR62">
        <v>0.7158</v>
      </c>
      <c r="AS62">
        <v>1.2770000000000001</v>
      </c>
      <c r="AT62">
        <v>1.062</v>
      </c>
    </row>
    <row r="63" spans="1:46" ht="12.75">
      <c r="A63" s="1">
        <v>27652</v>
      </c>
      <c r="B63">
        <v>16.17</v>
      </c>
      <c r="C63">
        <v>49.620000000000005</v>
      </c>
      <c r="D63">
        <v>21.69</v>
      </c>
      <c r="E63">
        <v>19.71</v>
      </c>
      <c r="G63">
        <v>5.37</v>
      </c>
      <c r="H63">
        <v>55.1</v>
      </c>
      <c r="I63">
        <v>10.700000000000001</v>
      </c>
      <c r="J63" t="s">
        <v>177</v>
      </c>
      <c r="K63">
        <v>42.671</v>
      </c>
      <c r="L63" t="s">
        <v>177</v>
      </c>
      <c r="M63" t="s">
        <v>177</v>
      </c>
      <c r="N63">
        <v>23.39</v>
      </c>
      <c r="O63">
        <v>42.671</v>
      </c>
      <c r="Q63">
        <v>23.39</v>
      </c>
      <c r="R63">
        <v>0.025580000000000002</v>
      </c>
      <c r="S63">
        <v>23.04</v>
      </c>
      <c r="U63">
        <v>2.4000000000000004</v>
      </c>
      <c r="V63">
        <v>2.9</v>
      </c>
      <c r="Z63">
        <v>2.043</v>
      </c>
      <c r="AA63">
        <v>2.745</v>
      </c>
      <c r="AB63">
        <v>6.2035</v>
      </c>
      <c r="AC63">
        <v>5.6915000000000004</v>
      </c>
      <c r="AE63">
        <v>8.94</v>
      </c>
      <c r="AF63">
        <v>302.85</v>
      </c>
      <c r="AG63">
        <v>484</v>
      </c>
      <c r="AH63" t="s">
        <v>177</v>
      </c>
      <c r="AI63" t="s">
        <v>177</v>
      </c>
      <c r="AJ63">
        <v>2.5940000000000003</v>
      </c>
      <c r="AK63" t="s">
        <v>177</v>
      </c>
      <c r="AL63" t="s">
        <v>177</v>
      </c>
      <c r="AN63">
        <v>1.0252000000000001</v>
      </c>
      <c r="AO63" t="s">
        <v>177</v>
      </c>
      <c r="AR63">
        <v>0.8711000000000001</v>
      </c>
      <c r="AS63">
        <v>1.2535</v>
      </c>
      <c r="AT63">
        <v>1.0410000000000001</v>
      </c>
    </row>
    <row r="64" spans="1:46" ht="12.75">
      <c r="A64" s="1">
        <v>27682</v>
      </c>
      <c r="B64">
        <v>16.4</v>
      </c>
      <c r="C64">
        <v>49.68</v>
      </c>
      <c r="D64">
        <v>21.14</v>
      </c>
      <c r="E64">
        <v>19.78</v>
      </c>
      <c r="G64">
        <v>5.32</v>
      </c>
      <c r="H64">
        <v>55.9</v>
      </c>
      <c r="I64">
        <v>10.85</v>
      </c>
      <c r="J64" t="s">
        <v>177</v>
      </c>
      <c r="K64">
        <v>42.252</v>
      </c>
      <c r="L64" t="s">
        <v>177</v>
      </c>
      <c r="M64" t="s">
        <v>177</v>
      </c>
      <c r="N64">
        <v>23.54</v>
      </c>
      <c r="O64">
        <v>42.252</v>
      </c>
      <c r="Q64">
        <v>23.54</v>
      </c>
      <c r="R64">
        <v>0.025710000000000004</v>
      </c>
      <c r="S64">
        <v>23.16</v>
      </c>
      <c r="U64">
        <v>2.4000000000000004</v>
      </c>
      <c r="V64">
        <v>2.9</v>
      </c>
      <c r="Z64">
        <v>2.0780000000000003</v>
      </c>
      <c r="AA64">
        <v>2.6247000000000003</v>
      </c>
      <c r="AB64">
        <v>5.9737</v>
      </c>
      <c r="AC64">
        <v>5.4615</v>
      </c>
      <c r="AE64">
        <v>8.81</v>
      </c>
      <c r="AF64">
        <v>301.75</v>
      </c>
      <c r="AG64">
        <v>484</v>
      </c>
      <c r="AH64" t="s">
        <v>177</v>
      </c>
      <c r="AI64" t="s">
        <v>177</v>
      </c>
      <c r="AJ64">
        <v>2.551</v>
      </c>
      <c r="AK64" t="s">
        <v>177</v>
      </c>
      <c r="AL64" t="s">
        <v>177</v>
      </c>
      <c r="AN64">
        <v>1.0175</v>
      </c>
      <c r="AO64" t="s">
        <v>177</v>
      </c>
      <c r="AR64">
        <v>0.8718</v>
      </c>
      <c r="AS64">
        <v>1.2685</v>
      </c>
      <c r="AT64">
        <v>1.0530000000000002</v>
      </c>
    </row>
    <row r="65" spans="1:46" ht="12.75">
      <c r="A65" s="1">
        <v>27713</v>
      </c>
      <c r="B65">
        <v>16.59</v>
      </c>
      <c r="C65">
        <v>49.83</v>
      </c>
      <c r="D65">
        <v>21.48</v>
      </c>
      <c r="E65">
        <v>19.92</v>
      </c>
      <c r="G65">
        <v>5.3</v>
      </c>
      <c r="H65">
        <v>55.6</v>
      </c>
      <c r="I65">
        <v>10.77</v>
      </c>
      <c r="J65" t="s">
        <v>177</v>
      </c>
      <c r="K65">
        <v>42.338</v>
      </c>
      <c r="L65" t="s">
        <v>177</v>
      </c>
      <c r="M65" t="s">
        <v>177</v>
      </c>
      <c r="N65">
        <v>23.78</v>
      </c>
      <c r="O65">
        <v>42.338</v>
      </c>
      <c r="Q65">
        <v>23.78</v>
      </c>
      <c r="R65">
        <v>0.025890000000000003</v>
      </c>
      <c r="S65">
        <v>23.330000000000002</v>
      </c>
      <c r="U65">
        <v>2.5</v>
      </c>
      <c r="V65">
        <v>2.94</v>
      </c>
      <c r="Z65">
        <v>2.02</v>
      </c>
      <c r="AA65">
        <v>2.6767000000000003</v>
      </c>
      <c r="AB65">
        <v>6.12</v>
      </c>
      <c r="AC65">
        <v>5.5617</v>
      </c>
      <c r="AE65">
        <v>9.09</v>
      </c>
      <c r="AF65">
        <v>303.12</v>
      </c>
      <c r="AG65">
        <v>484</v>
      </c>
      <c r="AH65" t="s">
        <v>177</v>
      </c>
      <c r="AI65" t="s">
        <v>177</v>
      </c>
      <c r="AJ65">
        <v>2.5860000000000003</v>
      </c>
      <c r="AK65" t="s">
        <v>177</v>
      </c>
      <c r="AL65" t="s">
        <v>177</v>
      </c>
      <c r="AN65">
        <v>1.0108000000000001</v>
      </c>
      <c r="AO65" t="s">
        <v>177</v>
      </c>
      <c r="AR65">
        <v>0.8722000000000001</v>
      </c>
      <c r="AS65">
        <v>1.2570000000000001</v>
      </c>
      <c r="AT65">
        <v>1.04</v>
      </c>
    </row>
    <row r="66" spans="1:46" ht="12.75">
      <c r="A66" s="1">
        <v>27743</v>
      </c>
      <c r="B66">
        <v>16.8</v>
      </c>
      <c r="C66">
        <v>49.77</v>
      </c>
      <c r="D66">
        <v>21.5</v>
      </c>
      <c r="E66">
        <v>19.92</v>
      </c>
      <c r="G66">
        <v>5.15</v>
      </c>
      <c r="H66">
        <v>55.6</v>
      </c>
      <c r="I66">
        <v>10.82</v>
      </c>
      <c r="J66" t="s">
        <v>177</v>
      </c>
      <c r="K66">
        <v>42.515</v>
      </c>
      <c r="L66" t="s">
        <v>177</v>
      </c>
      <c r="M66" t="s">
        <v>177</v>
      </c>
      <c r="N66">
        <v>23.86</v>
      </c>
      <c r="O66">
        <v>42.515</v>
      </c>
      <c r="Q66">
        <v>23.86</v>
      </c>
      <c r="R66">
        <v>0.0261</v>
      </c>
      <c r="S66">
        <v>23.42</v>
      </c>
      <c r="U66">
        <v>2.4000000000000004</v>
      </c>
      <c r="V66">
        <v>2.94</v>
      </c>
      <c r="Z66">
        <v>2.0235000000000003</v>
      </c>
      <c r="AA66">
        <v>2.6212</v>
      </c>
      <c r="AB66">
        <v>6.1690000000000005</v>
      </c>
      <c r="AC66">
        <v>5.5835</v>
      </c>
      <c r="AE66">
        <v>8.97</v>
      </c>
      <c r="AF66">
        <v>305.16</v>
      </c>
      <c r="AG66">
        <v>484</v>
      </c>
      <c r="AH66" t="s">
        <v>177</v>
      </c>
      <c r="AI66" t="s">
        <v>177</v>
      </c>
      <c r="AJ66">
        <v>2.5907</v>
      </c>
      <c r="AK66" t="s">
        <v>177</v>
      </c>
      <c r="AL66" t="s">
        <v>177</v>
      </c>
      <c r="AN66">
        <v>1.0168000000000001</v>
      </c>
      <c r="AO66" t="s">
        <v>177</v>
      </c>
      <c r="AR66">
        <v>0.8711000000000001</v>
      </c>
      <c r="AS66">
        <v>1.2545000000000002</v>
      </c>
      <c r="AT66">
        <v>1.038</v>
      </c>
    </row>
    <row r="67" spans="1:46" ht="12.75">
      <c r="A67" s="1">
        <v>27774</v>
      </c>
      <c r="B67">
        <v>17.02</v>
      </c>
      <c r="C67">
        <v>50.04</v>
      </c>
      <c r="D67">
        <v>21.62</v>
      </c>
      <c r="E67">
        <v>20.14</v>
      </c>
      <c r="G67">
        <v>5.0200000000000005</v>
      </c>
      <c r="H67">
        <v>56.7</v>
      </c>
      <c r="I67">
        <v>10.89</v>
      </c>
      <c r="J67">
        <v>18.8</v>
      </c>
      <c r="K67">
        <v>42.501</v>
      </c>
      <c r="L67" t="s">
        <v>177</v>
      </c>
      <c r="M67" t="s">
        <v>177</v>
      </c>
      <c r="N67">
        <v>23.94</v>
      </c>
      <c r="O67">
        <v>42.501</v>
      </c>
      <c r="Q67">
        <v>23.94</v>
      </c>
      <c r="R67">
        <v>0.026600000000000002</v>
      </c>
      <c r="S67">
        <v>23.46</v>
      </c>
      <c r="U67">
        <v>2.4000000000000004</v>
      </c>
      <c r="V67">
        <v>2.94</v>
      </c>
      <c r="Z67">
        <v>2.0295</v>
      </c>
      <c r="AA67">
        <v>2.6021</v>
      </c>
      <c r="AB67">
        <v>6.1538</v>
      </c>
      <c r="AC67">
        <v>5.5494</v>
      </c>
      <c r="AE67">
        <v>8.91</v>
      </c>
      <c r="AF67">
        <v>303.67</v>
      </c>
      <c r="AG67">
        <v>484</v>
      </c>
      <c r="AH67" t="s">
        <v>177</v>
      </c>
      <c r="AI67" t="s">
        <v>177</v>
      </c>
      <c r="AJ67">
        <v>2.5727</v>
      </c>
      <c r="AK67" t="s">
        <v>177</v>
      </c>
      <c r="AL67" t="s">
        <v>177</v>
      </c>
      <c r="AN67">
        <v>1.0011</v>
      </c>
      <c r="AO67" t="s">
        <v>177</v>
      </c>
      <c r="AR67">
        <v>0.8711000000000001</v>
      </c>
      <c r="AS67">
        <v>1.2563</v>
      </c>
      <c r="AT67">
        <v>1.042</v>
      </c>
    </row>
    <row r="68" spans="1:46" ht="12.75">
      <c r="A68" s="1">
        <v>27805</v>
      </c>
      <c r="B68">
        <v>17.240000000000002</v>
      </c>
      <c r="C68">
        <v>50.01</v>
      </c>
      <c r="D68">
        <v>21.77</v>
      </c>
      <c r="E68">
        <v>20.28</v>
      </c>
      <c r="G68">
        <v>4.88</v>
      </c>
      <c r="H68">
        <v>57.1</v>
      </c>
      <c r="I68">
        <v>11.01</v>
      </c>
      <c r="J68">
        <v>19</v>
      </c>
      <c r="K68">
        <v>42.493</v>
      </c>
      <c r="L68" t="s">
        <v>177</v>
      </c>
      <c r="M68" t="s">
        <v>177</v>
      </c>
      <c r="N68">
        <v>24.1</v>
      </c>
      <c r="O68">
        <v>42.493</v>
      </c>
      <c r="Q68">
        <v>24.1</v>
      </c>
      <c r="R68">
        <v>0.027100000000000003</v>
      </c>
      <c r="S68">
        <v>23.54</v>
      </c>
      <c r="U68">
        <v>2.5</v>
      </c>
      <c r="V68">
        <v>2.99</v>
      </c>
      <c r="Z68">
        <v>2.0252</v>
      </c>
      <c r="AA68">
        <v>2.5687</v>
      </c>
      <c r="AB68">
        <v>6.1805</v>
      </c>
      <c r="AC68">
        <v>5.543200000000001</v>
      </c>
      <c r="AE68">
        <v>8.93</v>
      </c>
      <c r="AF68">
        <v>302.11</v>
      </c>
      <c r="AG68">
        <v>484</v>
      </c>
      <c r="AH68" t="s">
        <v>177</v>
      </c>
      <c r="AI68" t="s">
        <v>177</v>
      </c>
      <c r="AJ68">
        <v>2.5589</v>
      </c>
      <c r="AK68" t="s">
        <v>177</v>
      </c>
      <c r="AL68" t="s">
        <v>177</v>
      </c>
      <c r="AN68">
        <v>0.9848</v>
      </c>
      <c r="AO68" t="s">
        <v>177</v>
      </c>
      <c r="AR68">
        <v>0.8707</v>
      </c>
      <c r="AS68">
        <v>1.258</v>
      </c>
      <c r="AT68">
        <v>1.042</v>
      </c>
    </row>
    <row r="69" spans="1:46" ht="12.75">
      <c r="A69" s="1">
        <v>27834</v>
      </c>
      <c r="B69">
        <v>17.330000000000002</v>
      </c>
      <c r="C69">
        <v>49.92</v>
      </c>
      <c r="D69">
        <v>22.72</v>
      </c>
      <c r="E69">
        <v>20.57</v>
      </c>
      <c r="G69">
        <v>4.8100000000000005</v>
      </c>
      <c r="H69">
        <v>57.300000000000004</v>
      </c>
      <c r="I69">
        <v>11.200000000000001</v>
      </c>
      <c r="J69">
        <v>19.3</v>
      </c>
      <c r="K69">
        <v>41.95</v>
      </c>
      <c r="L69" t="s">
        <v>177</v>
      </c>
      <c r="M69" t="s">
        <v>177</v>
      </c>
      <c r="N69">
        <v>24.18</v>
      </c>
      <c r="O69">
        <v>41.95</v>
      </c>
      <c r="Q69">
        <v>24.18</v>
      </c>
      <c r="R69">
        <v>0.027370000000000002</v>
      </c>
      <c r="S69">
        <v>23.580000000000002</v>
      </c>
      <c r="U69">
        <v>2.5</v>
      </c>
      <c r="V69">
        <v>3.04</v>
      </c>
      <c r="Z69">
        <v>1.9159000000000002</v>
      </c>
      <c r="AA69">
        <v>2.5387</v>
      </c>
      <c r="AB69">
        <v>6.0901000000000005</v>
      </c>
      <c r="AC69">
        <v>5.531000000000001</v>
      </c>
      <c r="AE69">
        <v>8.97</v>
      </c>
      <c r="AF69">
        <v>299.58</v>
      </c>
      <c r="AG69">
        <v>484</v>
      </c>
      <c r="AH69" t="s">
        <v>177</v>
      </c>
      <c r="AI69" t="s">
        <v>177</v>
      </c>
      <c r="AJ69">
        <v>2.5543</v>
      </c>
      <c r="AK69" t="s">
        <v>177</v>
      </c>
      <c r="AL69" t="s">
        <v>177</v>
      </c>
      <c r="AN69">
        <v>0.9843000000000001</v>
      </c>
      <c r="AO69" t="s">
        <v>177</v>
      </c>
      <c r="AR69">
        <v>0.8711000000000001</v>
      </c>
      <c r="AS69">
        <v>1.2461</v>
      </c>
      <c r="AT69">
        <v>1.018</v>
      </c>
    </row>
    <row r="70" spans="1:46" ht="12.75">
      <c r="A70" s="1">
        <v>27865</v>
      </c>
      <c r="B70">
        <v>17.67</v>
      </c>
      <c r="C70">
        <v>49.92</v>
      </c>
      <c r="D70">
        <v>22.78</v>
      </c>
      <c r="E70">
        <v>20.71</v>
      </c>
      <c r="G70">
        <v>4.86</v>
      </c>
      <c r="H70">
        <v>58.6</v>
      </c>
      <c r="I70">
        <v>11.32</v>
      </c>
      <c r="J70">
        <v>19.1</v>
      </c>
      <c r="K70">
        <v>41.544000000000004</v>
      </c>
      <c r="L70" t="s">
        <v>177</v>
      </c>
      <c r="M70" t="s">
        <v>177</v>
      </c>
      <c r="N70">
        <v>24.26</v>
      </c>
      <c r="O70">
        <v>41.544000000000004</v>
      </c>
      <c r="Q70">
        <v>24.26</v>
      </c>
      <c r="R70">
        <v>0.02756</v>
      </c>
      <c r="S70">
        <v>23.67</v>
      </c>
      <c r="U70">
        <v>2.6</v>
      </c>
      <c r="V70">
        <v>3.08</v>
      </c>
      <c r="Z70">
        <v>1.84</v>
      </c>
      <c r="AA70">
        <v>2.5157000000000003</v>
      </c>
      <c r="AB70">
        <v>6.0132</v>
      </c>
      <c r="AC70">
        <v>5.4794</v>
      </c>
      <c r="AE70">
        <v>8.97</v>
      </c>
      <c r="AF70">
        <v>299.04</v>
      </c>
      <c r="AG70">
        <v>484</v>
      </c>
      <c r="AH70" t="s">
        <v>177</v>
      </c>
      <c r="AI70" t="s">
        <v>177</v>
      </c>
      <c r="AJ70">
        <v>2.5543</v>
      </c>
      <c r="AK70" t="s">
        <v>177</v>
      </c>
      <c r="AL70" t="s">
        <v>177</v>
      </c>
      <c r="AN70">
        <v>0.9789</v>
      </c>
      <c r="AO70" t="s">
        <v>177</v>
      </c>
      <c r="AR70">
        <v>0.8707</v>
      </c>
      <c r="AS70">
        <v>1.2365000000000002</v>
      </c>
      <c r="AT70">
        <v>0.999</v>
      </c>
    </row>
    <row r="71" spans="1:46" ht="12.75">
      <c r="A71" s="1">
        <v>27895</v>
      </c>
      <c r="B71">
        <v>17.86</v>
      </c>
      <c r="C71">
        <v>49.83</v>
      </c>
      <c r="D71">
        <v>23.02</v>
      </c>
      <c r="E71">
        <v>20.86</v>
      </c>
      <c r="G71">
        <v>4.88</v>
      </c>
      <c r="H71">
        <v>58.9</v>
      </c>
      <c r="I71">
        <v>11.39</v>
      </c>
      <c r="J71">
        <v>19.1</v>
      </c>
      <c r="K71">
        <v>41.711</v>
      </c>
      <c r="L71" t="s">
        <v>177</v>
      </c>
      <c r="M71" t="s">
        <v>177</v>
      </c>
      <c r="N71">
        <v>24.41</v>
      </c>
      <c r="O71">
        <v>41.711</v>
      </c>
      <c r="Q71">
        <v>24.41</v>
      </c>
      <c r="R71">
        <v>0.027750000000000004</v>
      </c>
      <c r="S71">
        <v>23.84</v>
      </c>
      <c r="U71">
        <v>2.5</v>
      </c>
      <c r="V71">
        <v>3.08</v>
      </c>
      <c r="Z71">
        <v>1.7595</v>
      </c>
      <c r="AA71">
        <v>2.4606</v>
      </c>
      <c r="AB71">
        <v>6.1275</v>
      </c>
      <c r="AC71">
        <v>5.5463000000000005</v>
      </c>
      <c r="AE71">
        <v>9.3</v>
      </c>
      <c r="AF71">
        <v>300.03000000000003</v>
      </c>
      <c r="AG71">
        <v>484</v>
      </c>
      <c r="AH71" t="s">
        <v>177</v>
      </c>
      <c r="AI71" t="s">
        <v>177</v>
      </c>
      <c r="AJ71">
        <v>2.5641000000000003</v>
      </c>
      <c r="AK71" t="s">
        <v>177</v>
      </c>
      <c r="AL71" t="s">
        <v>177</v>
      </c>
      <c r="AN71">
        <v>0.9800000000000001</v>
      </c>
      <c r="AO71" t="s">
        <v>177</v>
      </c>
      <c r="AR71">
        <v>0.8707</v>
      </c>
      <c r="AS71">
        <v>1.227</v>
      </c>
      <c r="AT71">
        <v>0.9820000000000001</v>
      </c>
    </row>
    <row r="72" spans="1:46" ht="12.75">
      <c r="A72" s="1">
        <v>27926</v>
      </c>
      <c r="B72">
        <v>17.95</v>
      </c>
      <c r="C72">
        <v>49.92</v>
      </c>
      <c r="D72">
        <v>22.96</v>
      </c>
      <c r="E72">
        <v>21.14</v>
      </c>
      <c r="G72">
        <v>4.89</v>
      </c>
      <c r="H72">
        <v>59</v>
      </c>
      <c r="I72">
        <v>11.5</v>
      </c>
      <c r="J72">
        <v>19.1</v>
      </c>
      <c r="K72">
        <v>41.496</v>
      </c>
      <c r="L72" t="s">
        <v>177</v>
      </c>
      <c r="M72" t="s">
        <v>177</v>
      </c>
      <c r="N72">
        <v>24.57</v>
      </c>
      <c r="O72">
        <v>41.496</v>
      </c>
      <c r="Q72">
        <v>24.57</v>
      </c>
      <c r="R72">
        <v>0.027860000000000003</v>
      </c>
      <c r="S72">
        <v>23.96</v>
      </c>
      <c r="U72">
        <v>2.6</v>
      </c>
      <c r="V72">
        <v>3.13</v>
      </c>
      <c r="Z72">
        <v>1.7850000000000001</v>
      </c>
      <c r="AA72">
        <v>2.4685</v>
      </c>
      <c r="AB72">
        <v>6.1425</v>
      </c>
      <c r="AC72">
        <v>5.5617</v>
      </c>
      <c r="AE72">
        <v>9.01</v>
      </c>
      <c r="AF72">
        <v>297.97</v>
      </c>
      <c r="AG72">
        <v>484</v>
      </c>
      <c r="AH72" t="s">
        <v>177</v>
      </c>
      <c r="AI72" t="s">
        <v>177</v>
      </c>
      <c r="AJ72">
        <v>2.5439000000000003</v>
      </c>
      <c r="AK72" t="s">
        <v>177</v>
      </c>
      <c r="AL72" t="s">
        <v>177</v>
      </c>
      <c r="AN72">
        <v>0.9688</v>
      </c>
      <c r="AO72" t="s">
        <v>177</v>
      </c>
      <c r="AR72">
        <v>0.8673000000000001</v>
      </c>
      <c r="AS72">
        <v>1.2331</v>
      </c>
      <c r="AT72">
        <v>0.9870000000000001</v>
      </c>
    </row>
    <row r="73" spans="1:46" ht="12.75">
      <c r="A73" s="1">
        <v>27956</v>
      </c>
      <c r="B73">
        <v>17.990000000000002</v>
      </c>
      <c r="C73">
        <v>50.01</v>
      </c>
      <c r="D73">
        <v>22.98</v>
      </c>
      <c r="E73">
        <v>21.29</v>
      </c>
      <c r="G73">
        <v>5</v>
      </c>
      <c r="H73">
        <v>59.300000000000004</v>
      </c>
      <c r="I73">
        <v>11.72</v>
      </c>
      <c r="J73">
        <v>19</v>
      </c>
      <c r="K73">
        <v>41.466</v>
      </c>
      <c r="L73" t="s">
        <v>177</v>
      </c>
      <c r="M73" t="s">
        <v>177</v>
      </c>
      <c r="N73">
        <v>24.73</v>
      </c>
      <c r="O73">
        <v>41.466</v>
      </c>
      <c r="Q73">
        <v>24.73</v>
      </c>
      <c r="R73">
        <v>0.028100000000000003</v>
      </c>
      <c r="S73">
        <v>24.09</v>
      </c>
      <c r="U73">
        <v>2.6</v>
      </c>
      <c r="V73">
        <v>3.13</v>
      </c>
      <c r="Z73">
        <v>1.7850000000000001</v>
      </c>
      <c r="AA73">
        <v>2.482</v>
      </c>
      <c r="AB73">
        <v>6.131200000000001</v>
      </c>
      <c r="AC73">
        <v>5.537100000000001</v>
      </c>
      <c r="AE73">
        <v>8.97</v>
      </c>
      <c r="AF73">
        <v>293.26</v>
      </c>
      <c r="AG73">
        <v>484</v>
      </c>
      <c r="AH73" t="s">
        <v>177</v>
      </c>
      <c r="AI73" t="s">
        <v>177</v>
      </c>
      <c r="AJ73">
        <v>2.4863</v>
      </c>
      <c r="AK73" t="s">
        <v>177</v>
      </c>
      <c r="AL73" t="s">
        <v>177</v>
      </c>
      <c r="AN73">
        <v>0.9752000000000001</v>
      </c>
      <c r="AO73" t="s">
        <v>177</v>
      </c>
      <c r="AR73">
        <v>0.8707</v>
      </c>
      <c r="AS73">
        <v>1.2405000000000002</v>
      </c>
      <c r="AT73">
        <v>0.997</v>
      </c>
    </row>
    <row r="74" spans="1:46" ht="12.75">
      <c r="A74" s="1">
        <v>27987</v>
      </c>
      <c r="B74">
        <v>18.240000000000002</v>
      </c>
      <c r="C74">
        <v>50.19</v>
      </c>
      <c r="D74">
        <v>23.14</v>
      </c>
      <c r="E74">
        <v>21.29</v>
      </c>
      <c r="G74">
        <v>5.0200000000000005</v>
      </c>
      <c r="H74">
        <v>59</v>
      </c>
      <c r="I74">
        <v>11.84</v>
      </c>
      <c r="J74">
        <v>19.1</v>
      </c>
      <c r="K74">
        <v>41.411</v>
      </c>
      <c r="L74" t="s">
        <v>177</v>
      </c>
      <c r="M74" t="s">
        <v>177</v>
      </c>
      <c r="N74">
        <v>24.73</v>
      </c>
      <c r="O74">
        <v>41.411</v>
      </c>
      <c r="Q74">
        <v>24.73</v>
      </c>
      <c r="R74">
        <v>0.028370000000000003</v>
      </c>
      <c r="S74">
        <v>24.22</v>
      </c>
      <c r="U74">
        <v>2.6</v>
      </c>
      <c r="V74">
        <v>3.22</v>
      </c>
      <c r="Z74">
        <v>1.7775</v>
      </c>
      <c r="AA74">
        <v>2.4783</v>
      </c>
      <c r="AB74">
        <v>6.0606</v>
      </c>
      <c r="AC74">
        <v>5.506600000000001</v>
      </c>
      <c r="AE74">
        <v>9.01</v>
      </c>
      <c r="AF74">
        <v>289.35</v>
      </c>
      <c r="AG74">
        <v>484</v>
      </c>
      <c r="AH74" t="s">
        <v>177</v>
      </c>
      <c r="AI74" t="s">
        <v>177</v>
      </c>
      <c r="AJ74">
        <v>2.5138000000000003</v>
      </c>
      <c r="AK74" t="s">
        <v>177</v>
      </c>
      <c r="AL74" t="s">
        <v>177</v>
      </c>
      <c r="AN74">
        <v>0.9815</v>
      </c>
      <c r="AO74" t="s">
        <v>177</v>
      </c>
      <c r="AR74">
        <v>0.8715</v>
      </c>
      <c r="AS74">
        <v>1.2437</v>
      </c>
      <c r="AT74">
        <v>0.997</v>
      </c>
    </row>
    <row r="75" spans="1:46" ht="12.75">
      <c r="A75" s="1">
        <v>28018</v>
      </c>
      <c r="B75">
        <v>18.48</v>
      </c>
      <c r="C75">
        <v>50.07</v>
      </c>
      <c r="D75">
        <v>23.71</v>
      </c>
      <c r="E75">
        <v>21.36</v>
      </c>
      <c r="G75">
        <v>5.08</v>
      </c>
      <c r="H75">
        <v>60.4</v>
      </c>
      <c r="I75">
        <v>11.93</v>
      </c>
      <c r="J75">
        <v>19.5</v>
      </c>
      <c r="K75">
        <v>41.335</v>
      </c>
      <c r="L75" t="s">
        <v>177</v>
      </c>
      <c r="M75" t="s">
        <v>177</v>
      </c>
      <c r="N75">
        <v>24.89</v>
      </c>
      <c r="O75">
        <v>41.335</v>
      </c>
      <c r="Q75">
        <v>24.89</v>
      </c>
      <c r="R75">
        <v>0.029330000000000002</v>
      </c>
      <c r="S75">
        <v>24.3</v>
      </c>
      <c r="U75">
        <v>2.6</v>
      </c>
      <c r="V75">
        <v>3.22</v>
      </c>
      <c r="Z75">
        <v>1.6600000000000001</v>
      </c>
      <c r="AA75">
        <v>2.4450000000000003</v>
      </c>
      <c r="AB75">
        <v>5.872</v>
      </c>
      <c r="AC75">
        <v>5.322</v>
      </c>
      <c r="AE75">
        <v>8.85</v>
      </c>
      <c r="AF75">
        <v>286.86</v>
      </c>
      <c r="AG75">
        <v>484</v>
      </c>
      <c r="AH75" t="s">
        <v>177</v>
      </c>
      <c r="AI75" t="s">
        <v>177</v>
      </c>
      <c r="AJ75">
        <v>2.5208</v>
      </c>
      <c r="AK75" t="s">
        <v>177</v>
      </c>
      <c r="AL75" t="s">
        <v>177</v>
      </c>
      <c r="AN75">
        <v>0.9732000000000001</v>
      </c>
      <c r="AO75" t="s">
        <v>177</v>
      </c>
      <c r="AR75">
        <v>0.8707</v>
      </c>
      <c r="AS75">
        <v>1.2348000000000001</v>
      </c>
      <c r="AT75">
        <v>0.9710000000000001</v>
      </c>
    </row>
    <row r="76" spans="1:46" ht="12.75">
      <c r="A76" s="1">
        <v>28048</v>
      </c>
      <c r="B76">
        <v>18.82</v>
      </c>
      <c r="C76">
        <v>50.19</v>
      </c>
      <c r="D76">
        <v>23.97</v>
      </c>
      <c r="E76">
        <v>21.36</v>
      </c>
      <c r="G76">
        <v>5.11</v>
      </c>
      <c r="H76">
        <v>60.800000000000004</v>
      </c>
      <c r="I76">
        <v>11.8</v>
      </c>
      <c r="J76">
        <v>19.6</v>
      </c>
      <c r="K76">
        <v>41.294000000000004</v>
      </c>
      <c r="L76" t="s">
        <v>177</v>
      </c>
      <c r="M76" t="s">
        <v>177</v>
      </c>
      <c r="N76">
        <v>25.05</v>
      </c>
      <c r="O76">
        <v>41.294000000000004</v>
      </c>
      <c r="Q76">
        <v>25.05</v>
      </c>
      <c r="R76">
        <v>0.030990000000000004</v>
      </c>
      <c r="S76">
        <v>24.43</v>
      </c>
      <c r="U76">
        <v>2.6</v>
      </c>
      <c r="V76">
        <v>3.22</v>
      </c>
      <c r="Z76">
        <v>1.588</v>
      </c>
      <c r="AA76">
        <v>2.4331</v>
      </c>
      <c r="AB76">
        <v>5.8754</v>
      </c>
      <c r="AC76">
        <v>5.2826</v>
      </c>
      <c r="AE76">
        <v>8.97</v>
      </c>
      <c r="AF76">
        <v>294.38</v>
      </c>
      <c r="AG76">
        <v>484</v>
      </c>
      <c r="AH76" t="s">
        <v>177</v>
      </c>
      <c r="AI76" t="s">
        <v>177</v>
      </c>
      <c r="AJ76">
        <v>2.5336000000000003</v>
      </c>
      <c r="AK76" t="s">
        <v>177</v>
      </c>
      <c r="AL76" t="s">
        <v>177</v>
      </c>
      <c r="AN76">
        <v>0.9722000000000001</v>
      </c>
      <c r="AO76" t="s">
        <v>177</v>
      </c>
      <c r="AR76">
        <v>0.8707</v>
      </c>
      <c r="AS76">
        <v>1.228</v>
      </c>
      <c r="AT76">
        <v>0.9500000000000001</v>
      </c>
    </row>
    <row r="77" spans="1:46" ht="12.75">
      <c r="A77" s="1">
        <v>28079</v>
      </c>
      <c r="B77">
        <v>19.080000000000002</v>
      </c>
      <c r="C77">
        <v>50.28</v>
      </c>
      <c r="D77">
        <v>24.240000000000002</v>
      </c>
      <c r="E77">
        <v>21.43</v>
      </c>
      <c r="G77">
        <v>5.15</v>
      </c>
      <c r="H77">
        <v>60.800000000000004</v>
      </c>
      <c r="I77">
        <v>11.790000000000001</v>
      </c>
      <c r="J77">
        <v>19.7</v>
      </c>
      <c r="K77">
        <v>41.538000000000004</v>
      </c>
      <c r="L77" t="s">
        <v>177</v>
      </c>
      <c r="M77" t="s">
        <v>177</v>
      </c>
      <c r="N77">
        <v>25.13</v>
      </c>
      <c r="O77">
        <v>41.538000000000004</v>
      </c>
      <c r="Q77">
        <v>25.13</v>
      </c>
      <c r="R77">
        <v>0.03239</v>
      </c>
      <c r="S77">
        <v>24.47</v>
      </c>
      <c r="U77">
        <v>2.7</v>
      </c>
      <c r="V77">
        <v>3.22</v>
      </c>
      <c r="Z77">
        <v>1.651</v>
      </c>
      <c r="AA77">
        <v>2.4450000000000003</v>
      </c>
      <c r="AB77">
        <v>5.885800000000001</v>
      </c>
      <c r="AC77">
        <v>5.2438</v>
      </c>
      <c r="AE77">
        <v>8.93</v>
      </c>
      <c r="AF77">
        <v>297.09000000000003</v>
      </c>
      <c r="AG77">
        <v>484</v>
      </c>
      <c r="AH77" t="s">
        <v>177</v>
      </c>
      <c r="AI77" t="s">
        <v>177</v>
      </c>
      <c r="AJ77">
        <v>2.5323</v>
      </c>
      <c r="AK77" t="s">
        <v>177</v>
      </c>
      <c r="AL77" t="s">
        <v>177</v>
      </c>
      <c r="AN77">
        <v>1.0354</v>
      </c>
      <c r="AO77" t="s">
        <v>177</v>
      </c>
      <c r="AR77">
        <v>0.8707</v>
      </c>
      <c r="AS77">
        <v>1.0099</v>
      </c>
      <c r="AT77">
        <v>0.901</v>
      </c>
    </row>
    <row r="78" spans="1:46" ht="12.75">
      <c r="A78" s="1">
        <v>28109</v>
      </c>
      <c r="B78">
        <v>19.330000000000002</v>
      </c>
      <c r="C78">
        <v>50.4</v>
      </c>
      <c r="D78">
        <v>24.310000000000002</v>
      </c>
      <c r="E78">
        <v>21.5</v>
      </c>
      <c r="G78">
        <v>5.15</v>
      </c>
      <c r="H78">
        <v>61.5</v>
      </c>
      <c r="I78">
        <v>11.86</v>
      </c>
      <c r="J78">
        <v>19.5</v>
      </c>
      <c r="K78">
        <v>41.867</v>
      </c>
      <c r="L78" t="s">
        <v>177</v>
      </c>
      <c r="M78" t="s">
        <v>177</v>
      </c>
      <c r="N78">
        <v>25.2</v>
      </c>
      <c r="O78">
        <v>41.867</v>
      </c>
      <c r="Q78">
        <v>25.2</v>
      </c>
      <c r="R78">
        <v>0.0332</v>
      </c>
      <c r="S78">
        <v>24.560000000000002</v>
      </c>
      <c r="U78">
        <v>2.7</v>
      </c>
      <c r="V78">
        <v>3.27</v>
      </c>
      <c r="Z78">
        <v>1.701</v>
      </c>
      <c r="AA78">
        <v>2.4474</v>
      </c>
      <c r="AB78">
        <v>5.7904</v>
      </c>
      <c r="AC78">
        <v>5.1653</v>
      </c>
      <c r="AE78">
        <v>8.93</v>
      </c>
      <c r="AF78">
        <v>293.08</v>
      </c>
      <c r="AG78">
        <v>484</v>
      </c>
      <c r="AH78" t="s">
        <v>177</v>
      </c>
      <c r="AI78" t="s">
        <v>177</v>
      </c>
      <c r="AJ78">
        <v>2.5368</v>
      </c>
      <c r="AK78" t="s">
        <v>177</v>
      </c>
      <c r="AL78" t="s">
        <v>177</v>
      </c>
      <c r="AN78">
        <v>1.0094</v>
      </c>
      <c r="AO78" t="s">
        <v>177</v>
      </c>
      <c r="AR78">
        <v>0.8696</v>
      </c>
      <c r="AS78">
        <v>1.089</v>
      </c>
      <c r="AT78">
        <v>0.9450000000000001</v>
      </c>
    </row>
    <row r="79" spans="1:46" ht="12.75">
      <c r="A79" s="1">
        <v>28140</v>
      </c>
      <c r="B79">
        <v>19.84</v>
      </c>
      <c r="C79">
        <v>50.49</v>
      </c>
      <c r="D79">
        <v>24.310000000000002</v>
      </c>
      <c r="E79">
        <v>21.93</v>
      </c>
      <c r="G79">
        <v>5.16</v>
      </c>
      <c r="H79">
        <v>62.1</v>
      </c>
      <c r="I79">
        <v>11.950000000000001</v>
      </c>
      <c r="J79">
        <v>19.7</v>
      </c>
      <c r="K79">
        <v>42.421</v>
      </c>
      <c r="L79" t="s">
        <v>177</v>
      </c>
      <c r="M79" t="s">
        <v>177</v>
      </c>
      <c r="N79">
        <v>25.44</v>
      </c>
      <c r="O79">
        <v>42.421</v>
      </c>
      <c r="Q79">
        <v>25.44</v>
      </c>
      <c r="R79">
        <v>0.034260000000000006</v>
      </c>
      <c r="S79">
        <v>24.68</v>
      </c>
      <c r="U79">
        <v>2.7</v>
      </c>
      <c r="V79">
        <v>3.31</v>
      </c>
      <c r="Z79">
        <v>1.715</v>
      </c>
      <c r="AA79">
        <v>2.5063</v>
      </c>
      <c r="AB79">
        <v>5.9172</v>
      </c>
      <c r="AC79">
        <v>5.3277</v>
      </c>
      <c r="AE79">
        <v>8.81</v>
      </c>
      <c r="AF79">
        <v>288.43</v>
      </c>
      <c r="AG79">
        <v>484</v>
      </c>
      <c r="AH79" t="s">
        <v>177</v>
      </c>
      <c r="AI79" t="s">
        <v>177</v>
      </c>
      <c r="AJ79">
        <v>2.5056000000000003</v>
      </c>
      <c r="AK79" t="s">
        <v>177</v>
      </c>
      <c r="AL79" t="s">
        <v>177</v>
      </c>
      <c r="AN79">
        <v>1.02</v>
      </c>
      <c r="AO79" t="s">
        <v>177</v>
      </c>
      <c r="AR79">
        <v>0.8696</v>
      </c>
      <c r="AS79">
        <v>1.0868</v>
      </c>
      <c r="AT79">
        <v>0.9510000000000001</v>
      </c>
    </row>
    <row r="80" spans="1:46" ht="12.75">
      <c r="A80" s="1">
        <v>28171</v>
      </c>
      <c r="B80">
        <v>20.04</v>
      </c>
      <c r="C80">
        <v>50.52</v>
      </c>
      <c r="D80">
        <v>24.330000000000002</v>
      </c>
      <c r="E80">
        <v>22.07</v>
      </c>
      <c r="G80">
        <v>5.22</v>
      </c>
      <c r="H80">
        <v>62.4</v>
      </c>
      <c r="I80">
        <v>12.23</v>
      </c>
      <c r="J80">
        <v>19.8</v>
      </c>
      <c r="K80">
        <v>42.705</v>
      </c>
      <c r="L80" t="s">
        <v>177</v>
      </c>
      <c r="M80" t="s">
        <v>177</v>
      </c>
      <c r="N80">
        <v>25.6</v>
      </c>
      <c r="O80">
        <v>42.705</v>
      </c>
      <c r="Q80">
        <v>25.6</v>
      </c>
      <c r="R80">
        <v>0.03501</v>
      </c>
      <c r="S80">
        <v>24.93</v>
      </c>
      <c r="U80">
        <v>2.7</v>
      </c>
      <c r="V80">
        <v>3.31</v>
      </c>
      <c r="Z80">
        <v>1.713</v>
      </c>
      <c r="AA80">
        <v>2.5549</v>
      </c>
      <c r="AB80">
        <v>5.885800000000001</v>
      </c>
      <c r="AC80">
        <v>5.2659</v>
      </c>
      <c r="AE80">
        <v>8.870000000000001</v>
      </c>
      <c r="AF80">
        <v>282.81</v>
      </c>
      <c r="AG80">
        <v>484</v>
      </c>
      <c r="AH80" t="s">
        <v>177</v>
      </c>
      <c r="AI80" t="s">
        <v>177</v>
      </c>
      <c r="AJ80">
        <v>2.495</v>
      </c>
      <c r="AK80" t="s">
        <v>177</v>
      </c>
      <c r="AL80" t="s">
        <v>177</v>
      </c>
      <c r="AN80">
        <v>1.0465</v>
      </c>
      <c r="AO80" t="s">
        <v>177</v>
      </c>
      <c r="AR80">
        <v>0.8696</v>
      </c>
      <c r="AS80">
        <v>1.096</v>
      </c>
      <c r="AT80">
        <v>0.9550000000000001</v>
      </c>
    </row>
    <row r="81" spans="1:46" ht="12.75">
      <c r="A81" s="1">
        <v>28199</v>
      </c>
      <c r="B81">
        <v>20.23</v>
      </c>
      <c r="C81">
        <v>50.43</v>
      </c>
      <c r="D81">
        <v>24.69</v>
      </c>
      <c r="E81">
        <v>22.43</v>
      </c>
      <c r="G81">
        <v>5.25</v>
      </c>
      <c r="H81">
        <v>62.7</v>
      </c>
      <c r="I81">
        <v>12.39</v>
      </c>
      <c r="J81">
        <v>19.900000000000002</v>
      </c>
      <c r="K81">
        <v>42.417</v>
      </c>
      <c r="L81" t="s">
        <v>177</v>
      </c>
      <c r="M81" t="s">
        <v>177</v>
      </c>
      <c r="N81">
        <v>25.92</v>
      </c>
      <c r="O81">
        <v>42.417</v>
      </c>
      <c r="Q81">
        <v>25.92</v>
      </c>
      <c r="R81">
        <v>0.035620000000000006</v>
      </c>
      <c r="S81">
        <v>25.1</v>
      </c>
      <c r="U81">
        <v>2.8000000000000003</v>
      </c>
      <c r="V81">
        <v>3.36</v>
      </c>
      <c r="Z81">
        <v>1.72</v>
      </c>
      <c r="AA81">
        <v>2.5439000000000003</v>
      </c>
      <c r="AB81">
        <v>5.8514</v>
      </c>
      <c r="AC81">
        <v>5.238300000000001</v>
      </c>
      <c r="AE81">
        <v>8.82</v>
      </c>
      <c r="AF81">
        <v>277.55</v>
      </c>
      <c r="AG81">
        <v>484</v>
      </c>
      <c r="AH81" t="s">
        <v>177</v>
      </c>
      <c r="AI81" t="s">
        <v>177</v>
      </c>
      <c r="AJ81">
        <v>2.4845</v>
      </c>
      <c r="AK81" t="s">
        <v>177</v>
      </c>
      <c r="AL81" t="s">
        <v>177</v>
      </c>
      <c r="AN81">
        <v>1.0571000000000002</v>
      </c>
      <c r="AO81" t="s">
        <v>177</v>
      </c>
      <c r="AR81">
        <v>0.8696</v>
      </c>
      <c r="AS81">
        <v>1.1028</v>
      </c>
      <c r="AT81">
        <v>0.9600000000000001</v>
      </c>
    </row>
    <row r="82" spans="1:46" ht="12.75">
      <c r="A82" s="1">
        <v>28230</v>
      </c>
      <c r="B82">
        <v>20.75</v>
      </c>
      <c r="C82">
        <v>50.49</v>
      </c>
      <c r="D82">
        <v>24.94</v>
      </c>
      <c r="E82">
        <v>22.580000000000002</v>
      </c>
      <c r="G82">
        <v>5.2700000000000005</v>
      </c>
      <c r="H82">
        <v>63.800000000000004</v>
      </c>
      <c r="I82">
        <v>12.4</v>
      </c>
      <c r="J82">
        <v>20.1</v>
      </c>
      <c r="K82">
        <v>42.062</v>
      </c>
      <c r="L82" t="s">
        <v>177</v>
      </c>
      <c r="M82" t="s">
        <v>177</v>
      </c>
      <c r="N82">
        <v>26.07</v>
      </c>
      <c r="O82">
        <v>42.062</v>
      </c>
      <c r="Q82">
        <v>26.07</v>
      </c>
      <c r="R82">
        <v>0.036160000000000005</v>
      </c>
      <c r="S82">
        <v>25.310000000000002</v>
      </c>
      <c r="U82">
        <v>2.8000000000000003</v>
      </c>
      <c r="V82">
        <v>3.45</v>
      </c>
      <c r="Z82">
        <v>1.7192</v>
      </c>
      <c r="AA82">
        <v>2.517</v>
      </c>
      <c r="AB82">
        <v>5.963</v>
      </c>
      <c r="AC82">
        <v>5.2798</v>
      </c>
      <c r="AE82">
        <v>8.85</v>
      </c>
      <c r="AF82">
        <v>277.78000000000003</v>
      </c>
      <c r="AG82">
        <v>484</v>
      </c>
      <c r="AH82" t="s">
        <v>177</v>
      </c>
      <c r="AI82" t="s">
        <v>177</v>
      </c>
      <c r="AJ82">
        <v>2.4839</v>
      </c>
      <c r="AK82" t="s">
        <v>177</v>
      </c>
      <c r="AL82" t="s">
        <v>177</v>
      </c>
      <c r="AN82">
        <v>1.0476</v>
      </c>
      <c r="AO82" t="s">
        <v>177</v>
      </c>
      <c r="AR82">
        <v>0.8715</v>
      </c>
      <c r="AS82">
        <v>1.103</v>
      </c>
      <c r="AT82">
        <v>0.9590000000000001</v>
      </c>
    </row>
    <row r="83" spans="1:46" ht="12.75">
      <c r="A83" s="1">
        <v>28260</v>
      </c>
      <c r="B83">
        <v>20.91</v>
      </c>
      <c r="C83">
        <v>50.46</v>
      </c>
      <c r="D83">
        <v>25.3</v>
      </c>
      <c r="E83">
        <v>22.72</v>
      </c>
      <c r="G83">
        <v>5.3500000000000005</v>
      </c>
      <c r="H83">
        <v>64.4</v>
      </c>
      <c r="I83">
        <v>12.530000000000001</v>
      </c>
      <c r="J83">
        <v>20.6</v>
      </c>
      <c r="K83">
        <v>42.398</v>
      </c>
      <c r="L83" t="s">
        <v>177</v>
      </c>
      <c r="M83" t="s">
        <v>177</v>
      </c>
      <c r="N83">
        <v>26.39</v>
      </c>
      <c r="O83">
        <v>42.398</v>
      </c>
      <c r="Q83">
        <v>26.39</v>
      </c>
      <c r="R83">
        <v>0.036480000000000005</v>
      </c>
      <c r="S83">
        <v>25.44</v>
      </c>
      <c r="U83">
        <v>2.8000000000000003</v>
      </c>
      <c r="V83">
        <v>3.45</v>
      </c>
      <c r="Z83">
        <v>1.7191</v>
      </c>
      <c r="AA83">
        <v>2.5047</v>
      </c>
      <c r="AB83">
        <v>6.0168</v>
      </c>
      <c r="AC83">
        <v>5.2632</v>
      </c>
      <c r="AE83">
        <v>8.83</v>
      </c>
      <c r="AF83">
        <v>277.28000000000003</v>
      </c>
      <c r="AG83">
        <v>484</v>
      </c>
      <c r="AH83" t="s">
        <v>177</v>
      </c>
      <c r="AI83" t="s">
        <v>177</v>
      </c>
      <c r="AJ83">
        <v>2.4832</v>
      </c>
      <c r="AK83" t="s">
        <v>177</v>
      </c>
      <c r="AL83" t="s">
        <v>177</v>
      </c>
      <c r="AN83">
        <v>1.0513000000000001</v>
      </c>
      <c r="AO83" t="s">
        <v>177</v>
      </c>
      <c r="AR83">
        <v>0.8696</v>
      </c>
      <c r="AS83">
        <v>1.103</v>
      </c>
      <c r="AT83">
        <v>0.9600000000000001</v>
      </c>
    </row>
    <row r="84" spans="1:46" ht="12.75">
      <c r="A84" s="1">
        <v>28291</v>
      </c>
      <c r="B84">
        <v>21.13</v>
      </c>
      <c r="C84">
        <v>50.79</v>
      </c>
      <c r="D84">
        <v>25.43</v>
      </c>
      <c r="E84">
        <v>22.93</v>
      </c>
      <c r="G84">
        <v>5.38</v>
      </c>
      <c r="H84">
        <v>64.1</v>
      </c>
      <c r="I84">
        <v>12.65</v>
      </c>
      <c r="J84">
        <v>20.7</v>
      </c>
      <c r="K84">
        <v>42.551</v>
      </c>
      <c r="L84" t="s">
        <v>177</v>
      </c>
      <c r="M84" t="s">
        <v>177</v>
      </c>
      <c r="N84">
        <v>26.47</v>
      </c>
      <c r="O84">
        <v>42.551</v>
      </c>
      <c r="Q84">
        <v>26.47</v>
      </c>
      <c r="R84">
        <v>0.036930000000000004</v>
      </c>
      <c r="S84">
        <v>25.61</v>
      </c>
      <c r="U84">
        <v>2.9000000000000004</v>
      </c>
      <c r="V84">
        <v>3.45</v>
      </c>
      <c r="Z84">
        <v>1.7197</v>
      </c>
      <c r="AA84">
        <v>2.4667000000000003</v>
      </c>
      <c r="AB84">
        <v>6.0277</v>
      </c>
      <c r="AC84">
        <v>5.3135</v>
      </c>
      <c r="AE84">
        <v>8.88</v>
      </c>
      <c r="AF84">
        <v>267.59000000000003</v>
      </c>
      <c r="AG84">
        <v>484</v>
      </c>
      <c r="AH84" t="s">
        <v>177</v>
      </c>
      <c r="AI84" t="s">
        <v>177</v>
      </c>
      <c r="AJ84">
        <v>2.4876</v>
      </c>
      <c r="AK84" t="s">
        <v>177</v>
      </c>
      <c r="AL84" t="s">
        <v>177</v>
      </c>
      <c r="AN84">
        <v>1.0599</v>
      </c>
      <c r="AO84" t="s">
        <v>177</v>
      </c>
      <c r="AR84">
        <v>0.8688</v>
      </c>
      <c r="AS84">
        <v>1.115</v>
      </c>
      <c r="AT84">
        <v>0.9660000000000001</v>
      </c>
    </row>
    <row r="85" spans="1:46" ht="12.75">
      <c r="A85" s="1">
        <v>28321</v>
      </c>
      <c r="B85">
        <v>21.150000000000002</v>
      </c>
      <c r="C85">
        <v>50.82</v>
      </c>
      <c r="D85">
        <v>25.6</v>
      </c>
      <c r="E85">
        <v>23.22</v>
      </c>
      <c r="G85">
        <v>5.47</v>
      </c>
      <c r="H85">
        <v>63.9</v>
      </c>
      <c r="I85">
        <v>12.82</v>
      </c>
      <c r="J85">
        <v>20.8</v>
      </c>
      <c r="K85">
        <v>42.983000000000004</v>
      </c>
      <c r="L85" t="s">
        <v>177</v>
      </c>
      <c r="M85" t="s">
        <v>177</v>
      </c>
      <c r="N85">
        <v>26.78</v>
      </c>
      <c r="O85">
        <v>42.983000000000004</v>
      </c>
      <c r="Q85">
        <v>26.78</v>
      </c>
      <c r="R85">
        <v>0.037340000000000005</v>
      </c>
      <c r="S85">
        <v>25.740000000000002</v>
      </c>
      <c r="U85">
        <v>3</v>
      </c>
      <c r="V85">
        <v>3.5</v>
      </c>
      <c r="Z85">
        <v>1.7365000000000002</v>
      </c>
      <c r="AA85">
        <v>2.4096</v>
      </c>
      <c r="AB85">
        <v>6.0132</v>
      </c>
      <c r="AC85">
        <v>5.291</v>
      </c>
      <c r="AE85">
        <v>8.73</v>
      </c>
      <c r="AF85">
        <v>266.81</v>
      </c>
      <c r="AG85">
        <v>484</v>
      </c>
      <c r="AH85" t="s">
        <v>177</v>
      </c>
      <c r="AI85" t="s">
        <v>177</v>
      </c>
      <c r="AJ85">
        <v>2.4570000000000003</v>
      </c>
      <c r="AK85" t="s">
        <v>177</v>
      </c>
      <c r="AL85" t="s">
        <v>177</v>
      </c>
      <c r="AN85">
        <v>1.0689</v>
      </c>
      <c r="AO85" t="s">
        <v>177</v>
      </c>
      <c r="AR85">
        <v>0.8707</v>
      </c>
      <c r="AS85">
        <v>1.1218000000000001</v>
      </c>
      <c r="AT85">
        <v>0.9740000000000001</v>
      </c>
    </row>
    <row r="86" spans="1:46" ht="12.75">
      <c r="A86" s="1">
        <v>28352</v>
      </c>
      <c r="B86">
        <v>21.26</v>
      </c>
      <c r="C86">
        <v>50.82</v>
      </c>
      <c r="D86">
        <v>25.830000000000002</v>
      </c>
      <c r="E86">
        <v>23.22</v>
      </c>
      <c r="G86">
        <v>5.5</v>
      </c>
      <c r="H86">
        <v>64</v>
      </c>
      <c r="I86">
        <v>12.98</v>
      </c>
      <c r="J86">
        <v>21.1</v>
      </c>
      <c r="K86">
        <v>43.628</v>
      </c>
      <c r="L86" t="s">
        <v>177</v>
      </c>
      <c r="M86" t="s">
        <v>177</v>
      </c>
      <c r="N86">
        <v>26.78</v>
      </c>
      <c r="O86">
        <v>43.628</v>
      </c>
      <c r="Q86">
        <v>26.78</v>
      </c>
      <c r="R86">
        <v>0.038110000000000005</v>
      </c>
      <c r="S86">
        <v>25.82</v>
      </c>
      <c r="U86">
        <v>3</v>
      </c>
      <c r="V86">
        <v>3.54</v>
      </c>
      <c r="Z86">
        <v>1.7428000000000001</v>
      </c>
      <c r="AA86">
        <v>2.3946</v>
      </c>
      <c r="AB86">
        <v>6.19</v>
      </c>
      <c r="AC86">
        <v>5.4645</v>
      </c>
      <c r="AE86">
        <v>8.73</v>
      </c>
      <c r="AF86">
        <v>267.5</v>
      </c>
      <c r="AG86">
        <v>484</v>
      </c>
      <c r="AH86" t="s">
        <v>177</v>
      </c>
      <c r="AI86" t="s">
        <v>177</v>
      </c>
      <c r="AJ86">
        <v>2.4691</v>
      </c>
      <c r="AK86" t="s">
        <v>177</v>
      </c>
      <c r="AL86" t="s">
        <v>177</v>
      </c>
      <c r="AN86">
        <v>1.0748</v>
      </c>
      <c r="AO86" t="s">
        <v>177</v>
      </c>
      <c r="AR86">
        <v>0.8696</v>
      </c>
      <c r="AS86">
        <v>1.104</v>
      </c>
      <c r="AT86">
        <v>0.9680000000000001</v>
      </c>
    </row>
    <row r="87" spans="1:46" ht="12.75">
      <c r="A87" s="1">
        <v>28383</v>
      </c>
      <c r="B87">
        <v>21.37</v>
      </c>
      <c r="C87">
        <v>50.85</v>
      </c>
      <c r="D87">
        <v>26.11</v>
      </c>
      <c r="E87">
        <v>23.36</v>
      </c>
      <c r="G87">
        <v>5.57</v>
      </c>
      <c r="H87">
        <v>65</v>
      </c>
      <c r="I87">
        <v>13.02</v>
      </c>
      <c r="J87">
        <v>21.3</v>
      </c>
      <c r="K87">
        <v>43.911</v>
      </c>
      <c r="L87" t="s">
        <v>177</v>
      </c>
      <c r="M87" t="s">
        <v>177</v>
      </c>
      <c r="N87">
        <v>27.02</v>
      </c>
      <c r="O87">
        <v>43.911</v>
      </c>
      <c r="Q87">
        <v>27.02</v>
      </c>
      <c r="R87">
        <v>0.038790000000000005</v>
      </c>
      <c r="S87">
        <v>25.91</v>
      </c>
      <c r="U87">
        <v>3</v>
      </c>
      <c r="V87">
        <v>3.54</v>
      </c>
      <c r="Z87">
        <v>1.7476</v>
      </c>
      <c r="AA87">
        <v>2.3474</v>
      </c>
      <c r="AB87">
        <v>6.154800000000001</v>
      </c>
      <c r="AC87">
        <v>5.5006</v>
      </c>
      <c r="AE87">
        <v>8.73</v>
      </c>
      <c r="AF87">
        <v>263.71</v>
      </c>
      <c r="AG87">
        <v>484</v>
      </c>
      <c r="AH87" t="s">
        <v>177</v>
      </c>
      <c r="AI87" t="s">
        <v>177</v>
      </c>
      <c r="AJ87">
        <v>2.4637000000000002</v>
      </c>
      <c r="AK87" t="s">
        <v>177</v>
      </c>
      <c r="AL87" t="s">
        <v>177</v>
      </c>
      <c r="AN87">
        <v>1.0737</v>
      </c>
      <c r="AO87" t="s">
        <v>177</v>
      </c>
      <c r="AR87">
        <v>0.8696</v>
      </c>
      <c r="AS87">
        <v>1.109</v>
      </c>
      <c r="AT87">
        <v>0.9700000000000001</v>
      </c>
    </row>
    <row r="88" spans="1:46" ht="12.75">
      <c r="A88" s="1">
        <v>28413</v>
      </c>
      <c r="B88">
        <v>21.46</v>
      </c>
      <c r="C88">
        <v>50.95</v>
      </c>
      <c r="D88">
        <v>26.43</v>
      </c>
      <c r="E88">
        <v>23.44</v>
      </c>
      <c r="G88">
        <v>5.55</v>
      </c>
      <c r="H88">
        <v>65.5</v>
      </c>
      <c r="I88">
        <v>12.98</v>
      </c>
      <c r="J88">
        <v>21.400000000000002</v>
      </c>
      <c r="K88">
        <v>43.29</v>
      </c>
      <c r="L88" t="s">
        <v>177</v>
      </c>
      <c r="M88" t="s">
        <v>177</v>
      </c>
      <c r="N88">
        <v>27.26</v>
      </c>
      <c r="O88">
        <v>43.29</v>
      </c>
      <c r="Q88">
        <v>27.26</v>
      </c>
      <c r="R88">
        <v>0.039080000000000004</v>
      </c>
      <c r="S88">
        <v>25.990000000000002</v>
      </c>
      <c r="U88">
        <v>3</v>
      </c>
      <c r="V88">
        <v>3.59</v>
      </c>
      <c r="Z88">
        <v>1.8395000000000001</v>
      </c>
      <c r="AA88">
        <v>2.2329000000000003</v>
      </c>
      <c r="AB88">
        <v>6.0864</v>
      </c>
      <c r="AC88">
        <v>5.457</v>
      </c>
      <c r="AE88">
        <v>8.55</v>
      </c>
      <c r="AF88">
        <v>249.13</v>
      </c>
      <c r="AG88">
        <v>484</v>
      </c>
      <c r="AH88" t="s">
        <v>177</v>
      </c>
      <c r="AI88" t="s">
        <v>177</v>
      </c>
      <c r="AJ88">
        <v>2.4010000000000002</v>
      </c>
      <c r="AK88" t="s">
        <v>177</v>
      </c>
      <c r="AL88" t="s">
        <v>177</v>
      </c>
      <c r="AN88">
        <v>1.1083</v>
      </c>
      <c r="AO88" t="s">
        <v>177</v>
      </c>
      <c r="AR88">
        <v>0.8681000000000001</v>
      </c>
      <c r="AS88">
        <v>1.1275</v>
      </c>
      <c r="AT88">
        <v>0.995</v>
      </c>
    </row>
    <row r="89" spans="1:46" ht="12.75">
      <c r="A89" s="1">
        <v>28444</v>
      </c>
      <c r="B89">
        <v>21.57</v>
      </c>
      <c r="C89">
        <v>50.9</v>
      </c>
      <c r="D89">
        <v>27.25</v>
      </c>
      <c r="E89">
        <v>23.44</v>
      </c>
      <c r="G89">
        <v>5.55</v>
      </c>
      <c r="H89">
        <v>64.8</v>
      </c>
      <c r="I89">
        <v>13.030000000000001</v>
      </c>
      <c r="J89">
        <v>21.400000000000002</v>
      </c>
      <c r="K89">
        <v>43.653</v>
      </c>
      <c r="L89" t="s">
        <v>177</v>
      </c>
      <c r="M89" t="s">
        <v>177</v>
      </c>
      <c r="N89">
        <v>27.42</v>
      </c>
      <c r="O89">
        <v>43.653</v>
      </c>
      <c r="Q89">
        <v>27.42</v>
      </c>
      <c r="R89">
        <v>0.03951</v>
      </c>
      <c r="S89">
        <v>26.12</v>
      </c>
      <c r="U89">
        <v>3</v>
      </c>
      <c r="V89">
        <v>3.59</v>
      </c>
      <c r="Z89">
        <v>1.8170000000000002</v>
      </c>
      <c r="AA89">
        <v>2.1612</v>
      </c>
      <c r="AB89">
        <v>6.1463</v>
      </c>
      <c r="AC89">
        <v>5.4025</v>
      </c>
      <c r="AE89">
        <v>8.620000000000001</v>
      </c>
      <c r="AF89">
        <v>244.02</v>
      </c>
      <c r="AG89">
        <v>484</v>
      </c>
      <c r="AH89" t="s">
        <v>177</v>
      </c>
      <c r="AI89" t="s">
        <v>177</v>
      </c>
      <c r="AJ89">
        <v>2.3861000000000003</v>
      </c>
      <c r="AK89" t="s">
        <v>177</v>
      </c>
      <c r="AL89" t="s">
        <v>177</v>
      </c>
      <c r="AN89">
        <v>1.1078000000000001</v>
      </c>
      <c r="AO89" t="s">
        <v>177</v>
      </c>
      <c r="AR89">
        <v>0.8696</v>
      </c>
      <c r="AS89">
        <v>1.1260000000000001</v>
      </c>
      <c r="AT89">
        <v>0.994</v>
      </c>
    </row>
    <row r="90" spans="1:46" ht="12.75">
      <c r="A90" s="1">
        <v>28474</v>
      </c>
      <c r="B90">
        <v>21.68</v>
      </c>
      <c r="C90">
        <v>51.01</v>
      </c>
      <c r="D90">
        <v>27.28</v>
      </c>
      <c r="E90">
        <v>23.51</v>
      </c>
      <c r="G90">
        <v>5.55</v>
      </c>
      <c r="H90">
        <v>64.6</v>
      </c>
      <c r="I90">
        <v>13.15</v>
      </c>
      <c r="J90">
        <v>21.3</v>
      </c>
      <c r="K90">
        <v>44.541000000000004</v>
      </c>
      <c r="L90" t="s">
        <v>177</v>
      </c>
      <c r="M90" t="s">
        <v>177</v>
      </c>
      <c r="N90">
        <v>27.57</v>
      </c>
      <c r="O90">
        <v>44.541000000000004</v>
      </c>
      <c r="Q90">
        <v>27.57</v>
      </c>
      <c r="R90">
        <v>0.040060000000000005</v>
      </c>
      <c r="S90">
        <v>26.2</v>
      </c>
      <c r="U90">
        <v>3</v>
      </c>
      <c r="V90">
        <v>3.63</v>
      </c>
      <c r="Z90">
        <v>1.917</v>
      </c>
      <c r="AA90">
        <v>1.9932</v>
      </c>
      <c r="AB90">
        <v>5.7637</v>
      </c>
      <c r="AC90">
        <v>5.1282000000000005</v>
      </c>
      <c r="AE90">
        <v>8.23</v>
      </c>
      <c r="AF90">
        <v>239.98000000000002</v>
      </c>
      <c r="AG90">
        <v>484</v>
      </c>
      <c r="AH90" t="s">
        <v>177</v>
      </c>
      <c r="AI90" t="s">
        <v>177</v>
      </c>
      <c r="AJ90">
        <v>2.3685</v>
      </c>
      <c r="AK90" t="s">
        <v>177</v>
      </c>
      <c r="AL90" t="s">
        <v>177</v>
      </c>
      <c r="AN90">
        <v>1.0946</v>
      </c>
      <c r="AO90" t="s">
        <v>177</v>
      </c>
      <c r="AR90">
        <v>0.8696</v>
      </c>
      <c r="AS90">
        <v>1.1380000000000001</v>
      </c>
      <c r="AT90">
        <v>1.016</v>
      </c>
    </row>
    <row r="91" spans="1:46" ht="12.75">
      <c r="A91" s="1">
        <v>28505</v>
      </c>
      <c r="B91">
        <v>21.81</v>
      </c>
      <c r="C91">
        <v>51.01</v>
      </c>
      <c r="D91">
        <v>27.38</v>
      </c>
      <c r="E91">
        <v>24.01</v>
      </c>
      <c r="G91">
        <v>5.47</v>
      </c>
      <c r="H91">
        <v>64.9</v>
      </c>
      <c r="I91">
        <v>13.530000000000001</v>
      </c>
      <c r="J91">
        <v>21.400000000000002</v>
      </c>
      <c r="K91">
        <v>44.276</v>
      </c>
      <c r="L91" t="s">
        <v>177</v>
      </c>
      <c r="M91" t="s">
        <v>177</v>
      </c>
      <c r="N91">
        <v>27.73</v>
      </c>
      <c r="O91">
        <v>44.276</v>
      </c>
      <c r="Q91">
        <v>27.73</v>
      </c>
      <c r="R91">
        <v>0.04095</v>
      </c>
      <c r="S91">
        <v>26.37</v>
      </c>
      <c r="U91">
        <v>3</v>
      </c>
      <c r="V91">
        <v>3.68</v>
      </c>
      <c r="Z91">
        <v>1.9475</v>
      </c>
      <c r="AA91">
        <v>1.9881000000000002</v>
      </c>
      <c r="AB91">
        <v>5.711</v>
      </c>
      <c r="AC91">
        <v>5.1308</v>
      </c>
      <c r="AE91">
        <v>8.1</v>
      </c>
      <c r="AF91">
        <v>241.6</v>
      </c>
      <c r="AG91">
        <v>484</v>
      </c>
      <c r="AH91" t="s">
        <v>177</v>
      </c>
      <c r="AI91" t="s">
        <v>177</v>
      </c>
      <c r="AJ91">
        <v>2.3641</v>
      </c>
      <c r="AK91" t="s">
        <v>177</v>
      </c>
      <c r="AL91" t="s">
        <v>177</v>
      </c>
      <c r="AN91">
        <v>1.1078000000000001</v>
      </c>
      <c r="AO91" t="s">
        <v>177</v>
      </c>
      <c r="AR91">
        <v>0.8692000000000001</v>
      </c>
      <c r="AS91">
        <v>1.1380000000000001</v>
      </c>
      <c r="AT91">
        <v>1.0230000000000001</v>
      </c>
    </row>
    <row r="92" spans="1:46" ht="12.75">
      <c r="A92" s="1">
        <v>28536</v>
      </c>
      <c r="B92">
        <v>21.93</v>
      </c>
      <c r="C92">
        <v>51.06</v>
      </c>
      <c r="D92">
        <v>27.51</v>
      </c>
      <c r="E92">
        <v>24.080000000000002</v>
      </c>
      <c r="G92">
        <v>5.38</v>
      </c>
      <c r="H92">
        <v>65.2</v>
      </c>
      <c r="I92">
        <v>13.81</v>
      </c>
      <c r="J92">
        <v>21.400000000000002</v>
      </c>
      <c r="K92">
        <v>44.578</v>
      </c>
      <c r="L92" t="s">
        <v>177</v>
      </c>
      <c r="M92" t="s">
        <v>177</v>
      </c>
      <c r="N92">
        <v>27.97</v>
      </c>
      <c r="O92">
        <v>44.578</v>
      </c>
      <c r="Q92">
        <v>27.97</v>
      </c>
      <c r="R92">
        <v>0.04154</v>
      </c>
      <c r="S92">
        <v>26.54</v>
      </c>
      <c r="U92">
        <v>3.1</v>
      </c>
      <c r="V92">
        <v>3.68</v>
      </c>
      <c r="Z92">
        <v>1.941</v>
      </c>
      <c r="AA92">
        <v>1.8205</v>
      </c>
      <c r="AB92">
        <v>5.571000000000001</v>
      </c>
      <c r="AC92">
        <v>5.2743</v>
      </c>
      <c r="AE92">
        <v>8.13</v>
      </c>
      <c r="AF92">
        <v>238.1</v>
      </c>
      <c r="AG92">
        <v>484</v>
      </c>
      <c r="AH92" t="s">
        <v>177</v>
      </c>
      <c r="AI92" t="s">
        <v>177</v>
      </c>
      <c r="AJ92">
        <v>2.3579000000000003</v>
      </c>
      <c r="AK92" t="s">
        <v>177</v>
      </c>
      <c r="AL92" t="s">
        <v>177</v>
      </c>
      <c r="AN92">
        <v>1.115</v>
      </c>
      <c r="AO92" t="s">
        <v>177</v>
      </c>
      <c r="AR92">
        <v>0.8692000000000001</v>
      </c>
      <c r="AS92">
        <v>1.1365</v>
      </c>
      <c r="AT92">
        <v>1.022</v>
      </c>
    </row>
    <row r="93" spans="1:46" ht="12.75">
      <c r="A93" s="1">
        <v>28564</v>
      </c>
      <c r="B93">
        <v>22.07</v>
      </c>
      <c r="C93">
        <v>51.11</v>
      </c>
      <c r="D93">
        <v>27.7</v>
      </c>
      <c r="E93">
        <v>24.37</v>
      </c>
      <c r="G93">
        <v>5.4</v>
      </c>
      <c r="H93">
        <v>65.8</v>
      </c>
      <c r="I93">
        <v>13.99</v>
      </c>
      <c r="J93">
        <v>21.6</v>
      </c>
      <c r="K93">
        <v>43.984</v>
      </c>
      <c r="L93" t="s">
        <v>177</v>
      </c>
      <c r="M93" t="s">
        <v>177</v>
      </c>
      <c r="N93">
        <v>28.21</v>
      </c>
      <c r="O93">
        <v>43.984</v>
      </c>
      <c r="Q93">
        <v>28.21</v>
      </c>
      <c r="R93">
        <v>0.04197</v>
      </c>
      <c r="S93">
        <v>26.75</v>
      </c>
      <c r="U93">
        <v>3.2</v>
      </c>
      <c r="V93">
        <v>3.68</v>
      </c>
      <c r="Z93">
        <v>1.862</v>
      </c>
      <c r="AA93">
        <v>1.8315000000000001</v>
      </c>
      <c r="AB93">
        <v>5.5556</v>
      </c>
      <c r="AC93">
        <v>5.291</v>
      </c>
      <c r="AE93">
        <v>8.33</v>
      </c>
      <c r="AF93">
        <v>229.89000000000001</v>
      </c>
      <c r="AG93">
        <v>484</v>
      </c>
      <c r="AH93" t="s">
        <v>177</v>
      </c>
      <c r="AI93" t="s">
        <v>177</v>
      </c>
      <c r="AJ93">
        <v>2.3618</v>
      </c>
      <c r="AK93" t="s">
        <v>177</v>
      </c>
      <c r="AL93" t="s">
        <v>177</v>
      </c>
      <c r="AN93">
        <v>1.1322</v>
      </c>
      <c r="AO93" t="s">
        <v>177</v>
      </c>
      <c r="AR93">
        <v>0.8692000000000001</v>
      </c>
      <c r="AS93">
        <v>1.1416</v>
      </c>
      <c r="AT93">
        <v>1.02</v>
      </c>
    </row>
    <row r="94" spans="1:46" ht="12.75">
      <c r="A94" s="1">
        <v>28595</v>
      </c>
      <c r="B94">
        <v>22.39</v>
      </c>
      <c r="C94">
        <v>51.21</v>
      </c>
      <c r="D94">
        <v>27.810000000000002</v>
      </c>
      <c r="E94">
        <v>24.44</v>
      </c>
      <c r="G94">
        <v>5.42</v>
      </c>
      <c r="H94">
        <v>66.5</v>
      </c>
      <c r="I94">
        <v>13.97</v>
      </c>
      <c r="J94">
        <v>21.900000000000002</v>
      </c>
      <c r="K94">
        <v>44.246</v>
      </c>
      <c r="L94" t="s">
        <v>177</v>
      </c>
      <c r="M94" t="s">
        <v>177</v>
      </c>
      <c r="N94">
        <v>28.29</v>
      </c>
      <c r="O94">
        <v>44.246</v>
      </c>
      <c r="Q94">
        <v>28.29</v>
      </c>
      <c r="R94">
        <v>0.04243</v>
      </c>
      <c r="S94">
        <v>26.96</v>
      </c>
      <c r="U94">
        <v>3.3000000000000003</v>
      </c>
      <c r="V94">
        <v>3.77</v>
      </c>
      <c r="Z94">
        <v>1.8230000000000002</v>
      </c>
      <c r="AA94">
        <v>1.9444000000000001</v>
      </c>
      <c r="AB94">
        <v>5.652900000000001</v>
      </c>
      <c r="AC94">
        <v>5.4025</v>
      </c>
      <c r="AE94">
        <v>8.58</v>
      </c>
      <c r="AF94">
        <v>224.97</v>
      </c>
      <c r="AG94">
        <v>484</v>
      </c>
      <c r="AH94" t="s">
        <v>177</v>
      </c>
      <c r="AI94" t="s">
        <v>177</v>
      </c>
      <c r="AJ94">
        <v>2.3906</v>
      </c>
      <c r="AK94" t="s">
        <v>177</v>
      </c>
      <c r="AL94" t="s">
        <v>177</v>
      </c>
      <c r="AN94">
        <v>1.1312</v>
      </c>
      <c r="AO94" t="s">
        <v>177</v>
      </c>
      <c r="AR94">
        <v>0.8696</v>
      </c>
      <c r="AS94">
        <v>1.1322</v>
      </c>
      <c r="AT94">
        <v>1.0150000000000001</v>
      </c>
    </row>
    <row r="95" spans="1:46" ht="12.75">
      <c r="A95" s="1">
        <v>28625</v>
      </c>
      <c r="B95">
        <v>22.52</v>
      </c>
      <c r="C95">
        <v>51.26</v>
      </c>
      <c r="D95">
        <v>28.04</v>
      </c>
      <c r="E95">
        <v>24.51</v>
      </c>
      <c r="G95">
        <v>5.43</v>
      </c>
      <c r="H95">
        <v>66.9</v>
      </c>
      <c r="I95">
        <v>14.11</v>
      </c>
      <c r="J95">
        <v>22.2</v>
      </c>
      <c r="K95">
        <v>44.398</v>
      </c>
      <c r="L95" t="s">
        <v>177</v>
      </c>
      <c r="M95" t="s">
        <v>177</v>
      </c>
      <c r="N95">
        <v>28.68</v>
      </c>
      <c r="O95">
        <v>44.398</v>
      </c>
      <c r="Q95">
        <v>28.68</v>
      </c>
      <c r="R95">
        <v>0.042850000000000006</v>
      </c>
      <c r="S95">
        <v>27.21</v>
      </c>
      <c r="U95">
        <v>3.3000000000000003</v>
      </c>
      <c r="V95">
        <v>3.77</v>
      </c>
      <c r="Z95">
        <v>1.8335000000000001</v>
      </c>
      <c r="AA95">
        <v>1.8904</v>
      </c>
      <c r="AB95">
        <v>5.6465000000000005</v>
      </c>
      <c r="AC95">
        <v>5.4289000000000005</v>
      </c>
      <c r="AE95">
        <v>8.44</v>
      </c>
      <c r="AF95">
        <v>221.34</v>
      </c>
      <c r="AG95">
        <v>484</v>
      </c>
      <c r="AH95" t="s">
        <v>177</v>
      </c>
      <c r="AI95" t="s">
        <v>177</v>
      </c>
      <c r="AJ95">
        <v>2.3912</v>
      </c>
      <c r="AK95" t="s">
        <v>177</v>
      </c>
      <c r="AL95" t="s">
        <v>177</v>
      </c>
      <c r="AN95">
        <v>1.1231</v>
      </c>
      <c r="AO95" t="s">
        <v>177</v>
      </c>
      <c r="AR95">
        <v>0.8696</v>
      </c>
      <c r="AS95">
        <v>1.1306</v>
      </c>
      <c r="AT95">
        <v>1.0110000000000001</v>
      </c>
    </row>
    <row r="96" spans="1:46" ht="12.75">
      <c r="A96" s="1">
        <v>28656</v>
      </c>
      <c r="B96">
        <v>22.69</v>
      </c>
      <c r="C96">
        <v>51.36</v>
      </c>
      <c r="D96">
        <v>28.1</v>
      </c>
      <c r="E96">
        <v>24.650000000000002</v>
      </c>
      <c r="G96">
        <v>5.5</v>
      </c>
      <c r="H96">
        <v>66.6</v>
      </c>
      <c r="I96">
        <v>14.5</v>
      </c>
      <c r="J96">
        <v>22.5</v>
      </c>
      <c r="K96">
        <v>44.501</v>
      </c>
      <c r="L96" t="s">
        <v>177</v>
      </c>
      <c r="M96" t="s">
        <v>177</v>
      </c>
      <c r="N96">
        <v>28.92</v>
      </c>
      <c r="O96">
        <v>44.501</v>
      </c>
      <c r="Q96">
        <v>28.92</v>
      </c>
      <c r="R96">
        <v>0.043440000000000006</v>
      </c>
      <c r="S96">
        <v>27.51</v>
      </c>
      <c r="U96">
        <v>3.3000000000000003</v>
      </c>
      <c r="V96">
        <v>3.77</v>
      </c>
      <c r="Z96">
        <v>1.861</v>
      </c>
      <c r="AA96">
        <v>1.8512000000000002</v>
      </c>
      <c r="AB96">
        <v>5.6465000000000005</v>
      </c>
      <c r="AC96">
        <v>5.4025</v>
      </c>
      <c r="AE96">
        <v>8.33</v>
      </c>
      <c r="AF96">
        <v>203.71</v>
      </c>
      <c r="AG96">
        <v>484</v>
      </c>
      <c r="AH96" t="s">
        <v>177</v>
      </c>
      <c r="AI96" t="s">
        <v>177</v>
      </c>
      <c r="AJ96">
        <v>2.3663000000000003</v>
      </c>
      <c r="AK96" t="s">
        <v>177</v>
      </c>
      <c r="AL96" t="s">
        <v>177</v>
      </c>
      <c r="AN96">
        <v>1.1247</v>
      </c>
      <c r="AO96" t="s">
        <v>177</v>
      </c>
      <c r="AR96">
        <v>0.8715</v>
      </c>
      <c r="AS96">
        <v>1.1475</v>
      </c>
      <c r="AT96">
        <v>1.03</v>
      </c>
    </row>
    <row r="97" spans="1:46" ht="12.75">
      <c r="A97" s="1">
        <v>28686</v>
      </c>
      <c r="B97">
        <v>22.8</v>
      </c>
      <c r="C97">
        <v>51.36</v>
      </c>
      <c r="D97">
        <v>28.17</v>
      </c>
      <c r="E97">
        <v>24.94</v>
      </c>
      <c r="G97">
        <v>5.55</v>
      </c>
      <c r="H97">
        <v>66.8</v>
      </c>
      <c r="I97">
        <v>14.71</v>
      </c>
      <c r="J97">
        <v>22.5</v>
      </c>
      <c r="K97">
        <v>45.036</v>
      </c>
      <c r="L97" t="s">
        <v>177</v>
      </c>
      <c r="M97" t="s">
        <v>177</v>
      </c>
      <c r="N97">
        <v>29.310000000000002</v>
      </c>
      <c r="O97">
        <v>45.036</v>
      </c>
      <c r="Q97">
        <v>29.310000000000002</v>
      </c>
      <c r="R97">
        <v>0.044180000000000004</v>
      </c>
      <c r="S97">
        <v>27.72</v>
      </c>
      <c r="U97">
        <v>3.2</v>
      </c>
      <c r="V97">
        <v>3.91</v>
      </c>
      <c r="Z97">
        <v>1.931</v>
      </c>
      <c r="AA97">
        <v>1.7361</v>
      </c>
      <c r="AB97">
        <v>5.543200000000001</v>
      </c>
      <c r="AC97">
        <v>5.3447000000000005</v>
      </c>
      <c r="AE97">
        <v>7.97</v>
      </c>
      <c r="AF97">
        <v>189.14000000000001</v>
      </c>
      <c r="AG97">
        <v>484</v>
      </c>
      <c r="AH97" t="s">
        <v>177</v>
      </c>
      <c r="AI97" t="s">
        <v>177</v>
      </c>
      <c r="AJ97">
        <v>2.325</v>
      </c>
      <c r="AK97" t="s">
        <v>177</v>
      </c>
      <c r="AL97" t="s">
        <v>177</v>
      </c>
      <c r="AN97">
        <v>1.1315</v>
      </c>
      <c r="AO97" t="s">
        <v>177</v>
      </c>
      <c r="AR97">
        <v>0.8696</v>
      </c>
      <c r="AS97">
        <v>1.1574</v>
      </c>
      <c r="AT97">
        <v>1.0510000000000002</v>
      </c>
    </row>
    <row r="98" spans="1:46" ht="12.75">
      <c r="A98" s="1">
        <v>28717</v>
      </c>
      <c r="B98">
        <v>22.95</v>
      </c>
      <c r="C98">
        <v>51.410000000000004</v>
      </c>
      <c r="D98">
        <v>28.29</v>
      </c>
      <c r="E98">
        <v>24.94</v>
      </c>
      <c r="G98">
        <v>5.57</v>
      </c>
      <c r="H98">
        <v>67</v>
      </c>
      <c r="I98">
        <v>14.74</v>
      </c>
      <c r="J98">
        <v>22.6</v>
      </c>
      <c r="K98">
        <v>45.247</v>
      </c>
      <c r="L98" t="s">
        <v>177</v>
      </c>
      <c r="M98" t="s">
        <v>177</v>
      </c>
      <c r="N98">
        <v>29.39</v>
      </c>
      <c r="O98">
        <v>45.247</v>
      </c>
      <c r="Q98">
        <v>29.39</v>
      </c>
      <c r="R98">
        <v>0.04462000000000001</v>
      </c>
      <c r="S98">
        <v>27.85</v>
      </c>
      <c r="U98">
        <v>3.3000000000000003</v>
      </c>
      <c r="V98">
        <v>3.96</v>
      </c>
      <c r="Z98">
        <v>1.943</v>
      </c>
      <c r="AA98">
        <v>1.6407</v>
      </c>
      <c r="AB98">
        <v>5.506600000000001</v>
      </c>
      <c r="AC98">
        <v>5.237</v>
      </c>
      <c r="AE98">
        <v>8.16</v>
      </c>
      <c r="AF98">
        <v>190.51</v>
      </c>
      <c r="AG98">
        <v>484</v>
      </c>
      <c r="AH98" t="s">
        <v>177</v>
      </c>
      <c r="AI98" t="s">
        <v>177</v>
      </c>
      <c r="AJ98">
        <v>2.2999</v>
      </c>
      <c r="AK98" t="s">
        <v>177</v>
      </c>
      <c r="AL98" t="s">
        <v>177</v>
      </c>
      <c r="AN98">
        <v>1.1513</v>
      </c>
      <c r="AO98" t="s">
        <v>177</v>
      </c>
      <c r="AR98">
        <v>0.8696</v>
      </c>
      <c r="AS98">
        <v>1.1500000000000001</v>
      </c>
      <c r="AT98">
        <v>1.05</v>
      </c>
    </row>
    <row r="99" spans="1:46" ht="12.75">
      <c r="A99" s="1">
        <v>28748</v>
      </c>
      <c r="B99">
        <v>23.04</v>
      </c>
      <c r="C99">
        <v>51.26</v>
      </c>
      <c r="D99">
        <v>28.48</v>
      </c>
      <c r="E99">
        <v>25.3</v>
      </c>
      <c r="G99">
        <v>5.65</v>
      </c>
      <c r="H99">
        <v>67.7</v>
      </c>
      <c r="I99">
        <v>15.040000000000001</v>
      </c>
      <c r="J99">
        <v>22.7</v>
      </c>
      <c r="K99">
        <v>45.322</v>
      </c>
      <c r="L99" t="s">
        <v>177</v>
      </c>
      <c r="M99" t="s">
        <v>177</v>
      </c>
      <c r="N99">
        <v>29.310000000000002</v>
      </c>
      <c r="O99">
        <v>45.322</v>
      </c>
      <c r="Q99">
        <v>29.310000000000002</v>
      </c>
      <c r="R99">
        <v>0.04513</v>
      </c>
      <c r="S99">
        <v>28.060000000000002</v>
      </c>
      <c r="U99">
        <v>3.2</v>
      </c>
      <c r="V99">
        <v>4</v>
      </c>
      <c r="Z99">
        <v>1.975</v>
      </c>
      <c r="AA99">
        <v>1.55</v>
      </c>
      <c r="AB99">
        <v>5.36</v>
      </c>
      <c r="AC99">
        <v>5.141</v>
      </c>
      <c r="AE99">
        <v>7.97</v>
      </c>
      <c r="AF99">
        <v>189.19</v>
      </c>
      <c r="AG99">
        <v>484</v>
      </c>
      <c r="AH99" t="s">
        <v>177</v>
      </c>
      <c r="AI99" t="s">
        <v>177</v>
      </c>
      <c r="AJ99">
        <v>2.2815000000000003</v>
      </c>
      <c r="AK99" t="s">
        <v>177</v>
      </c>
      <c r="AL99" t="s">
        <v>177</v>
      </c>
      <c r="AN99">
        <v>1.1836</v>
      </c>
      <c r="AO99" t="s">
        <v>177</v>
      </c>
      <c r="AR99">
        <v>0.8696</v>
      </c>
      <c r="AS99">
        <v>1.155</v>
      </c>
      <c r="AT99">
        <v>1.06</v>
      </c>
    </row>
    <row r="100" spans="1:46" ht="12.75">
      <c r="A100" s="1">
        <v>28778</v>
      </c>
      <c r="B100">
        <v>23.14</v>
      </c>
      <c r="C100">
        <v>51.160000000000004</v>
      </c>
      <c r="D100">
        <v>29.01</v>
      </c>
      <c r="E100">
        <v>25.3</v>
      </c>
      <c r="G100">
        <v>5.72</v>
      </c>
      <c r="H100">
        <v>67.9</v>
      </c>
      <c r="I100">
        <v>15.17</v>
      </c>
      <c r="J100">
        <v>23</v>
      </c>
      <c r="K100">
        <v>45.158</v>
      </c>
      <c r="L100" t="s">
        <v>177</v>
      </c>
      <c r="M100" t="s">
        <v>177</v>
      </c>
      <c r="N100">
        <v>29.71</v>
      </c>
      <c r="O100">
        <v>45.158</v>
      </c>
      <c r="Q100">
        <v>29.71</v>
      </c>
      <c r="R100">
        <v>0.04567</v>
      </c>
      <c r="S100">
        <v>28.310000000000002</v>
      </c>
      <c r="U100">
        <v>3.3000000000000003</v>
      </c>
      <c r="V100">
        <v>4.05</v>
      </c>
      <c r="Z100">
        <v>2.076</v>
      </c>
      <c r="AA100">
        <v>1.5</v>
      </c>
      <c r="AB100">
        <v>4.83</v>
      </c>
      <c r="AC100">
        <v>4.74</v>
      </c>
      <c r="AE100">
        <v>7.66</v>
      </c>
      <c r="AF100">
        <v>179.5</v>
      </c>
      <c r="AG100">
        <v>484</v>
      </c>
      <c r="AH100" t="s">
        <v>177</v>
      </c>
      <c r="AI100" t="s">
        <v>177</v>
      </c>
      <c r="AJ100">
        <v>2.1249000000000002</v>
      </c>
      <c r="AK100" t="s">
        <v>177</v>
      </c>
      <c r="AL100" t="s">
        <v>177</v>
      </c>
      <c r="AN100">
        <v>1.1671</v>
      </c>
      <c r="AO100" t="s">
        <v>177</v>
      </c>
      <c r="AR100">
        <v>0.8696</v>
      </c>
      <c r="AS100">
        <v>1.181</v>
      </c>
      <c r="AT100">
        <v>1.098</v>
      </c>
    </row>
    <row r="101" spans="1:46" ht="12.75">
      <c r="A101" s="1">
        <v>28809</v>
      </c>
      <c r="B101">
        <v>23.3</v>
      </c>
      <c r="C101">
        <v>51.26</v>
      </c>
      <c r="D101">
        <v>29.2</v>
      </c>
      <c r="E101">
        <v>25.37</v>
      </c>
      <c r="G101">
        <v>5.72</v>
      </c>
      <c r="H101">
        <v>67.2</v>
      </c>
      <c r="I101">
        <v>15.25</v>
      </c>
      <c r="J101">
        <v>23</v>
      </c>
      <c r="K101">
        <v>45.425000000000004</v>
      </c>
      <c r="L101" t="s">
        <v>177</v>
      </c>
      <c r="M101" t="s">
        <v>177</v>
      </c>
      <c r="N101">
        <v>29.87</v>
      </c>
      <c r="O101">
        <v>45.425000000000004</v>
      </c>
      <c r="Q101">
        <v>29.87</v>
      </c>
      <c r="R101">
        <v>0.04614</v>
      </c>
      <c r="S101">
        <v>28.44</v>
      </c>
      <c r="U101">
        <v>3.3000000000000003</v>
      </c>
      <c r="V101">
        <v>4.05</v>
      </c>
      <c r="Z101">
        <v>1.9440000000000002</v>
      </c>
      <c r="AA101">
        <v>1.735</v>
      </c>
      <c r="AB101">
        <v>5.3505</v>
      </c>
      <c r="AC101">
        <v>5.118</v>
      </c>
      <c r="AE101">
        <v>8.33</v>
      </c>
      <c r="AF101">
        <v>199.1</v>
      </c>
      <c r="AG101">
        <v>484</v>
      </c>
      <c r="AH101" t="s">
        <v>177</v>
      </c>
      <c r="AI101" t="s">
        <v>177</v>
      </c>
      <c r="AJ101">
        <v>2.208</v>
      </c>
      <c r="AK101" t="s">
        <v>177</v>
      </c>
      <c r="AL101" t="s">
        <v>177</v>
      </c>
      <c r="AN101">
        <v>1.1718</v>
      </c>
      <c r="AO101" t="s">
        <v>177</v>
      </c>
      <c r="AR101">
        <v>0.8684000000000001</v>
      </c>
      <c r="AS101">
        <v>1.1345</v>
      </c>
      <c r="AT101">
        <v>1.046</v>
      </c>
    </row>
    <row r="102" spans="1:46" ht="12.75">
      <c r="A102" s="1">
        <v>28839</v>
      </c>
      <c r="B102">
        <v>23.5</v>
      </c>
      <c r="C102">
        <v>51.36</v>
      </c>
      <c r="D102">
        <v>29.23</v>
      </c>
      <c r="E102">
        <v>25.37</v>
      </c>
      <c r="G102">
        <v>5.63</v>
      </c>
      <c r="H102">
        <v>67.1</v>
      </c>
      <c r="I102">
        <v>15.31</v>
      </c>
      <c r="J102">
        <v>22.900000000000002</v>
      </c>
      <c r="K102">
        <v>45.39</v>
      </c>
      <c r="L102" t="s">
        <v>177</v>
      </c>
      <c r="M102" t="s">
        <v>177</v>
      </c>
      <c r="N102">
        <v>29.94</v>
      </c>
      <c r="O102">
        <v>45.39</v>
      </c>
      <c r="Q102">
        <v>29.94</v>
      </c>
      <c r="R102">
        <v>0.04653</v>
      </c>
      <c r="S102">
        <v>28.560000000000002</v>
      </c>
      <c r="U102">
        <v>3.3000000000000003</v>
      </c>
      <c r="V102">
        <v>4.05</v>
      </c>
      <c r="Z102">
        <v>2.0415</v>
      </c>
      <c r="AA102">
        <v>1.62</v>
      </c>
      <c r="AB102">
        <v>5.075</v>
      </c>
      <c r="AC102">
        <v>5.005</v>
      </c>
      <c r="AE102">
        <v>8.23</v>
      </c>
      <c r="AF102">
        <v>194.3</v>
      </c>
      <c r="AG102">
        <v>484</v>
      </c>
      <c r="AH102" t="s">
        <v>177</v>
      </c>
      <c r="AI102" t="s">
        <v>177</v>
      </c>
      <c r="AJ102">
        <v>2.2017</v>
      </c>
      <c r="AK102" t="s">
        <v>177</v>
      </c>
      <c r="AL102" t="s">
        <v>177</v>
      </c>
      <c r="AN102">
        <v>1.1867</v>
      </c>
      <c r="AO102" t="s">
        <v>177</v>
      </c>
      <c r="AR102">
        <v>0.8696</v>
      </c>
      <c r="AS102">
        <v>1.1500000000000001</v>
      </c>
      <c r="AT102">
        <v>1.064</v>
      </c>
    </row>
    <row r="103" spans="1:46" ht="12.75">
      <c r="A103" s="1">
        <v>28870</v>
      </c>
      <c r="B103">
        <v>23.84</v>
      </c>
      <c r="C103">
        <v>51.56</v>
      </c>
      <c r="D103">
        <v>29.23</v>
      </c>
      <c r="E103">
        <v>25.3</v>
      </c>
      <c r="G103">
        <v>5.59</v>
      </c>
      <c r="H103">
        <v>67.2</v>
      </c>
      <c r="I103">
        <v>15.44</v>
      </c>
      <c r="J103">
        <v>23</v>
      </c>
      <c r="K103">
        <v>45.42</v>
      </c>
      <c r="L103" t="s">
        <v>177</v>
      </c>
      <c r="M103" t="s">
        <v>177</v>
      </c>
      <c r="N103">
        <v>30.1</v>
      </c>
      <c r="O103">
        <v>45.42</v>
      </c>
      <c r="Q103">
        <v>30.1</v>
      </c>
      <c r="R103">
        <v>0.048190000000000004</v>
      </c>
      <c r="S103">
        <v>28.82</v>
      </c>
      <c r="U103">
        <v>3.4000000000000004</v>
      </c>
      <c r="V103">
        <v>4.09</v>
      </c>
      <c r="Z103">
        <v>1.9896</v>
      </c>
      <c r="AA103">
        <v>1.7000000000000002</v>
      </c>
      <c r="AB103">
        <v>5.180000000000001</v>
      </c>
      <c r="AC103">
        <v>5.144</v>
      </c>
      <c r="AE103">
        <v>8.290000000000001</v>
      </c>
      <c r="AF103">
        <v>202.20000000000002</v>
      </c>
      <c r="AG103">
        <v>484</v>
      </c>
      <c r="AH103" t="s">
        <v>177</v>
      </c>
      <c r="AI103" t="s">
        <v>177</v>
      </c>
      <c r="AJ103">
        <v>2.2125</v>
      </c>
      <c r="AK103" t="s">
        <v>177</v>
      </c>
      <c r="AL103" t="s">
        <v>177</v>
      </c>
      <c r="AN103">
        <v>1.2004000000000001</v>
      </c>
      <c r="AO103" t="s">
        <v>177</v>
      </c>
      <c r="AR103">
        <v>0.8715</v>
      </c>
      <c r="AS103">
        <v>1.1336000000000002</v>
      </c>
      <c r="AT103">
        <v>1.0530000000000002</v>
      </c>
    </row>
    <row r="104" spans="1:46" ht="12.75">
      <c r="A104" s="1">
        <v>28901</v>
      </c>
      <c r="B104">
        <v>24.04</v>
      </c>
      <c r="C104">
        <v>52.120000000000005</v>
      </c>
      <c r="D104">
        <v>29.39</v>
      </c>
      <c r="E104">
        <v>25.400000000000002</v>
      </c>
      <c r="G104">
        <v>5.54</v>
      </c>
      <c r="H104">
        <v>67</v>
      </c>
      <c r="I104">
        <v>15.98</v>
      </c>
      <c r="J104">
        <v>23</v>
      </c>
      <c r="K104">
        <v>45.279</v>
      </c>
      <c r="L104" t="s">
        <v>177</v>
      </c>
      <c r="M104" t="s">
        <v>177</v>
      </c>
      <c r="N104">
        <v>30.5</v>
      </c>
      <c r="O104">
        <v>45.279</v>
      </c>
      <c r="Q104">
        <v>30.5</v>
      </c>
      <c r="R104">
        <v>0.04888000000000001</v>
      </c>
      <c r="S104">
        <v>29.150000000000002</v>
      </c>
      <c r="U104">
        <v>3.5</v>
      </c>
      <c r="V104">
        <v>4.14</v>
      </c>
      <c r="Z104">
        <v>2.0234</v>
      </c>
      <c r="AA104">
        <v>1.6740000000000002</v>
      </c>
      <c r="AB104">
        <v>5.182</v>
      </c>
      <c r="AC104">
        <v>5.081</v>
      </c>
      <c r="AE104">
        <v>8.22</v>
      </c>
      <c r="AF104">
        <v>202.65</v>
      </c>
      <c r="AG104">
        <v>484</v>
      </c>
      <c r="AH104" t="s">
        <v>177</v>
      </c>
      <c r="AI104" t="s">
        <v>177</v>
      </c>
      <c r="AJ104">
        <v>2.1910000000000003</v>
      </c>
      <c r="AK104" t="s">
        <v>177</v>
      </c>
      <c r="AL104" t="s">
        <v>177</v>
      </c>
      <c r="AN104">
        <v>1.1937</v>
      </c>
      <c r="AO104" t="s">
        <v>177</v>
      </c>
      <c r="AR104">
        <v>0.8475</v>
      </c>
      <c r="AS104">
        <v>1.1280000000000001</v>
      </c>
      <c r="AT104">
        <v>1.0550000000000002</v>
      </c>
    </row>
    <row r="105" spans="1:46" ht="12.75">
      <c r="A105" s="1">
        <v>28929</v>
      </c>
      <c r="B105">
        <v>24.240000000000002</v>
      </c>
      <c r="C105">
        <v>52.38</v>
      </c>
      <c r="D105">
        <v>29.650000000000002</v>
      </c>
      <c r="E105">
        <v>25.5</v>
      </c>
      <c r="G105">
        <v>5.59</v>
      </c>
      <c r="H105">
        <v>67.6</v>
      </c>
      <c r="I105">
        <v>16.27</v>
      </c>
      <c r="J105">
        <v>23.1</v>
      </c>
      <c r="K105">
        <v>45.135</v>
      </c>
      <c r="L105" t="s">
        <v>177</v>
      </c>
      <c r="M105" t="s">
        <v>177</v>
      </c>
      <c r="N105">
        <v>30.810000000000002</v>
      </c>
      <c r="O105">
        <v>45.135</v>
      </c>
      <c r="Q105">
        <v>30.810000000000002</v>
      </c>
      <c r="R105">
        <v>0.04954</v>
      </c>
      <c r="S105">
        <v>29.45</v>
      </c>
      <c r="U105">
        <v>3.4000000000000004</v>
      </c>
      <c r="V105">
        <v>4.19</v>
      </c>
      <c r="Z105">
        <v>2.0625</v>
      </c>
      <c r="AA105">
        <v>1.695</v>
      </c>
      <c r="AB105">
        <v>5.192</v>
      </c>
      <c r="AC105">
        <v>5.106</v>
      </c>
      <c r="AE105">
        <v>8.16</v>
      </c>
      <c r="AF105">
        <v>209.58</v>
      </c>
      <c r="AG105">
        <v>484</v>
      </c>
      <c r="AH105" t="s">
        <v>177</v>
      </c>
      <c r="AI105" t="s">
        <v>177</v>
      </c>
      <c r="AJ105">
        <v>2.205</v>
      </c>
      <c r="AK105" t="s">
        <v>177</v>
      </c>
      <c r="AL105" t="s">
        <v>177</v>
      </c>
      <c r="AN105">
        <v>1.1606</v>
      </c>
      <c r="AO105" t="s">
        <v>177</v>
      </c>
      <c r="AR105">
        <v>0.8457</v>
      </c>
      <c r="AS105">
        <v>1.1183</v>
      </c>
      <c r="AT105">
        <v>1.0550000000000002</v>
      </c>
    </row>
    <row r="106" spans="1:46" ht="12.75">
      <c r="A106" s="1">
        <v>28960</v>
      </c>
      <c r="B106">
        <v>24.650000000000002</v>
      </c>
      <c r="C106">
        <v>52.53</v>
      </c>
      <c r="D106">
        <v>29.76</v>
      </c>
      <c r="E106">
        <v>25.6</v>
      </c>
      <c r="G106">
        <v>5.67</v>
      </c>
      <c r="H106">
        <v>68.5</v>
      </c>
      <c r="I106">
        <v>16.67</v>
      </c>
      <c r="J106">
        <v>23.5</v>
      </c>
      <c r="K106">
        <v>45.339</v>
      </c>
      <c r="L106" t="s">
        <v>177</v>
      </c>
      <c r="M106" t="s">
        <v>177</v>
      </c>
      <c r="N106">
        <v>31.05</v>
      </c>
      <c r="O106">
        <v>45.339</v>
      </c>
      <c r="Q106">
        <v>31.05</v>
      </c>
      <c r="R106">
        <v>0.04999000000000001</v>
      </c>
      <c r="S106">
        <v>29.79</v>
      </c>
      <c r="U106">
        <v>3.5</v>
      </c>
      <c r="V106">
        <v>4.23</v>
      </c>
      <c r="Z106">
        <v>2.068</v>
      </c>
      <c r="AA106">
        <v>1.7215</v>
      </c>
      <c r="AB106">
        <v>5.3075</v>
      </c>
      <c r="AC106">
        <v>5.1690000000000005</v>
      </c>
      <c r="AE106">
        <v>8.370000000000001</v>
      </c>
      <c r="AF106">
        <v>221.8</v>
      </c>
      <c r="AG106">
        <v>484</v>
      </c>
      <c r="AH106" t="s">
        <v>177</v>
      </c>
      <c r="AI106" t="s">
        <v>177</v>
      </c>
      <c r="AJ106">
        <v>2.23</v>
      </c>
      <c r="AK106" t="s">
        <v>177</v>
      </c>
      <c r="AL106" t="s">
        <v>177</v>
      </c>
      <c r="AN106">
        <v>1.1422</v>
      </c>
      <c r="AO106" t="s">
        <v>177</v>
      </c>
      <c r="AR106">
        <v>0.8496</v>
      </c>
      <c r="AS106">
        <v>1.1025</v>
      </c>
      <c r="AT106">
        <v>1.044</v>
      </c>
    </row>
    <row r="107" spans="1:46" ht="12.75">
      <c r="A107" s="1">
        <v>28990</v>
      </c>
      <c r="B107">
        <v>24.85</v>
      </c>
      <c r="C107">
        <v>52.730000000000004</v>
      </c>
      <c r="D107">
        <v>30.240000000000002</v>
      </c>
      <c r="E107">
        <v>25.7</v>
      </c>
      <c r="G107">
        <v>5.7</v>
      </c>
      <c r="H107">
        <v>69</v>
      </c>
      <c r="I107">
        <v>17.19</v>
      </c>
      <c r="J107">
        <v>23.8</v>
      </c>
      <c r="K107">
        <v>45.668</v>
      </c>
      <c r="L107" t="s">
        <v>177</v>
      </c>
      <c r="M107" t="s">
        <v>177</v>
      </c>
      <c r="N107">
        <v>31.37</v>
      </c>
      <c r="O107">
        <v>45.668</v>
      </c>
      <c r="Q107">
        <v>31.37</v>
      </c>
      <c r="R107">
        <v>0.050640000000000004</v>
      </c>
      <c r="S107">
        <v>30.17</v>
      </c>
      <c r="U107">
        <v>3.4000000000000004</v>
      </c>
      <c r="V107">
        <v>4.23</v>
      </c>
      <c r="Z107">
        <v>2.0700000000000003</v>
      </c>
      <c r="AA107">
        <v>1.725</v>
      </c>
      <c r="AB107">
        <v>5.488</v>
      </c>
      <c r="AC107">
        <v>5.1850000000000005</v>
      </c>
      <c r="AE107">
        <v>8.16</v>
      </c>
      <c r="AF107">
        <v>220.35</v>
      </c>
      <c r="AG107">
        <v>484</v>
      </c>
      <c r="AH107" t="s">
        <v>177</v>
      </c>
      <c r="AI107" t="s">
        <v>177</v>
      </c>
      <c r="AJ107">
        <v>2.2215000000000003</v>
      </c>
      <c r="AK107" t="s">
        <v>177</v>
      </c>
      <c r="AL107" t="s">
        <v>177</v>
      </c>
      <c r="AN107">
        <v>1.1608</v>
      </c>
      <c r="AO107" t="s">
        <v>177</v>
      </c>
      <c r="AR107">
        <v>0.8435</v>
      </c>
      <c r="AS107">
        <v>1.106</v>
      </c>
      <c r="AT107">
        <v>1.042</v>
      </c>
    </row>
    <row r="108" spans="1:46" ht="12.75">
      <c r="A108" s="1">
        <v>29021</v>
      </c>
      <c r="B108">
        <v>25.27</v>
      </c>
      <c r="C108">
        <v>53.45</v>
      </c>
      <c r="D108">
        <v>30.52</v>
      </c>
      <c r="E108">
        <v>25.8</v>
      </c>
      <c r="G108">
        <v>5.8100000000000005</v>
      </c>
      <c r="H108">
        <v>69.10000000000001</v>
      </c>
      <c r="I108">
        <v>17.35</v>
      </c>
      <c r="J108">
        <v>24</v>
      </c>
      <c r="K108">
        <v>45.789</v>
      </c>
      <c r="L108" t="s">
        <v>177</v>
      </c>
      <c r="M108" t="s">
        <v>177</v>
      </c>
      <c r="N108">
        <v>31.52</v>
      </c>
      <c r="O108">
        <v>45.789</v>
      </c>
      <c r="Q108">
        <v>31.52</v>
      </c>
      <c r="R108">
        <v>0.0512</v>
      </c>
      <c r="S108">
        <v>30.5</v>
      </c>
      <c r="U108">
        <v>3.5</v>
      </c>
      <c r="V108">
        <v>4.28</v>
      </c>
      <c r="Z108">
        <v>2.181</v>
      </c>
      <c r="AA108">
        <v>1.6540000000000001</v>
      </c>
      <c r="AB108">
        <v>5.285</v>
      </c>
      <c r="AC108">
        <v>5.083</v>
      </c>
      <c r="AE108">
        <v>8.06</v>
      </c>
      <c r="AF108">
        <v>217.8</v>
      </c>
      <c r="AG108">
        <v>484</v>
      </c>
      <c r="AH108" t="s">
        <v>177</v>
      </c>
      <c r="AI108" t="s">
        <v>177</v>
      </c>
      <c r="AJ108">
        <v>2.174</v>
      </c>
      <c r="AK108" t="s">
        <v>177</v>
      </c>
      <c r="AL108" t="s">
        <v>177</v>
      </c>
      <c r="AN108">
        <v>1.1680000000000001</v>
      </c>
      <c r="AO108" t="s">
        <v>177</v>
      </c>
      <c r="AR108">
        <v>0.8475</v>
      </c>
      <c r="AS108">
        <v>1.1195000000000002</v>
      </c>
      <c r="AT108">
        <v>1.0090000000000001</v>
      </c>
    </row>
    <row r="109" spans="1:46" ht="12.75">
      <c r="A109" s="1">
        <v>29051</v>
      </c>
      <c r="B109">
        <v>26.37</v>
      </c>
      <c r="C109">
        <v>53.6</v>
      </c>
      <c r="D109">
        <v>31.220000000000002</v>
      </c>
      <c r="E109">
        <v>26</v>
      </c>
      <c r="G109">
        <v>5.94</v>
      </c>
      <c r="H109">
        <v>69.7</v>
      </c>
      <c r="I109">
        <v>17.43</v>
      </c>
      <c r="J109">
        <v>24.6</v>
      </c>
      <c r="K109">
        <v>46.358000000000004</v>
      </c>
      <c r="L109" t="s">
        <v>177</v>
      </c>
      <c r="M109" t="s">
        <v>177</v>
      </c>
      <c r="N109">
        <v>31.76</v>
      </c>
      <c r="O109">
        <v>46.358000000000004</v>
      </c>
      <c r="Q109">
        <v>31.76</v>
      </c>
      <c r="R109">
        <v>0.051820000000000005</v>
      </c>
      <c r="S109">
        <v>30.84</v>
      </c>
      <c r="U109">
        <v>3.5</v>
      </c>
      <c r="V109">
        <v>4.46</v>
      </c>
      <c r="Z109">
        <v>2.2475</v>
      </c>
      <c r="AA109">
        <v>1.659</v>
      </c>
      <c r="AB109">
        <v>5.275</v>
      </c>
      <c r="AC109">
        <v>5.047000000000001</v>
      </c>
      <c r="AE109">
        <v>7.96</v>
      </c>
      <c r="AF109">
        <v>216.70000000000002</v>
      </c>
      <c r="AG109">
        <v>484</v>
      </c>
      <c r="AH109" t="s">
        <v>177</v>
      </c>
      <c r="AI109" t="s">
        <v>177</v>
      </c>
      <c r="AJ109">
        <v>2.1625</v>
      </c>
      <c r="AK109" t="s">
        <v>177</v>
      </c>
      <c r="AL109" t="s">
        <v>177</v>
      </c>
      <c r="AN109">
        <v>1.1697</v>
      </c>
      <c r="AO109" t="s">
        <v>177</v>
      </c>
      <c r="AR109">
        <v>0.8393</v>
      </c>
      <c r="AS109">
        <v>1.129</v>
      </c>
      <c r="AT109">
        <v>1.0150000000000001</v>
      </c>
    </row>
    <row r="110" spans="1:46" ht="12.75">
      <c r="A110" s="1">
        <v>29082</v>
      </c>
      <c r="B110">
        <v>26.57</v>
      </c>
      <c r="C110">
        <v>53.5</v>
      </c>
      <c r="D110">
        <v>31.77</v>
      </c>
      <c r="E110">
        <v>26</v>
      </c>
      <c r="G110">
        <v>6.0600000000000005</v>
      </c>
      <c r="H110">
        <v>69</v>
      </c>
      <c r="I110">
        <v>17.490000000000002</v>
      </c>
      <c r="J110">
        <v>24.900000000000002</v>
      </c>
      <c r="K110">
        <v>47.181000000000004</v>
      </c>
      <c r="L110" t="s">
        <v>177</v>
      </c>
      <c r="M110" t="s">
        <v>177</v>
      </c>
      <c r="N110">
        <v>31.84</v>
      </c>
      <c r="O110">
        <v>47.181000000000004</v>
      </c>
      <c r="Q110">
        <v>31.84</v>
      </c>
      <c r="R110">
        <v>0.052610000000000004</v>
      </c>
      <c r="S110">
        <v>31.14</v>
      </c>
      <c r="U110">
        <v>3.6</v>
      </c>
      <c r="V110">
        <v>4.51</v>
      </c>
      <c r="Z110">
        <v>2.2527</v>
      </c>
      <c r="AA110">
        <v>1.6562000000000001</v>
      </c>
      <c r="AB110">
        <v>5.275</v>
      </c>
      <c r="AC110">
        <v>5.033</v>
      </c>
      <c r="AE110">
        <v>8.03</v>
      </c>
      <c r="AF110">
        <v>220.4</v>
      </c>
      <c r="AG110">
        <v>484</v>
      </c>
      <c r="AH110" t="s">
        <v>177</v>
      </c>
      <c r="AI110" t="s">
        <v>177</v>
      </c>
      <c r="AJ110">
        <v>2.158</v>
      </c>
      <c r="AK110" t="s">
        <v>177</v>
      </c>
      <c r="AL110" t="s">
        <v>177</v>
      </c>
      <c r="AN110">
        <v>1.1663000000000001</v>
      </c>
      <c r="AO110" t="s">
        <v>177</v>
      </c>
      <c r="AR110">
        <v>0.8361000000000001</v>
      </c>
      <c r="AS110">
        <v>1.1274</v>
      </c>
      <c r="AT110">
        <v>1.0110000000000001</v>
      </c>
    </row>
    <row r="111" spans="1:46" ht="12.75">
      <c r="A111" s="1">
        <v>29113</v>
      </c>
      <c r="B111">
        <v>26.84</v>
      </c>
      <c r="C111">
        <v>53.75</v>
      </c>
      <c r="D111">
        <v>32.13</v>
      </c>
      <c r="E111">
        <v>26.1</v>
      </c>
      <c r="G111">
        <v>6.11</v>
      </c>
      <c r="H111">
        <v>69.9</v>
      </c>
      <c r="I111">
        <v>17.73</v>
      </c>
      <c r="J111">
        <v>25.5</v>
      </c>
      <c r="K111">
        <v>47.925000000000004</v>
      </c>
      <c r="L111" t="s">
        <v>177</v>
      </c>
      <c r="M111" t="s">
        <v>177</v>
      </c>
      <c r="N111">
        <v>32.160000000000004</v>
      </c>
      <c r="O111">
        <v>47.925000000000004</v>
      </c>
      <c r="Q111">
        <v>32.160000000000004</v>
      </c>
      <c r="R111">
        <v>0.053250000000000006</v>
      </c>
      <c r="S111">
        <v>31.470000000000002</v>
      </c>
      <c r="U111">
        <v>3.6</v>
      </c>
      <c r="V111">
        <v>4.55</v>
      </c>
      <c r="Z111">
        <v>2.2030000000000003</v>
      </c>
      <c r="AA111">
        <v>1.554</v>
      </c>
      <c r="AB111">
        <v>5.0875</v>
      </c>
      <c r="AC111">
        <v>4.875</v>
      </c>
      <c r="AE111">
        <v>8.07</v>
      </c>
      <c r="AF111">
        <v>224.5</v>
      </c>
      <c r="AG111">
        <v>484</v>
      </c>
      <c r="AH111" t="s">
        <v>177</v>
      </c>
      <c r="AI111" t="s">
        <v>177</v>
      </c>
      <c r="AJ111">
        <v>2.1495</v>
      </c>
      <c r="AK111" t="s">
        <v>177</v>
      </c>
      <c r="AL111" t="s">
        <v>177</v>
      </c>
      <c r="AN111">
        <v>1.1606</v>
      </c>
      <c r="AO111" t="s">
        <v>177</v>
      </c>
      <c r="AR111">
        <v>0.8299000000000001</v>
      </c>
      <c r="AS111">
        <v>1.1285</v>
      </c>
      <c r="AT111">
        <v>1.0030000000000001</v>
      </c>
    </row>
    <row r="112" spans="1:46" ht="12.75">
      <c r="A112" s="1">
        <v>29143</v>
      </c>
      <c r="B112">
        <v>27.11</v>
      </c>
      <c r="C112">
        <v>53.7</v>
      </c>
      <c r="D112">
        <v>32.3</v>
      </c>
      <c r="E112">
        <v>26.3</v>
      </c>
      <c r="G112">
        <v>6.140000000000001</v>
      </c>
      <c r="H112">
        <v>70.8</v>
      </c>
      <c r="I112">
        <v>17.85</v>
      </c>
      <c r="J112">
        <v>26.1</v>
      </c>
      <c r="K112">
        <v>47.936</v>
      </c>
      <c r="L112" t="s">
        <v>177</v>
      </c>
      <c r="M112" t="s">
        <v>177</v>
      </c>
      <c r="N112">
        <v>32.39</v>
      </c>
      <c r="O112">
        <v>47.936</v>
      </c>
      <c r="Q112">
        <v>32.39</v>
      </c>
      <c r="R112">
        <v>0.054180000000000006</v>
      </c>
      <c r="S112">
        <v>31.73</v>
      </c>
      <c r="U112">
        <v>3.8000000000000003</v>
      </c>
      <c r="V112">
        <v>4.6000000000000005</v>
      </c>
      <c r="Z112">
        <v>2.0745</v>
      </c>
      <c r="AA112">
        <v>1.6605</v>
      </c>
      <c r="AB112">
        <v>5.32</v>
      </c>
      <c r="AC112">
        <v>5.013</v>
      </c>
      <c r="AE112">
        <v>8.4</v>
      </c>
      <c r="AF112">
        <v>237.85</v>
      </c>
      <c r="AG112">
        <v>484</v>
      </c>
      <c r="AH112" t="s">
        <v>177</v>
      </c>
      <c r="AI112" t="s">
        <v>177</v>
      </c>
      <c r="AJ112">
        <v>2.19</v>
      </c>
      <c r="AK112" t="s">
        <v>177</v>
      </c>
      <c r="AL112" t="s">
        <v>177</v>
      </c>
      <c r="AN112">
        <v>1.1845</v>
      </c>
      <c r="AO112" t="s">
        <v>177</v>
      </c>
      <c r="AR112">
        <v>0.8295</v>
      </c>
      <c r="AS112">
        <v>1.0972</v>
      </c>
      <c r="AT112">
        <v>0.9660000000000001</v>
      </c>
    </row>
    <row r="113" spans="1:46" ht="12.75">
      <c r="A113" s="1">
        <v>29174</v>
      </c>
      <c r="B113">
        <v>27.35</v>
      </c>
      <c r="C113">
        <v>53.9</v>
      </c>
      <c r="D113">
        <v>32.62</v>
      </c>
      <c r="E113">
        <v>26.5</v>
      </c>
      <c r="G113">
        <v>6.19</v>
      </c>
      <c r="H113">
        <v>70.5</v>
      </c>
      <c r="I113">
        <v>18.12</v>
      </c>
      <c r="J113">
        <v>26.2</v>
      </c>
      <c r="K113">
        <v>48.348</v>
      </c>
      <c r="L113" t="s">
        <v>177</v>
      </c>
      <c r="M113" t="s">
        <v>177</v>
      </c>
      <c r="N113">
        <v>32.71</v>
      </c>
      <c r="O113">
        <v>48.348</v>
      </c>
      <c r="Q113">
        <v>32.71</v>
      </c>
      <c r="R113">
        <v>0.054880000000000005</v>
      </c>
      <c r="S113">
        <v>32.02</v>
      </c>
      <c r="U113">
        <v>3.7</v>
      </c>
      <c r="V113">
        <v>4.6000000000000005</v>
      </c>
      <c r="Z113">
        <v>2.1990000000000003</v>
      </c>
      <c r="AA113">
        <v>1.598</v>
      </c>
      <c r="AB113">
        <v>5.346</v>
      </c>
      <c r="AC113">
        <v>4.977</v>
      </c>
      <c r="AE113">
        <v>8.03</v>
      </c>
      <c r="AF113">
        <v>249.55</v>
      </c>
      <c r="AG113">
        <v>484</v>
      </c>
      <c r="AH113" t="s">
        <v>177</v>
      </c>
      <c r="AI113" t="s">
        <v>177</v>
      </c>
      <c r="AJ113">
        <v>2.192</v>
      </c>
      <c r="AK113" t="s">
        <v>177</v>
      </c>
      <c r="AL113" t="s">
        <v>177</v>
      </c>
      <c r="AN113">
        <v>1.1706</v>
      </c>
      <c r="AO113" t="s">
        <v>177</v>
      </c>
      <c r="AR113">
        <v>0.8320000000000001</v>
      </c>
      <c r="AS113">
        <v>1.0942</v>
      </c>
      <c r="AT113">
        <v>0.9760000000000001</v>
      </c>
    </row>
    <row r="114" spans="1:46" ht="12.75">
      <c r="A114" s="1">
        <v>29204</v>
      </c>
      <c r="B114">
        <v>27.55</v>
      </c>
      <c r="C114">
        <v>54.01</v>
      </c>
      <c r="D114">
        <v>32.68</v>
      </c>
      <c r="E114">
        <v>26.5</v>
      </c>
      <c r="G114">
        <v>6.29</v>
      </c>
      <c r="H114">
        <v>70.9</v>
      </c>
      <c r="I114">
        <v>18.56</v>
      </c>
      <c r="J114">
        <v>26.2</v>
      </c>
      <c r="K114">
        <v>48.71</v>
      </c>
      <c r="L114" t="s">
        <v>177</v>
      </c>
      <c r="M114" t="s">
        <v>177</v>
      </c>
      <c r="N114">
        <v>32.87</v>
      </c>
      <c r="O114">
        <v>48.71</v>
      </c>
      <c r="Q114">
        <v>32.87</v>
      </c>
      <c r="R114">
        <v>0.055850000000000004</v>
      </c>
      <c r="S114">
        <v>32.36</v>
      </c>
      <c r="U114">
        <v>3.7</v>
      </c>
      <c r="V114">
        <v>4.65</v>
      </c>
      <c r="Z114">
        <v>2.2185</v>
      </c>
      <c r="AA114">
        <v>1.595</v>
      </c>
      <c r="AB114">
        <v>5.356</v>
      </c>
      <c r="AC114">
        <v>4.9270000000000005</v>
      </c>
      <c r="AE114">
        <v>8</v>
      </c>
      <c r="AF114">
        <v>240.3</v>
      </c>
      <c r="AG114">
        <v>484</v>
      </c>
      <c r="AH114" t="s">
        <v>177</v>
      </c>
      <c r="AI114" t="s">
        <v>177</v>
      </c>
      <c r="AJ114">
        <v>2.188</v>
      </c>
      <c r="AK114" t="s">
        <v>177</v>
      </c>
      <c r="AL114" t="s">
        <v>177</v>
      </c>
      <c r="AN114">
        <v>1.1684</v>
      </c>
      <c r="AO114" t="s">
        <v>177</v>
      </c>
      <c r="AR114">
        <v>0.8271000000000001</v>
      </c>
      <c r="AS114">
        <v>1.1057000000000001</v>
      </c>
      <c r="AT114">
        <v>0.9830000000000001</v>
      </c>
    </row>
    <row r="115" spans="1:46" ht="12.75">
      <c r="A115" s="1">
        <v>29235</v>
      </c>
      <c r="B115">
        <v>28.23</v>
      </c>
      <c r="C115">
        <v>54.160000000000004</v>
      </c>
      <c r="D115">
        <v>32.96</v>
      </c>
      <c r="E115">
        <v>26.900000000000002</v>
      </c>
      <c r="G115">
        <v>6.24</v>
      </c>
      <c r="H115">
        <v>71.60000000000001</v>
      </c>
      <c r="I115">
        <v>19.36</v>
      </c>
      <c r="J115">
        <v>26.900000000000002</v>
      </c>
      <c r="K115">
        <v>48.765</v>
      </c>
      <c r="L115" t="s">
        <v>177</v>
      </c>
      <c r="M115" t="s">
        <v>177</v>
      </c>
      <c r="N115">
        <v>33.03</v>
      </c>
      <c r="O115">
        <v>48.765</v>
      </c>
      <c r="Q115">
        <v>33.03</v>
      </c>
      <c r="R115">
        <v>0.058570000000000004</v>
      </c>
      <c r="S115">
        <v>32.82</v>
      </c>
      <c r="U115">
        <v>3.8000000000000003</v>
      </c>
      <c r="V115">
        <v>4.65</v>
      </c>
      <c r="Z115">
        <v>2.2667</v>
      </c>
      <c r="AA115">
        <v>1.6380000000000001</v>
      </c>
      <c r="AB115">
        <v>5.453</v>
      </c>
      <c r="AC115">
        <v>4.87</v>
      </c>
      <c r="AE115">
        <v>8.06</v>
      </c>
      <c r="AF115">
        <v>239.33</v>
      </c>
      <c r="AG115">
        <v>580</v>
      </c>
      <c r="AH115" t="s">
        <v>177</v>
      </c>
      <c r="AI115" t="s">
        <v>177</v>
      </c>
      <c r="AJ115">
        <v>2.184</v>
      </c>
      <c r="AK115" t="s">
        <v>177</v>
      </c>
      <c r="AL115" t="s">
        <v>177</v>
      </c>
      <c r="AN115">
        <v>1.1585</v>
      </c>
      <c r="AO115" t="s">
        <v>177</v>
      </c>
      <c r="AR115">
        <v>0.8172</v>
      </c>
      <c r="AS115">
        <v>1.1067</v>
      </c>
      <c r="AT115">
        <v>0.9830000000000001</v>
      </c>
    </row>
    <row r="116" spans="1:46" ht="12.75">
      <c r="A116" s="1">
        <v>29266</v>
      </c>
      <c r="B116">
        <v>28.63</v>
      </c>
      <c r="C116">
        <v>54.26</v>
      </c>
      <c r="D116">
        <v>33.29</v>
      </c>
      <c r="E116">
        <v>27.400000000000002</v>
      </c>
      <c r="G116">
        <v>6.21</v>
      </c>
      <c r="H116">
        <v>72.2</v>
      </c>
      <c r="I116">
        <v>20.2</v>
      </c>
      <c r="J116">
        <v>27.7</v>
      </c>
      <c r="K116">
        <v>49.531</v>
      </c>
      <c r="L116" t="s">
        <v>177</v>
      </c>
      <c r="M116">
        <v>69.4</v>
      </c>
      <c r="N116">
        <v>33.42</v>
      </c>
      <c r="O116">
        <v>49.531</v>
      </c>
      <c r="Q116">
        <v>33.42</v>
      </c>
      <c r="R116">
        <v>0.059930000000000004</v>
      </c>
      <c r="S116">
        <v>33.29</v>
      </c>
      <c r="U116">
        <v>4.1000000000000005</v>
      </c>
      <c r="V116">
        <v>4.69</v>
      </c>
      <c r="Z116">
        <v>2.273</v>
      </c>
      <c r="AA116">
        <v>1.7025000000000001</v>
      </c>
      <c r="AB116">
        <v>5.514</v>
      </c>
      <c r="AC116">
        <v>4.9115</v>
      </c>
      <c r="AE116">
        <v>8.06</v>
      </c>
      <c r="AF116">
        <v>251.65</v>
      </c>
      <c r="AG116">
        <v>580.7</v>
      </c>
      <c r="AH116" t="s">
        <v>177</v>
      </c>
      <c r="AI116" t="s">
        <v>177</v>
      </c>
      <c r="AJ116">
        <v>2.1855</v>
      </c>
      <c r="AK116" t="s">
        <v>177</v>
      </c>
      <c r="AL116" t="s">
        <v>177</v>
      </c>
      <c r="AN116">
        <v>1.145</v>
      </c>
      <c r="AO116" t="s">
        <v>177</v>
      </c>
      <c r="AR116">
        <v>0.8079000000000001</v>
      </c>
      <c r="AS116">
        <v>1.097</v>
      </c>
      <c r="AT116">
        <v>0.9700000000000001</v>
      </c>
    </row>
    <row r="117" spans="1:46" ht="12.75">
      <c r="A117" s="1">
        <v>29295</v>
      </c>
      <c r="B117">
        <v>29.02</v>
      </c>
      <c r="C117">
        <v>54.410000000000004</v>
      </c>
      <c r="D117">
        <v>33.76</v>
      </c>
      <c r="E117">
        <v>27.8</v>
      </c>
      <c r="G117">
        <v>6.28</v>
      </c>
      <c r="H117">
        <v>72.60000000000001</v>
      </c>
      <c r="I117">
        <v>20.95</v>
      </c>
      <c r="J117">
        <v>28.2</v>
      </c>
      <c r="K117">
        <v>50.059</v>
      </c>
      <c r="L117" t="s">
        <v>177</v>
      </c>
      <c r="M117">
        <v>70</v>
      </c>
      <c r="N117">
        <v>33.660000000000004</v>
      </c>
      <c r="O117">
        <v>50.059</v>
      </c>
      <c r="Q117">
        <v>33.660000000000004</v>
      </c>
      <c r="R117">
        <v>0.061160000000000006</v>
      </c>
      <c r="S117">
        <v>33.8</v>
      </c>
      <c r="U117">
        <v>4.1000000000000005</v>
      </c>
      <c r="V117">
        <v>4.74</v>
      </c>
      <c r="Z117">
        <v>2.16</v>
      </c>
      <c r="AA117">
        <v>1.8515000000000001</v>
      </c>
      <c r="AB117">
        <v>6.055000000000001</v>
      </c>
      <c r="AC117">
        <v>5.182</v>
      </c>
      <c r="AE117">
        <v>8.22</v>
      </c>
      <c r="AF117">
        <v>249.95000000000002</v>
      </c>
      <c r="AG117">
        <v>586.1</v>
      </c>
      <c r="AH117" t="s">
        <v>177</v>
      </c>
      <c r="AI117" t="s">
        <v>177</v>
      </c>
      <c r="AJ117">
        <v>2.2835</v>
      </c>
      <c r="AK117" t="s">
        <v>177</v>
      </c>
      <c r="AL117" t="s">
        <v>177</v>
      </c>
      <c r="AN117">
        <v>1.1915</v>
      </c>
      <c r="AO117" t="s">
        <v>177</v>
      </c>
      <c r="AR117">
        <v>0.8102</v>
      </c>
      <c r="AS117">
        <v>1.0818</v>
      </c>
      <c r="AT117">
        <v>0.9400000000000001</v>
      </c>
    </row>
    <row r="118" spans="1:46" ht="12.75">
      <c r="A118" s="1">
        <v>29326</v>
      </c>
      <c r="B118">
        <v>30.01</v>
      </c>
      <c r="C118">
        <v>54.67</v>
      </c>
      <c r="D118">
        <v>34.01</v>
      </c>
      <c r="E118">
        <v>28</v>
      </c>
      <c r="G118">
        <v>6.3100000000000005</v>
      </c>
      <c r="H118">
        <v>73.9</v>
      </c>
      <c r="I118">
        <v>21.11</v>
      </c>
      <c r="J118">
        <v>28.5</v>
      </c>
      <c r="K118">
        <v>50.275</v>
      </c>
      <c r="L118" t="s">
        <v>177</v>
      </c>
      <c r="M118">
        <v>70.7</v>
      </c>
      <c r="N118">
        <v>33.9</v>
      </c>
      <c r="O118">
        <v>50.275</v>
      </c>
      <c r="Q118">
        <v>33.9</v>
      </c>
      <c r="R118">
        <v>0.06223000000000001</v>
      </c>
      <c r="S118">
        <v>34.17</v>
      </c>
      <c r="U118">
        <v>4.3</v>
      </c>
      <c r="V118">
        <v>4.78</v>
      </c>
      <c r="Z118">
        <v>2.2585</v>
      </c>
      <c r="AA118">
        <v>1.6675</v>
      </c>
      <c r="AB118">
        <v>5.638</v>
      </c>
      <c r="AC118">
        <v>4.934</v>
      </c>
      <c r="AE118">
        <v>7.9</v>
      </c>
      <c r="AF118">
        <v>239.35</v>
      </c>
      <c r="AG118">
        <v>590.5</v>
      </c>
      <c r="AH118" t="s">
        <v>177</v>
      </c>
      <c r="AI118" t="s">
        <v>177</v>
      </c>
      <c r="AJ118">
        <v>2.2310000000000003</v>
      </c>
      <c r="AK118" t="s">
        <v>177</v>
      </c>
      <c r="AL118" t="s">
        <v>177</v>
      </c>
      <c r="AN118">
        <v>1.1881000000000002</v>
      </c>
      <c r="AO118" t="s">
        <v>177</v>
      </c>
      <c r="AR118">
        <v>0.7999</v>
      </c>
      <c r="AS118">
        <v>1.115</v>
      </c>
      <c r="AT118">
        <v>0.9660000000000001</v>
      </c>
    </row>
    <row r="119" spans="1:46" ht="12.75">
      <c r="A119" s="1">
        <v>29356</v>
      </c>
      <c r="B119">
        <v>30.29</v>
      </c>
      <c r="C119">
        <v>55.02</v>
      </c>
      <c r="D119">
        <v>34.480000000000004</v>
      </c>
      <c r="E119">
        <v>28.3</v>
      </c>
      <c r="G119">
        <v>6.43</v>
      </c>
      <c r="H119">
        <v>74.5</v>
      </c>
      <c r="I119">
        <v>21.77</v>
      </c>
      <c r="J119">
        <v>29.6</v>
      </c>
      <c r="K119">
        <v>50.248</v>
      </c>
      <c r="L119" t="s">
        <v>177</v>
      </c>
      <c r="M119">
        <v>70.4</v>
      </c>
      <c r="N119">
        <v>34.29</v>
      </c>
      <c r="O119">
        <v>50.248</v>
      </c>
      <c r="Q119">
        <v>34.29</v>
      </c>
      <c r="R119">
        <v>0.06324</v>
      </c>
      <c r="S119">
        <v>34.51</v>
      </c>
      <c r="U119">
        <v>4.2</v>
      </c>
      <c r="V119">
        <v>4.83</v>
      </c>
      <c r="Z119">
        <v>2.3425000000000002</v>
      </c>
      <c r="AA119">
        <v>1.6620000000000001</v>
      </c>
      <c r="AB119">
        <v>5.527</v>
      </c>
      <c r="AC119">
        <v>4.864</v>
      </c>
      <c r="AE119">
        <v>7.75</v>
      </c>
      <c r="AF119">
        <v>223</v>
      </c>
      <c r="AG119">
        <v>596.2</v>
      </c>
      <c r="AH119" t="s">
        <v>177</v>
      </c>
      <c r="AI119" t="s">
        <v>177</v>
      </c>
      <c r="AJ119">
        <v>2.165</v>
      </c>
      <c r="AK119" t="s">
        <v>177</v>
      </c>
      <c r="AL119" t="s">
        <v>177</v>
      </c>
      <c r="AN119">
        <v>1.1588</v>
      </c>
      <c r="AO119" t="s">
        <v>177</v>
      </c>
      <c r="AR119">
        <v>0.7835000000000001</v>
      </c>
      <c r="AS119">
        <v>1.1428</v>
      </c>
      <c r="AT119">
        <v>0.9830000000000001</v>
      </c>
    </row>
    <row r="120" spans="1:46" ht="12.75">
      <c r="A120" s="1">
        <v>29387</v>
      </c>
      <c r="B120">
        <v>30.580000000000002</v>
      </c>
      <c r="C120">
        <v>55.18</v>
      </c>
      <c r="D120">
        <v>34.57</v>
      </c>
      <c r="E120">
        <v>28.7</v>
      </c>
      <c r="G120">
        <v>6.49</v>
      </c>
      <c r="H120">
        <v>74.9</v>
      </c>
      <c r="I120">
        <v>22.04</v>
      </c>
      <c r="J120">
        <v>29.8</v>
      </c>
      <c r="K120">
        <v>50.382</v>
      </c>
      <c r="L120" t="s">
        <v>177</v>
      </c>
      <c r="M120">
        <v>70.4</v>
      </c>
      <c r="N120">
        <v>34.69</v>
      </c>
      <c r="O120">
        <v>50.382</v>
      </c>
      <c r="Q120">
        <v>34.69</v>
      </c>
      <c r="R120">
        <v>0.0645</v>
      </c>
      <c r="S120">
        <v>34.89</v>
      </c>
      <c r="U120">
        <v>4.3</v>
      </c>
      <c r="V120">
        <v>4.92</v>
      </c>
      <c r="Z120">
        <v>2.3555</v>
      </c>
      <c r="AA120">
        <v>1.6298000000000001</v>
      </c>
      <c r="AB120">
        <v>5.463</v>
      </c>
      <c r="AC120">
        <v>4.844</v>
      </c>
      <c r="AE120">
        <v>7.8</v>
      </c>
      <c r="AF120">
        <v>219.9</v>
      </c>
      <c r="AG120">
        <v>603</v>
      </c>
      <c r="AH120" t="s">
        <v>177</v>
      </c>
      <c r="AI120" t="s">
        <v>177</v>
      </c>
      <c r="AJ120">
        <v>2.142</v>
      </c>
      <c r="AK120" t="s">
        <v>177</v>
      </c>
      <c r="AL120" t="s">
        <v>177</v>
      </c>
      <c r="AN120">
        <v>1.1512</v>
      </c>
      <c r="AO120" t="s">
        <v>177</v>
      </c>
      <c r="AR120">
        <v>0.7698</v>
      </c>
      <c r="AS120">
        <v>1.155</v>
      </c>
      <c r="AT120">
        <v>0.9870000000000001</v>
      </c>
    </row>
    <row r="121" spans="1:46" ht="12.75">
      <c r="A121" s="1">
        <v>29417</v>
      </c>
      <c r="B121">
        <v>30.830000000000002</v>
      </c>
      <c r="C121">
        <v>55.38</v>
      </c>
      <c r="D121">
        <v>35.2</v>
      </c>
      <c r="E121">
        <v>29</v>
      </c>
      <c r="G121">
        <v>6.63</v>
      </c>
      <c r="H121">
        <v>74.9</v>
      </c>
      <c r="I121">
        <v>22.21</v>
      </c>
      <c r="J121">
        <v>29.6</v>
      </c>
      <c r="K121">
        <v>50.82</v>
      </c>
      <c r="L121" t="s">
        <v>177</v>
      </c>
      <c r="M121">
        <v>70.60000000000001</v>
      </c>
      <c r="N121">
        <v>34.92</v>
      </c>
      <c r="O121">
        <v>50.82</v>
      </c>
      <c r="Q121">
        <v>34.92</v>
      </c>
      <c r="R121">
        <v>0.06630000000000001</v>
      </c>
      <c r="S121">
        <v>34.89</v>
      </c>
      <c r="U121">
        <v>4.4</v>
      </c>
      <c r="V121">
        <v>5.01</v>
      </c>
      <c r="Z121">
        <v>2.3425000000000002</v>
      </c>
      <c r="AA121">
        <v>1.6480000000000001</v>
      </c>
      <c r="AB121">
        <v>5.503</v>
      </c>
      <c r="AC121">
        <v>4.885000000000001</v>
      </c>
      <c r="AE121">
        <v>7.8</v>
      </c>
      <c r="AF121">
        <v>227.4</v>
      </c>
      <c r="AG121">
        <v>612.7</v>
      </c>
      <c r="AH121" t="s">
        <v>177</v>
      </c>
      <c r="AI121" t="s">
        <v>177</v>
      </c>
      <c r="AJ121">
        <v>2.16</v>
      </c>
      <c r="AK121" t="s">
        <v>177</v>
      </c>
      <c r="AL121" t="s">
        <v>177</v>
      </c>
      <c r="AN121">
        <v>1.1619000000000002</v>
      </c>
      <c r="AO121" t="s">
        <v>177</v>
      </c>
      <c r="AR121">
        <v>0.7634000000000001</v>
      </c>
      <c r="AS121">
        <v>1.1515</v>
      </c>
      <c r="AT121">
        <v>0.9750000000000001</v>
      </c>
    </row>
    <row r="122" spans="1:46" ht="12.75">
      <c r="A122" s="1">
        <v>29448</v>
      </c>
      <c r="B122">
        <v>30.900000000000002</v>
      </c>
      <c r="C122">
        <v>55.730000000000004</v>
      </c>
      <c r="D122">
        <v>35.33</v>
      </c>
      <c r="E122">
        <v>29.2</v>
      </c>
      <c r="G122">
        <v>6.68</v>
      </c>
      <c r="H122">
        <v>74.7</v>
      </c>
      <c r="I122">
        <v>22.59</v>
      </c>
      <c r="J122">
        <v>29.900000000000002</v>
      </c>
      <c r="K122">
        <v>51.207</v>
      </c>
      <c r="L122" t="s">
        <v>177</v>
      </c>
      <c r="M122">
        <v>71.5</v>
      </c>
      <c r="N122">
        <v>35.32</v>
      </c>
      <c r="O122">
        <v>51.207</v>
      </c>
      <c r="Q122">
        <v>35.32</v>
      </c>
      <c r="R122">
        <v>0.06767000000000001</v>
      </c>
      <c r="S122">
        <v>35.15</v>
      </c>
      <c r="U122">
        <v>4.4</v>
      </c>
      <c r="V122">
        <v>5.01</v>
      </c>
      <c r="Z122">
        <v>2.396</v>
      </c>
      <c r="AA122">
        <v>1.649</v>
      </c>
      <c r="AB122">
        <v>5.5545</v>
      </c>
      <c r="AC122">
        <v>4.844</v>
      </c>
      <c r="AE122">
        <v>7.75</v>
      </c>
      <c r="AF122">
        <v>219.1</v>
      </c>
      <c r="AG122">
        <v>615.7</v>
      </c>
      <c r="AH122" t="s">
        <v>177</v>
      </c>
      <c r="AI122" t="s">
        <v>177</v>
      </c>
      <c r="AJ122">
        <v>2.1430000000000002</v>
      </c>
      <c r="AK122" t="s">
        <v>177</v>
      </c>
      <c r="AL122" t="s">
        <v>177</v>
      </c>
      <c r="AN122">
        <v>1.1576</v>
      </c>
      <c r="AO122" t="s">
        <v>177</v>
      </c>
      <c r="AR122">
        <v>0.7576</v>
      </c>
      <c r="AS122">
        <v>1.1648</v>
      </c>
      <c r="AT122">
        <v>0.9810000000000001</v>
      </c>
    </row>
    <row r="123" spans="1:46" ht="12.75">
      <c r="A123" s="1">
        <v>29479</v>
      </c>
      <c r="B123">
        <v>31.1</v>
      </c>
      <c r="C123">
        <v>55.79</v>
      </c>
      <c r="D123">
        <v>35.52</v>
      </c>
      <c r="E123">
        <v>29.5</v>
      </c>
      <c r="G123">
        <v>6.76</v>
      </c>
      <c r="H123">
        <v>76</v>
      </c>
      <c r="I123">
        <v>23.01</v>
      </c>
      <c r="J123">
        <v>30</v>
      </c>
      <c r="K123">
        <v>51.081</v>
      </c>
      <c r="L123" t="s">
        <v>177</v>
      </c>
      <c r="M123">
        <v>71.10000000000001</v>
      </c>
      <c r="N123">
        <v>35.550000000000004</v>
      </c>
      <c r="O123">
        <v>51.081</v>
      </c>
      <c r="Q123">
        <v>35.550000000000004</v>
      </c>
      <c r="R123">
        <v>0.06843</v>
      </c>
      <c r="S123">
        <v>35.44</v>
      </c>
      <c r="U123">
        <v>4.5</v>
      </c>
      <c r="V123">
        <v>5.15</v>
      </c>
      <c r="Z123">
        <v>2.387</v>
      </c>
      <c r="AA123">
        <v>1.6535</v>
      </c>
      <c r="AB123">
        <v>5.5915</v>
      </c>
      <c r="AC123">
        <v>4.867500000000001</v>
      </c>
      <c r="AE123">
        <v>7.75</v>
      </c>
      <c r="AF123">
        <v>210.85</v>
      </c>
      <c r="AG123">
        <v>625</v>
      </c>
      <c r="AH123" t="s">
        <v>177</v>
      </c>
      <c r="AI123" t="s">
        <v>177</v>
      </c>
      <c r="AJ123">
        <v>2.1310000000000002</v>
      </c>
      <c r="AK123" t="s">
        <v>177</v>
      </c>
      <c r="AL123" t="s">
        <v>177</v>
      </c>
      <c r="AN123">
        <v>1.1705</v>
      </c>
      <c r="AO123" t="s">
        <v>177</v>
      </c>
      <c r="AR123">
        <v>0.7538</v>
      </c>
      <c r="AS123">
        <v>1.171</v>
      </c>
      <c r="AT123">
        <v>0.9800000000000001</v>
      </c>
    </row>
    <row r="124" spans="1:46" ht="12.75">
      <c r="A124" s="1">
        <v>29509</v>
      </c>
      <c r="B124">
        <v>31.29</v>
      </c>
      <c r="C124">
        <v>55.68</v>
      </c>
      <c r="D124">
        <v>35.75</v>
      </c>
      <c r="E124">
        <v>29.7</v>
      </c>
      <c r="G124">
        <v>6.83</v>
      </c>
      <c r="H124">
        <v>76.10000000000001</v>
      </c>
      <c r="I124">
        <v>23.650000000000002</v>
      </c>
      <c r="J124">
        <v>30.400000000000002</v>
      </c>
      <c r="K124">
        <v>51.252</v>
      </c>
      <c r="L124" t="s">
        <v>177</v>
      </c>
      <c r="M124">
        <v>71.60000000000001</v>
      </c>
      <c r="N124">
        <v>35.87</v>
      </c>
      <c r="O124">
        <v>51.252</v>
      </c>
      <c r="Q124">
        <v>35.87</v>
      </c>
      <c r="R124">
        <v>0.06946000000000001</v>
      </c>
      <c r="S124">
        <v>35.78</v>
      </c>
      <c r="U124">
        <v>4.5</v>
      </c>
      <c r="V124">
        <v>5.24</v>
      </c>
      <c r="Z124">
        <v>2.4365</v>
      </c>
      <c r="AA124">
        <v>1.715</v>
      </c>
      <c r="AB124">
        <v>5.855</v>
      </c>
      <c r="AC124">
        <v>4.962000000000001</v>
      </c>
      <c r="AE124">
        <v>7.72</v>
      </c>
      <c r="AF124">
        <v>211.05</v>
      </c>
      <c r="AG124">
        <v>651.6</v>
      </c>
      <c r="AH124" t="s">
        <v>177</v>
      </c>
      <c r="AI124" t="s">
        <v>177</v>
      </c>
      <c r="AJ124">
        <v>2.1470000000000002</v>
      </c>
      <c r="AK124" t="s">
        <v>177</v>
      </c>
      <c r="AL124" t="s">
        <v>177</v>
      </c>
      <c r="AN124">
        <v>1.1753</v>
      </c>
      <c r="AO124" t="s">
        <v>177</v>
      </c>
      <c r="AR124">
        <v>0.7499</v>
      </c>
      <c r="AS124">
        <v>1.1720000000000002</v>
      </c>
      <c r="AT124">
        <v>0.9750000000000001</v>
      </c>
    </row>
    <row r="125" spans="1:46" ht="12.75">
      <c r="A125" s="1">
        <v>29540</v>
      </c>
      <c r="B125">
        <v>31.54</v>
      </c>
      <c r="C125">
        <v>56.19</v>
      </c>
      <c r="D125">
        <v>36.09</v>
      </c>
      <c r="E125">
        <v>29.900000000000002</v>
      </c>
      <c r="G125">
        <v>6.91</v>
      </c>
      <c r="H125">
        <v>76.3</v>
      </c>
      <c r="I125">
        <v>23.78</v>
      </c>
      <c r="J125">
        <v>30.8</v>
      </c>
      <c r="K125">
        <v>51.588</v>
      </c>
      <c r="L125" t="s">
        <v>177</v>
      </c>
      <c r="M125">
        <v>71.8</v>
      </c>
      <c r="N125">
        <v>36.34</v>
      </c>
      <c r="O125">
        <v>51.588</v>
      </c>
      <c r="Q125">
        <v>36.34</v>
      </c>
      <c r="R125">
        <v>0.07067000000000001</v>
      </c>
      <c r="S125">
        <v>36.07</v>
      </c>
      <c r="U125">
        <v>4.4</v>
      </c>
      <c r="V125">
        <v>5.29</v>
      </c>
      <c r="Z125">
        <v>2.3575</v>
      </c>
      <c r="AA125">
        <v>1.7385000000000002</v>
      </c>
      <c r="AB125">
        <v>5.9165</v>
      </c>
      <c r="AC125">
        <v>5.0425</v>
      </c>
      <c r="AE125">
        <v>7.82</v>
      </c>
      <c r="AF125">
        <v>216.6</v>
      </c>
      <c r="AG125">
        <v>658.2</v>
      </c>
      <c r="AH125" t="s">
        <v>177</v>
      </c>
      <c r="AI125" t="s">
        <v>177</v>
      </c>
      <c r="AJ125">
        <v>2.1905</v>
      </c>
      <c r="AK125" t="s">
        <v>177</v>
      </c>
      <c r="AL125" t="s">
        <v>177</v>
      </c>
      <c r="AN125">
        <v>1.1899</v>
      </c>
      <c r="AO125" t="s">
        <v>177</v>
      </c>
      <c r="AR125">
        <v>0.751</v>
      </c>
      <c r="AS125">
        <v>1.1640000000000001</v>
      </c>
      <c r="AT125">
        <v>0.9570000000000001</v>
      </c>
    </row>
    <row r="126" spans="1:46" ht="12.75">
      <c r="A126" s="1">
        <v>29570</v>
      </c>
      <c r="B126">
        <v>31.720000000000002</v>
      </c>
      <c r="C126">
        <v>56.4</v>
      </c>
      <c r="D126">
        <v>36.24</v>
      </c>
      <c r="E126">
        <v>30.1</v>
      </c>
      <c r="G126">
        <v>6.87</v>
      </c>
      <c r="H126">
        <v>76</v>
      </c>
      <c r="I126">
        <v>24.53</v>
      </c>
      <c r="J126">
        <v>30.6</v>
      </c>
      <c r="K126">
        <v>51.633</v>
      </c>
      <c r="L126" t="s">
        <v>177</v>
      </c>
      <c r="M126">
        <v>72.10000000000001</v>
      </c>
      <c r="N126">
        <v>36.5</v>
      </c>
      <c r="O126">
        <v>51.633</v>
      </c>
      <c r="Q126">
        <v>36.5</v>
      </c>
      <c r="R126">
        <v>0.07252</v>
      </c>
      <c r="S126">
        <v>36.410000000000004</v>
      </c>
      <c r="U126">
        <v>4.4</v>
      </c>
      <c r="V126">
        <v>5.38</v>
      </c>
      <c r="Z126">
        <v>2.3890000000000002</v>
      </c>
      <c r="AA126">
        <v>1.7875</v>
      </c>
      <c r="AB126">
        <v>6.010000000000001</v>
      </c>
      <c r="AC126">
        <v>5.1825</v>
      </c>
      <c r="AE126">
        <v>7.94</v>
      </c>
      <c r="AF126">
        <v>203.1</v>
      </c>
      <c r="AG126">
        <v>659.9</v>
      </c>
      <c r="AH126" t="s">
        <v>177</v>
      </c>
      <c r="AI126" t="s">
        <v>177</v>
      </c>
      <c r="AJ126">
        <v>2.22</v>
      </c>
      <c r="AK126" t="s">
        <v>177</v>
      </c>
      <c r="AL126" t="s">
        <v>177</v>
      </c>
      <c r="AN126">
        <v>1.1945000000000001</v>
      </c>
      <c r="AO126" t="s">
        <v>177</v>
      </c>
      <c r="AR126">
        <v>0.7457</v>
      </c>
      <c r="AS126">
        <v>1.1814</v>
      </c>
      <c r="AT126">
        <v>0.9620000000000001</v>
      </c>
    </row>
    <row r="127" spans="1:46" ht="12.75">
      <c r="A127" s="1">
        <v>29601</v>
      </c>
      <c r="B127">
        <v>31.91</v>
      </c>
      <c r="C127">
        <v>56.96</v>
      </c>
      <c r="D127">
        <v>36.480000000000004</v>
      </c>
      <c r="E127">
        <v>31</v>
      </c>
      <c r="G127">
        <v>6.91</v>
      </c>
      <c r="H127">
        <v>76.8</v>
      </c>
      <c r="I127">
        <v>24.93</v>
      </c>
      <c r="J127">
        <v>31.2</v>
      </c>
      <c r="K127">
        <v>51.786</v>
      </c>
      <c r="L127" t="s">
        <v>177</v>
      </c>
      <c r="M127">
        <v>72</v>
      </c>
      <c r="N127">
        <v>37.06</v>
      </c>
      <c r="O127">
        <v>51.786</v>
      </c>
      <c r="Q127">
        <v>37.06</v>
      </c>
      <c r="R127">
        <v>0.07486000000000001</v>
      </c>
      <c r="S127">
        <v>36.71</v>
      </c>
      <c r="U127">
        <v>4.5</v>
      </c>
      <c r="V127">
        <v>5.38</v>
      </c>
      <c r="Z127">
        <v>2.3655</v>
      </c>
      <c r="AA127">
        <v>1.9320000000000002</v>
      </c>
      <c r="AB127">
        <v>6.555000000000001</v>
      </c>
      <c r="AC127">
        <v>5.4825</v>
      </c>
      <c r="AE127">
        <v>8.1</v>
      </c>
      <c r="AF127">
        <v>206.70000000000002</v>
      </c>
      <c r="AG127">
        <v>664.9</v>
      </c>
      <c r="AH127">
        <v>20.66</v>
      </c>
      <c r="AI127">
        <v>2.088</v>
      </c>
      <c r="AJ127">
        <v>2.2390000000000003</v>
      </c>
      <c r="AK127" t="s">
        <v>177</v>
      </c>
      <c r="AL127" t="s">
        <v>177</v>
      </c>
      <c r="AN127">
        <v>1.1943000000000001</v>
      </c>
      <c r="AO127" t="s">
        <v>177</v>
      </c>
      <c r="AR127">
        <v>0.7602</v>
      </c>
      <c r="AS127">
        <v>1.1784000000000001</v>
      </c>
      <c r="AT127">
        <v>0.9490000000000001</v>
      </c>
    </row>
    <row r="128" spans="1:46" ht="12.75">
      <c r="A128" s="1">
        <v>29632</v>
      </c>
      <c r="B128">
        <v>32.2</v>
      </c>
      <c r="C128">
        <v>57.51</v>
      </c>
      <c r="D128">
        <v>36.86</v>
      </c>
      <c r="E128">
        <v>31.3</v>
      </c>
      <c r="G128">
        <v>7.03</v>
      </c>
      <c r="H128">
        <v>76.7</v>
      </c>
      <c r="I128">
        <v>25.13</v>
      </c>
      <c r="J128">
        <v>31.6</v>
      </c>
      <c r="K128">
        <v>52.405</v>
      </c>
      <c r="L128" t="s">
        <v>177</v>
      </c>
      <c r="M128">
        <v>71.9</v>
      </c>
      <c r="N128">
        <v>37.45</v>
      </c>
      <c r="O128">
        <v>52.405</v>
      </c>
      <c r="Q128">
        <v>37.45</v>
      </c>
      <c r="R128">
        <v>0.0767</v>
      </c>
      <c r="S128">
        <v>37.09</v>
      </c>
      <c r="U128">
        <v>4.5</v>
      </c>
      <c r="V128">
        <v>5.47</v>
      </c>
      <c r="Z128">
        <v>2.204</v>
      </c>
      <c r="AA128">
        <v>1.9620000000000002</v>
      </c>
      <c r="AB128">
        <v>6.65</v>
      </c>
      <c r="AC128">
        <v>5.462000000000001</v>
      </c>
      <c r="AE128">
        <v>8.33</v>
      </c>
      <c r="AF128">
        <v>209.70000000000002</v>
      </c>
      <c r="AG128">
        <v>669.8000000000001</v>
      </c>
      <c r="AH128">
        <v>20.62</v>
      </c>
      <c r="AI128">
        <v>2.103</v>
      </c>
      <c r="AJ128">
        <v>2.303</v>
      </c>
      <c r="AK128" t="s">
        <v>177</v>
      </c>
      <c r="AL128" t="s">
        <v>177</v>
      </c>
      <c r="AN128">
        <v>1.2013</v>
      </c>
      <c r="AO128" t="s">
        <v>177</v>
      </c>
      <c r="AR128">
        <v>0.7837000000000001</v>
      </c>
      <c r="AS128">
        <v>1.155</v>
      </c>
      <c r="AT128">
        <v>0.92</v>
      </c>
    </row>
    <row r="129" spans="1:46" ht="12.75">
      <c r="A129" s="1">
        <v>29660</v>
      </c>
      <c r="B129">
        <v>32.68</v>
      </c>
      <c r="C129">
        <v>57.870000000000005</v>
      </c>
      <c r="D129">
        <v>37.59</v>
      </c>
      <c r="E129">
        <v>31.900000000000002</v>
      </c>
      <c r="G129">
        <v>7.07</v>
      </c>
      <c r="H129">
        <v>77</v>
      </c>
      <c r="I129">
        <v>25.62</v>
      </c>
      <c r="J129">
        <v>32.4</v>
      </c>
      <c r="K129">
        <v>52.525</v>
      </c>
      <c r="L129" t="s">
        <v>177</v>
      </c>
      <c r="M129">
        <v>72.9</v>
      </c>
      <c r="N129">
        <v>37.92</v>
      </c>
      <c r="O129">
        <v>52.525</v>
      </c>
      <c r="Q129">
        <v>37.92</v>
      </c>
      <c r="R129">
        <v>0.07834</v>
      </c>
      <c r="S129">
        <v>37.34</v>
      </c>
      <c r="U129">
        <v>4.6000000000000005</v>
      </c>
      <c r="V129">
        <v>5.47</v>
      </c>
      <c r="Z129">
        <v>2.2325</v>
      </c>
      <c r="AA129">
        <v>1.9280000000000002</v>
      </c>
      <c r="AB129">
        <v>6.640000000000001</v>
      </c>
      <c r="AC129">
        <v>5.390000000000001</v>
      </c>
      <c r="AE129">
        <v>8.27</v>
      </c>
      <c r="AF129">
        <v>211.25</v>
      </c>
      <c r="AG129">
        <v>672.8000000000001</v>
      </c>
      <c r="AH129">
        <v>20.650000000000002</v>
      </c>
      <c r="AI129">
        <v>2.091</v>
      </c>
      <c r="AJ129">
        <v>2.282</v>
      </c>
      <c r="AK129" t="s">
        <v>177</v>
      </c>
      <c r="AL129" t="s">
        <v>177</v>
      </c>
      <c r="AN129">
        <v>1.1873</v>
      </c>
      <c r="AO129" t="s">
        <v>177</v>
      </c>
      <c r="AR129">
        <v>0.7994</v>
      </c>
      <c r="AS129">
        <v>1.1669</v>
      </c>
      <c r="AT129">
        <v>0.915</v>
      </c>
    </row>
    <row r="130" spans="1:46" ht="12.75">
      <c r="A130" s="1">
        <v>29691</v>
      </c>
      <c r="B130">
        <v>33.63</v>
      </c>
      <c r="C130">
        <v>57.77</v>
      </c>
      <c r="D130">
        <v>38.01</v>
      </c>
      <c r="E130">
        <v>32.1</v>
      </c>
      <c r="G130">
        <v>7.18</v>
      </c>
      <c r="H130">
        <v>77.60000000000001</v>
      </c>
      <c r="I130">
        <v>25.84</v>
      </c>
      <c r="J130">
        <v>32.8</v>
      </c>
      <c r="K130">
        <v>53.586</v>
      </c>
      <c r="L130" t="s">
        <v>177</v>
      </c>
      <c r="M130">
        <v>73.10000000000001</v>
      </c>
      <c r="N130">
        <v>38.160000000000004</v>
      </c>
      <c r="O130">
        <v>53.586</v>
      </c>
      <c r="Q130">
        <v>38.160000000000004</v>
      </c>
      <c r="R130">
        <v>0.0801</v>
      </c>
      <c r="S130">
        <v>37.59</v>
      </c>
      <c r="U130">
        <v>4.800000000000001</v>
      </c>
      <c r="V130">
        <v>5.5200000000000005</v>
      </c>
      <c r="Z130">
        <v>2.1395</v>
      </c>
      <c r="AA130">
        <v>2.021</v>
      </c>
      <c r="AB130">
        <v>6.9655000000000005</v>
      </c>
      <c r="AC130">
        <v>5.541</v>
      </c>
      <c r="AE130">
        <v>8.33</v>
      </c>
      <c r="AF130">
        <v>215.78</v>
      </c>
      <c r="AG130">
        <v>678.9</v>
      </c>
      <c r="AH130">
        <v>20.75</v>
      </c>
      <c r="AI130">
        <v>2.12</v>
      </c>
      <c r="AJ130">
        <v>2.319</v>
      </c>
      <c r="AK130" t="s">
        <v>177</v>
      </c>
      <c r="AL130" t="s">
        <v>177</v>
      </c>
      <c r="AN130">
        <v>1.1962000000000002</v>
      </c>
      <c r="AO130" t="s">
        <v>177</v>
      </c>
      <c r="AR130">
        <v>0.8197</v>
      </c>
      <c r="AS130">
        <v>1.1492</v>
      </c>
      <c r="AT130">
        <v>0.897</v>
      </c>
    </row>
    <row r="131" spans="1:46" ht="12.75">
      <c r="A131" s="1">
        <v>29721</v>
      </c>
      <c r="B131">
        <v>33.85</v>
      </c>
      <c r="C131">
        <v>58.28</v>
      </c>
      <c r="D131">
        <v>38.64</v>
      </c>
      <c r="E131">
        <v>32.2</v>
      </c>
      <c r="G131">
        <v>7.28</v>
      </c>
      <c r="H131">
        <v>78.3</v>
      </c>
      <c r="I131">
        <v>26.41</v>
      </c>
      <c r="J131">
        <v>33</v>
      </c>
      <c r="K131">
        <v>54.275</v>
      </c>
      <c r="L131" t="s">
        <v>177</v>
      </c>
      <c r="M131">
        <v>72.8</v>
      </c>
      <c r="N131">
        <v>38.480000000000004</v>
      </c>
      <c r="O131">
        <v>54.275</v>
      </c>
      <c r="Q131">
        <v>38.480000000000004</v>
      </c>
      <c r="R131">
        <v>0.08131000000000001</v>
      </c>
      <c r="S131">
        <v>37.89</v>
      </c>
      <c r="U131">
        <v>4.6000000000000005</v>
      </c>
      <c r="V131">
        <v>5.57</v>
      </c>
      <c r="Z131">
        <v>2.0700000000000003</v>
      </c>
      <c r="AA131">
        <v>2.0758</v>
      </c>
      <c r="AB131">
        <v>7.332000000000001</v>
      </c>
      <c r="AC131">
        <v>5.744000000000001</v>
      </c>
      <c r="AE131">
        <v>8.48</v>
      </c>
      <c r="AF131">
        <v>223.9</v>
      </c>
      <c r="AG131">
        <v>684.1</v>
      </c>
      <c r="AH131">
        <v>21</v>
      </c>
      <c r="AI131">
        <v>2.156</v>
      </c>
      <c r="AJ131">
        <v>2.3495</v>
      </c>
      <c r="AK131" t="s">
        <v>177</v>
      </c>
      <c r="AL131" t="s">
        <v>177</v>
      </c>
      <c r="AN131">
        <v>1.2037</v>
      </c>
      <c r="AO131" t="s">
        <v>177</v>
      </c>
      <c r="AR131">
        <v>0.8473</v>
      </c>
      <c r="AS131">
        <v>1.1387</v>
      </c>
      <c r="AT131">
        <v>0.871</v>
      </c>
    </row>
    <row r="132" spans="1:46" ht="12.75">
      <c r="A132" s="1">
        <v>29752</v>
      </c>
      <c r="B132">
        <v>34.04</v>
      </c>
      <c r="C132">
        <v>58.68</v>
      </c>
      <c r="D132">
        <v>39.02</v>
      </c>
      <c r="E132">
        <v>32.6</v>
      </c>
      <c r="G132">
        <v>7.390000000000001</v>
      </c>
      <c r="H132">
        <v>78.4</v>
      </c>
      <c r="I132">
        <v>27.14</v>
      </c>
      <c r="J132">
        <v>33.2</v>
      </c>
      <c r="K132">
        <v>54.64</v>
      </c>
      <c r="L132" t="s">
        <v>177</v>
      </c>
      <c r="M132">
        <v>72.5</v>
      </c>
      <c r="N132">
        <v>39.11</v>
      </c>
      <c r="O132">
        <v>54.64</v>
      </c>
      <c r="Q132">
        <v>39.11</v>
      </c>
      <c r="R132">
        <v>0.08245000000000001</v>
      </c>
      <c r="S132">
        <v>38.230000000000004</v>
      </c>
      <c r="U132">
        <v>4.800000000000001</v>
      </c>
      <c r="V132">
        <v>5.61</v>
      </c>
      <c r="Z132">
        <v>1.9300000000000002</v>
      </c>
      <c r="AA132">
        <v>2.0495</v>
      </c>
      <c r="AB132">
        <v>7.5135000000000005</v>
      </c>
      <c r="AC132">
        <v>6.014</v>
      </c>
      <c r="AE132">
        <v>8.620000000000001</v>
      </c>
      <c r="AF132">
        <v>226.85</v>
      </c>
      <c r="AG132">
        <v>685.1</v>
      </c>
      <c r="AH132">
        <v>20.900000000000002</v>
      </c>
      <c r="AI132">
        <v>2.132</v>
      </c>
      <c r="AJ132">
        <v>2.3182</v>
      </c>
      <c r="AK132" t="s">
        <v>177</v>
      </c>
      <c r="AL132" t="s">
        <v>177</v>
      </c>
      <c r="AN132">
        <v>1.2006000000000001</v>
      </c>
      <c r="AO132" t="s">
        <v>177</v>
      </c>
      <c r="AR132">
        <v>0.8868</v>
      </c>
      <c r="AS132">
        <v>1.1478000000000002</v>
      </c>
      <c r="AT132">
        <v>0.8500000000000001</v>
      </c>
    </row>
    <row r="133" spans="1:46" ht="12.75">
      <c r="A133" s="1">
        <v>29782</v>
      </c>
      <c r="B133">
        <v>34.19</v>
      </c>
      <c r="C133">
        <v>58.99</v>
      </c>
      <c r="D133">
        <v>39.300000000000004</v>
      </c>
      <c r="E133">
        <v>33.1</v>
      </c>
      <c r="G133">
        <v>7.5200000000000005</v>
      </c>
      <c r="H133">
        <v>78.2</v>
      </c>
      <c r="I133">
        <v>27.41</v>
      </c>
      <c r="J133">
        <v>33.2</v>
      </c>
      <c r="K133">
        <v>55.46</v>
      </c>
      <c r="L133" t="s">
        <v>177</v>
      </c>
      <c r="M133">
        <v>72.9</v>
      </c>
      <c r="N133">
        <v>39.43</v>
      </c>
      <c r="O133">
        <v>55.46</v>
      </c>
      <c r="Q133">
        <v>39.43</v>
      </c>
      <c r="R133">
        <v>0.0839</v>
      </c>
      <c r="S133">
        <v>38.65</v>
      </c>
      <c r="U133">
        <v>4.800000000000001</v>
      </c>
      <c r="V133">
        <v>5.75</v>
      </c>
      <c r="Z133">
        <v>1.84</v>
      </c>
      <c r="AA133">
        <v>2.1485000000000003</v>
      </c>
      <c r="AB133">
        <v>7.768000000000001</v>
      </c>
      <c r="AC133">
        <v>6.1375</v>
      </c>
      <c r="AE133">
        <v>9</v>
      </c>
      <c r="AF133">
        <v>240.4</v>
      </c>
      <c r="AG133">
        <v>686.9</v>
      </c>
      <c r="AH133">
        <v>23.05</v>
      </c>
      <c r="AI133">
        <v>2.16</v>
      </c>
      <c r="AJ133">
        <v>2.3600000000000003</v>
      </c>
      <c r="AK133" t="s">
        <v>177</v>
      </c>
      <c r="AL133" t="s">
        <v>177</v>
      </c>
      <c r="AN133">
        <v>1.2339</v>
      </c>
      <c r="AO133" t="s">
        <v>177</v>
      </c>
      <c r="AR133">
        <v>0.9537</v>
      </c>
      <c r="AS133">
        <v>1.1352</v>
      </c>
      <c r="AT133">
        <v>0.8270000000000001</v>
      </c>
    </row>
    <row r="134" spans="1:46" ht="12.75">
      <c r="A134" s="1">
        <v>29813</v>
      </c>
      <c r="B134">
        <v>34.44</v>
      </c>
      <c r="C134">
        <v>59.9</v>
      </c>
      <c r="D134">
        <v>39.44</v>
      </c>
      <c r="E134">
        <v>33.1</v>
      </c>
      <c r="G134">
        <v>7.640000000000001</v>
      </c>
      <c r="H134">
        <v>77.8</v>
      </c>
      <c r="I134">
        <v>27.7</v>
      </c>
      <c r="J134">
        <v>33.3</v>
      </c>
      <c r="K134">
        <v>56.193</v>
      </c>
      <c r="L134" t="s">
        <v>177</v>
      </c>
      <c r="M134">
        <v>73.2</v>
      </c>
      <c r="N134">
        <v>39.74</v>
      </c>
      <c r="O134">
        <v>56.193</v>
      </c>
      <c r="Q134">
        <v>39.74</v>
      </c>
      <c r="R134">
        <v>0.08563000000000001</v>
      </c>
      <c r="S134">
        <v>38.94</v>
      </c>
      <c r="U134">
        <v>4.7</v>
      </c>
      <c r="V134">
        <v>5.84</v>
      </c>
      <c r="Z134">
        <v>1.8450000000000002</v>
      </c>
      <c r="AA134">
        <v>2.142</v>
      </c>
      <c r="AB134">
        <v>7.652</v>
      </c>
      <c r="AC134">
        <v>6.078</v>
      </c>
      <c r="AE134">
        <v>9.05</v>
      </c>
      <c r="AF134">
        <v>230.5</v>
      </c>
      <c r="AG134">
        <v>685.5</v>
      </c>
      <c r="AH134">
        <v>23.05</v>
      </c>
      <c r="AI134">
        <v>2.161</v>
      </c>
      <c r="AJ134">
        <v>2.3625000000000003</v>
      </c>
      <c r="AK134" t="s">
        <v>177</v>
      </c>
      <c r="AL134" t="s">
        <v>177</v>
      </c>
      <c r="AN134">
        <v>1.202</v>
      </c>
      <c r="AO134" t="s">
        <v>177</v>
      </c>
      <c r="AR134">
        <v>0.9434</v>
      </c>
      <c r="AS134">
        <v>1.1495</v>
      </c>
      <c r="AT134">
        <v>0.8280000000000001</v>
      </c>
    </row>
    <row r="135" spans="1:46" ht="12.75">
      <c r="A135" s="1">
        <v>29844</v>
      </c>
      <c r="B135">
        <v>34.64</v>
      </c>
      <c r="C135">
        <v>59.96</v>
      </c>
      <c r="D135">
        <v>39.79</v>
      </c>
      <c r="E135">
        <v>33.4</v>
      </c>
      <c r="G135">
        <v>7.67</v>
      </c>
      <c r="H135">
        <v>79</v>
      </c>
      <c r="I135">
        <v>28.05</v>
      </c>
      <c r="J135">
        <v>33.7</v>
      </c>
      <c r="K135">
        <v>56.092</v>
      </c>
      <c r="L135" t="s">
        <v>177</v>
      </c>
      <c r="M135">
        <v>73.2</v>
      </c>
      <c r="N135">
        <v>40.06</v>
      </c>
      <c r="O135">
        <v>56.092</v>
      </c>
      <c r="Q135">
        <v>40.06</v>
      </c>
      <c r="R135">
        <v>0.08722</v>
      </c>
      <c r="S135">
        <v>39.32</v>
      </c>
      <c r="U135">
        <v>4.800000000000001</v>
      </c>
      <c r="V135">
        <v>5.98</v>
      </c>
      <c r="Z135">
        <v>1.8030000000000002</v>
      </c>
      <c r="AA135">
        <v>1.975</v>
      </c>
      <c r="AB135">
        <v>7.3025</v>
      </c>
      <c r="AC135">
        <v>5.930000000000001</v>
      </c>
      <c r="AE135">
        <v>9.120000000000001</v>
      </c>
      <c r="AF135">
        <v>232.3</v>
      </c>
      <c r="AG135">
        <v>685.5</v>
      </c>
      <c r="AH135">
        <v>23.05</v>
      </c>
      <c r="AI135">
        <v>2.116</v>
      </c>
      <c r="AJ135">
        <v>2.321</v>
      </c>
      <c r="AK135" t="s">
        <v>177</v>
      </c>
      <c r="AL135" t="s">
        <v>177</v>
      </c>
      <c r="AN135">
        <v>1.2069</v>
      </c>
      <c r="AO135" t="s">
        <v>177</v>
      </c>
      <c r="AR135">
        <v>0.9551000000000001</v>
      </c>
      <c r="AS135">
        <v>1.1428</v>
      </c>
      <c r="AT135">
        <v>0.8200000000000001</v>
      </c>
    </row>
    <row r="136" spans="1:46" ht="12.75">
      <c r="A136" s="1">
        <v>29874</v>
      </c>
      <c r="B136">
        <v>34.95</v>
      </c>
      <c r="C136">
        <v>59.75</v>
      </c>
      <c r="D136">
        <v>39.99</v>
      </c>
      <c r="E136">
        <v>33.5</v>
      </c>
      <c r="G136">
        <v>7.74</v>
      </c>
      <c r="H136">
        <v>79.3</v>
      </c>
      <c r="I136">
        <v>27.98</v>
      </c>
      <c r="J136">
        <v>33.9</v>
      </c>
      <c r="K136">
        <v>56.112</v>
      </c>
      <c r="L136" t="s">
        <v>177</v>
      </c>
      <c r="M136">
        <v>73</v>
      </c>
      <c r="N136">
        <v>40.45</v>
      </c>
      <c r="O136">
        <v>56.112</v>
      </c>
      <c r="Q136">
        <v>40.45</v>
      </c>
      <c r="R136">
        <v>0.08916</v>
      </c>
      <c r="S136">
        <v>39.410000000000004</v>
      </c>
      <c r="U136">
        <v>4.800000000000001</v>
      </c>
      <c r="V136">
        <v>6.03</v>
      </c>
      <c r="Z136">
        <v>1.862</v>
      </c>
      <c r="AA136">
        <v>1.8350000000000002</v>
      </c>
      <c r="AB136">
        <v>7.245</v>
      </c>
      <c r="AC136">
        <v>5.9425</v>
      </c>
      <c r="AE136">
        <v>9.13</v>
      </c>
      <c r="AF136">
        <v>232.8</v>
      </c>
      <c r="AG136">
        <v>687.4</v>
      </c>
      <c r="AH136">
        <v>23.05</v>
      </c>
      <c r="AI136">
        <v>2.085</v>
      </c>
      <c r="AJ136">
        <v>2.282</v>
      </c>
      <c r="AK136" t="s">
        <v>177</v>
      </c>
      <c r="AL136" t="s">
        <v>177</v>
      </c>
      <c r="AN136">
        <v>1.203</v>
      </c>
      <c r="AO136" t="s">
        <v>177</v>
      </c>
      <c r="AR136">
        <v>0.9641000000000001</v>
      </c>
      <c r="AS136">
        <v>1.137</v>
      </c>
      <c r="AT136">
        <v>0.8210000000000001</v>
      </c>
    </row>
    <row r="137" spans="1:46" ht="12.75">
      <c r="A137" s="1">
        <v>29905</v>
      </c>
      <c r="B137">
        <v>35.32</v>
      </c>
      <c r="C137">
        <v>60.11</v>
      </c>
      <c r="D137">
        <v>40.480000000000004</v>
      </c>
      <c r="E137">
        <v>33.6</v>
      </c>
      <c r="G137">
        <v>7.7700000000000005</v>
      </c>
      <c r="H137">
        <v>79.2</v>
      </c>
      <c r="I137">
        <v>27.740000000000002</v>
      </c>
      <c r="J137">
        <v>34.1</v>
      </c>
      <c r="K137">
        <v>56.486000000000004</v>
      </c>
      <c r="L137" t="s">
        <v>177</v>
      </c>
      <c r="M137">
        <v>73</v>
      </c>
      <c r="N137">
        <v>40.77</v>
      </c>
      <c r="O137">
        <v>56.486000000000004</v>
      </c>
      <c r="Q137">
        <v>40.77</v>
      </c>
      <c r="R137">
        <v>0.09088</v>
      </c>
      <c r="S137">
        <v>39.53</v>
      </c>
      <c r="U137">
        <v>4.9</v>
      </c>
      <c r="V137">
        <v>6.07</v>
      </c>
      <c r="Z137">
        <v>1.955</v>
      </c>
      <c r="AA137">
        <v>1.7725000000000002</v>
      </c>
      <c r="AB137">
        <v>7.112500000000001</v>
      </c>
      <c r="AC137">
        <v>5.71</v>
      </c>
      <c r="AE137">
        <v>9.120000000000001</v>
      </c>
      <c r="AF137">
        <v>214.20000000000002</v>
      </c>
      <c r="AG137">
        <v>689.9</v>
      </c>
      <c r="AH137">
        <v>23.05</v>
      </c>
      <c r="AI137">
        <v>2.052</v>
      </c>
      <c r="AJ137">
        <v>2.2445</v>
      </c>
      <c r="AK137" t="s">
        <v>177</v>
      </c>
      <c r="AL137" t="s">
        <v>177</v>
      </c>
      <c r="AN137">
        <v>1.1766</v>
      </c>
      <c r="AO137" t="s">
        <v>177</v>
      </c>
      <c r="AR137">
        <v>0.9611000000000001</v>
      </c>
      <c r="AS137">
        <v>1.1518000000000002</v>
      </c>
      <c r="AT137">
        <v>0.8360000000000001</v>
      </c>
    </row>
    <row r="138" spans="1:46" ht="12.75">
      <c r="A138" s="1">
        <v>29935</v>
      </c>
      <c r="B138">
        <v>35.54</v>
      </c>
      <c r="C138">
        <v>60.11</v>
      </c>
      <c r="D138">
        <v>40.69</v>
      </c>
      <c r="E138">
        <v>33.7</v>
      </c>
      <c r="G138">
        <v>7.74</v>
      </c>
      <c r="H138">
        <v>79.3</v>
      </c>
      <c r="I138">
        <v>27.89</v>
      </c>
      <c r="J138">
        <v>34.300000000000004</v>
      </c>
      <c r="K138">
        <v>56.975</v>
      </c>
      <c r="L138" t="s">
        <v>177</v>
      </c>
      <c r="M138">
        <v>73.4</v>
      </c>
      <c r="N138">
        <v>40.93</v>
      </c>
      <c r="O138">
        <v>56.975</v>
      </c>
      <c r="Q138">
        <v>40.93</v>
      </c>
      <c r="R138">
        <v>0.09332000000000001</v>
      </c>
      <c r="S138">
        <v>39.660000000000004</v>
      </c>
      <c r="U138">
        <v>4.800000000000001</v>
      </c>
      <c r="V138">
        <v>6.12</v>
      </c>
      <c r="Z138">
        <v>1.915</v>
      </c>
      <c r="AA138">
        <v>1.788</v>
      </c>
      <c r="AB138">
        <v>7.29</v>
      </c>
      <c r="AC138">
        <v>5.765000000000001</v>
      </c>
      <c r="AE138">
        <v>9.13</v>
      </c>
      <c r="AF138">
        <v>219.8</v>
      </c>
      <c r="AG138">
        <v>700.5</v>
      </c>
      <c r="AH138">
        <v>23.05</v>
      </c>
      <c r="AI138">
        <v>2.045</v>
      </c>
      <c r="AJ138">
        <v>2.242</v>
      </c>
      <c r="AK138" t="s">
        <v>177</v>
      </c>
      <c r="AL138" t="s">
        <v>177</v>
      </c>
      <c r="AN138">
        <v>1.1863000000000001</v>
      </c>
      <c r="AO138" t="s">
        <v>177</v>
      </c>
      <c r="AR138">
        <v>0.9583</v>
      </c>
      <c r="AS138">
        <v>1.1280000000000001</v>
      </c>
      <c r="AT138">
        <v>0.8230000000000001</v>
      </c>
    </row>
    <row r="139" spans="1:46" ht="12.75">
      <c r="A139" s="1">
        <v>29966</v>
      </c>
      <c r="B139">
        <v>35.74</v>
      </c>
      <c r="C139">
        <v>60.410000000000004</v>
      </c>
      <c r="D139">
        <v>40.97</v>
      </c>
      <c r="E139">
        <v>34.800000000000004</v>
      </c>
      <c r="G139">
        <v>7.72</v>
      </c>
      <c r="H139">
        <v>79.3</v>
      </c>
      <c r="I139">
        <v>28.03</v>
      </c>
      <c r="J139">
        <v>34.2</v>
      </c>
      <c r="K139">
        <v>57.535000000000004</v>
      </c>
      <c r="L139" t="s">
        <v>177</v>
      </c>
      <c r="M139">
        <v>73.10000000000001</v>
      </c>
      <c r="N139">
        <v>41.24</v>
      </c>
      <c r="O139">
        <v>57.535000000000004</v>
      </c>
      <c r="Q139">
        <v>41.24</v>
      </c>
      <c r="R139">
        <v>0.09796</v>
      </c>
      <c r="S139">
        <v>39.79</v>
      </c>
      <c r="U139">
        <v>5</v>
      </c>
      <c r="V139">
        <v>6.12</v>
      </c>
      <c r="Z139">
        <v>1.879</v>
      </c>
      <c r="AA139">
        <v>1.846</v>
      </c>
      <c r="AB139">
        <v>7.6025</v>
      </c>
      <c r="AC139">
        <v>5.8975</v>
      </c>
      <c r="AE139">
        <v>9.14</v>
      </c>
      <c r="AF139">
        <v>228.3</v>
      </c>
      <c r="AG139">
        <v>708.4</v>
      </c>
      <c r="AH139">
        <v>23.05</v>
      </c>
      <c r="AI139">
        <v>2.0780000000000003</v>
      </c>
      <c r="AJ139">
        <v>2.2760000000000002</v>
      </c>
      <c r="AK139" t="s">
        <v>177</v>
      </c>
      <c r="AL139" t="s">
        <v>177</v>
      </c>
      <c r="AN139">
        <v>1.1967</v>
      </c>
      <c r="AO139" t="s">
        <v>177</v>
      </c>
      <c r="AR139">
        <v>0.9723</v>
      </c>
      <c r="AS139">
        <v>1.093</v>
      </c>
      <c r="AT139">
        <v>0.805</v>
      </c>
    </row>
    <row r="140" spans="1:46" ht="12.75">
      <c r="A140" s="1">
        <v>29997</v>
      </c>
      <c r="B140">
        <v>35.76</v>
      </c>
      <c r="C140">
        <v>60.52</v>
      </c>
      <c r="D140">
        <v>41.21</v>
      </c>
      <c r="E140">
        <v>35</v>
      </c>
      <c r="G140">
        <v>7.71</v>
      </c>
      <c r="H140">
        <v>79.2</v>
      </c>
      <c r="I140">
        <v>28.16</v>
      </c>
      <c r="J140">
        <v>34.300000000000004</v>
      </c>
      <c r="K140">
        <v>57.094</v>
      </c>
      <c r="L140" t="s">
        <v>177</v>
      </c>
      <c r="M140">
        <v>73.4</v>
      </c>
      <c r="N140">
        <v>41.72</v>
      </c>
      <c r="O140">
        <v>57.094</v>
      </c>
      <c r="Q140">
        <v>41.72</v>
      </c>
      <c r="R140">
        <v>0.10181000000000001</v>
      </c>
      <c r="S140">
        <v>39.910000000000004</v>
      </c>
      <c r="U140">
        <v>5.1000000000000005</v>
      </c>
      <c r="V140">
        <v>6.21</v>
      </c>
      <c r="Z140">
        <v>1.82</v>
      </c>
      <c r="AA140">
        <v>1.899</v>
      </c>
      <c r="AB140">
        <v>7.987500000000001</v>
      </c>
      <c r="AC140">
        <v>6.0235</v>
      </c>
      <c r="AE140">
        <v>9.31</v>
      </c>
      <c r="AF140">
        <v>237.25</v>
      </c>
      <c r="AG140">
        <v>711.3000000000001</v>
      </c>
      <c r="AH140">
        <v>23.05</v>
      </c>
      <c r="AI140">
        <v>2.1140000000000003</v>
      </c>
      <c r="AJ140">
        <v>2.3120000000000003</v>
      </c>
      <c r="AK140" t="s">
        <v>177</v>
      </c>
      <c r="AL140" t="s">
        <v>177</v>
      </c>
      <c r="AN140">
        <v>1.229</v>
      </c>
      <c r="AO140" t="s">
        <v>177</v>
      </c>
      <c r="AR140">
        <v>0.9804</v>
      </c>
      <c r="AS140">
        <v>1.0735000000000001</v>
      </c>
      <c r="AT140">
        <v>0.785</v>
      </c>
    </row>
    <row r="141" spans="1:46" ht="12.75">
      <c r="A141" s="1">
        <v>30025</v>
      </c>
      <c r="B141">
        <v>36.07</v>
      </c>
      <c r="C141">
        <v>60.620000000000005</v>
      </c>
      <c r="D141">
        <v>41.56</v>
      </c>
      <c r="E141">
        <v>35.6</v>
      </c>
      <c r="G141">
        <v>7.69</v>
      </c>
      <c r="H141">
        <v>79.3</v>
      </c>
      <c r="I141">
        <v>28.42</v>
      </c>
      <c r="J141">
        <v>34.6</v>
      </c>
      <c r="K141">
        <v>56.486000000000004</v>
      </c>
      <c r="L141" t="s">
        <v>177</v>
      </c>
      <c r="M141">
        <v>73.8</v>
      </c>
      <c r="N141">
        <v>42.27</v>
      </c>
      <c r="O141">
        <v>56.486000000000004</v>
      </c>
      <c r="Q141">
        <v>42.27</v>
      </c>
      <c r="R141">
        <v>0.10553000000000001</v>
      </c>
      <c r="S141">
        <v>39.87</v>
      </c>
      <c r="U141">
        <v>5.2</v>
      </c>
      <c r="V141">
        <v>6.3500000000000005</v>
      </c>
      <c r="Z141">
        <v>1.7810000000000001</v>
      </c>
      <c r="AA141">
        <v>1.9385000000000001</v>
      </c>
      <c r="AB141">
        <v>8.228</v>
      </c>
      <c r="AC141">
        <v>6.106</v>
      </c>
      <c r="AE141">
        <v>9.35</v>
      </c>
      <c r="AF141">
        <v>248.25</v>
      </c>
      <c r="AG141">
        <v>718.3000000000001</v>
      </c>
      <c r="AH141">
        <v>23.05</v>
      </c>
      <c r="AI141">
        <v>2.1305</v>
      </c>
      <c r="AJ141">
        <v>2.339</v>
      </c>
      <c r="AK141" t="s">
        <v>177</v>
      </c>
      <c r="AL141" t="s">
        <v>177</v>
      </c>
      <c r="AN141">
        <v>1.2305000000000001</v>
      </c>
      <c r="AO141" t="s">
        <v>177</v>
      </c>
      <c r="AR141">
        <v>1.0482</v>
      </c>
      <c r="AS141">
        <v>1.0494</v>
      </c>
      <c r="AT141">
        <v>0.765</v>
      </c>
    </row>
    <row r="142" spans="1:46" ht="12.75">
      <c r="A142" s="1">
        <v>30056</v>
      </c>
      <c r="B142">
        <v>36.79</v>
      </c>
      <c r="C142">
        <v>60.97</v>
      </c>
      <c r="D142">
        <v>41.800000000000004</v>
      </c>
      <c r="E142">
        <v>35.7</v>
      </c>
      <c r="G142">
        <v>7.72</v>
      </c>
      <c r="H142">
        <v>79.9</v>
      </c>
      <c r="I142">
        <v>28.47</v>
      </c>
      <c r="J142">
        <v>34.4</v>
      </c>
      <c r="K142">
        <v>56.506</v>
      </c>
      <c r="L142" t="s">
        <v>177</v>
      </c>
      <c r="M142">
        <v>73.8</v>
      </c>
      <c r="N142">
        <v>42.51</v>
      </c>
      <c r="O142">
        <v>56.506</v>
      </c>
      <c r="Q142">
        <v>42.51</v>
      </c>
      <c r="R142">
        <v>0.11125000000000002</v>
      </c>
      <c r="S142">
        <v>40.04</v>
      </c>
      <c r="U142">
        <v>5.300000000000001</v>
      </c>
      <c r="V142">
        <v>6.44</v>
      </c>
      <c r="Z142">
        <v>1.7945</v>
      </c>
      <c r="AA142">
        <v>1.957</v>
      </c>
      <c r="AB142">
        <v>7.96</v>
      </c>
      <c r="AC142">
        <v>5.9725</v>
      </c>
      <c r="AE142">
        <v>9.35</v>
      </c>
      <c r="AF142">
        <v>235.85</v>
      </c>
      <c r="AG142">
        <v>721.3000000000001</v>
      </c>
      <c r="AH142">
        <v>23</v>
      </c>
      <c r="AI142">
        <v>2.1020000000000003</v>
      </c>
      <c r="AJ142">
        <v>2.302</v>
      </c>
      <c r="AK142" t="s">
        <v>177</v>
      </c>
      <c r="AL142" t="s">
        <v>177</v>
      </c>
      <c r="AN142">
        <v>1.2197</v>
      </c>
      <c r="AO142" t="s">
        <v>177</v>
      </c>
      <c r="AR142">
        <v>1.046</v>
      </c>
      <c r="AS142">
        <v>1.0614000000000001</v>
      </c>
      <c r="AT142">
        <v>0.772</v>
      </c>
    </row>
    <row r="143" spans="1:46" ht="12.75">
      <c r="A143" s="1">
        <v>30086</v>
      </c>
      <c r="B143">
        <v>37.06</v>
      </c>
      <c r="C143">
        <v>61.74</v>
      </c>
      <c r="D143">
        <v>42.29</v>
      </c>
      <c r="E143">
        <v>35.800000000000004</v>
      </c>
      <c r="G143">
        <v>7.7700000000000005</v>
      </c>
      <c r="H143">
        <v>80.2</v>
      </c>
      <c r="I143">
        <v>28.69</v>
      </c>
      <c r="J143">
        <v>34.800000000000004</v>
      </c>
      <c r="K143">
        <v>56.541000000000004</v>
      </c>
      <c r="L143" t="s">
        <v>177</v>
      </c>
      <c r="M143">
        <v>73.5</v>
      </c>
      <c r="N143">
        <v>43.06</v>
      </c>
      <c r="O143">
        <v>56.541000000000004</v>
      </c>
      <c r="Q143">
        <v>43.06</v>
      </c>
      <c r="R143">
        <v>0.11750000000000001</v>
      </c>
      <c r="S143">
        <v>40.42</v>
      </c>
      <c r="U143">
        <v>5.5</v>
      </c>
      <c r="V143">
        <v>6.49</v>
      </c>
      <c r="Z143">
        <v>1.7910000000000001</v>
      </c>
      <c r="AA143">
        <v>1.9975</v>
      </c>
      <c r="AB143">
        <v>7.99</v>
      </c>
      <c r="AC143">
        <v>6.0235</v>
      </c>
      <c r="AE143">
        <v>9.39</v>
      </c>
      <c r="AF143">
        <v>243.3</v>
      </c>
      <c r="AG143">
        <v>733.1</v>
      </c>
      <c r="AH143">
        <v>23</v>
      </c>
      <c r="AI143">
        <v>2.0900000000000003</v>
      </c>
      <c r="AJ143">
        <v>2.29</v>
      </c>
      <c r="AK143" t="s">
        <v>177</v>
      </c>
      <c r="AL143" t="s">
        <v>177</v>
      </c>
      <c r="AN143">
        <v>1.244</v>
      </c>
      <c r="AO143" t="s">
        <v>177</v>
      </c>
      <c r="AR143">
        <v>1.0809</v>
      </c>
      <c r="AS143">
        <v>1.0503</v>
      </c>
      <c r="AT143">
        <v>0.761</v>
      </c>
    </row>
    <row r="144" spans="1:46" ht="12.75">
      <c r="A144" s="1">
        <v>30117</v>
      </c>
      <c r="B144">
        <v>37.160000000000004</v>
      </c>
      <c r="C144">
        <v>62.29</v>
      </c>
      <c r="D144">
        <v>42.6</v>
      </c>
      <c r="E144">
        <v>36.1</v>
      </c>
      <c r="G144">
        <v>7.91</v>
      </c>
      <c r="H144">
        <v>80.2</v>
      </c>
      <c r="I144">
        <v>28.87</v>
      </c>
      <c r="J144">
        <v>34.800000000000004</v>
      </c>
      <c r="K144">
        <v>56.69</v>
      </c>
      <c r="L144" t="s">
        <v>177</v>
      </c>
      <c r="M144">
        <v>73.4</v>
      </c>
      <c r="N144">
        <v>43.53</v>
      </c>
      <c r="O144">
        <v>56.69</v>
      </c>
      <c r="Q144">
        <v>43.53</v>
      </c>
      <c r="R144">
        <v>0.12316</v>
      </c>
      <c r="S144">
        <v>40.93</v>
      </c>
      <c r="U144">
        <v>5.6000000000000005</v>
      </c>
      <c r="V144">
        <v>6.53</v>
      </c>
      <c r="Z144">
        <v>1.7355</v>
      </c>
      <c r="AA144">
        <v>2.0995</v>
      </c>
      <c r="AB144">
        <v>8.51</v>
      </c>
      <c r="AC144">
        <v>6.265000000000001</v>
      </c>
      <c r="AE144">
        <v>9.53</v>
      </c>
      <c r="AF144">
        <v>255</v>
      </c>
      <c r="AG144">
        <v>740.8000000000001</v>
      </c>
      <c r="AH144">
        <v>23</v>
      </c>
      <c r="AI144">
        <v>2.154</v>
      </c>
      <c r="AJ144">
        <v>2.362</v>
      </c>
      <c r="AK144" t="s">
        <v>177</v>
      </c>
      <c r="AL144" t="s">
        <v>177</v>
      </c>
      <c r="AN144">
        <v>1.2929000000000002</v>
      </c>
      <c r="AO144" t="s">
        <v>177</v>
      </c>
      <c r="AR144">
        <v>1.141</v>
      </c>
      <c r="AS144">
        <v>1.0221</v>
      </c>
      <c r="AT144">
        <v>0.742</v>
      </c>
    </row>
    <row r="145" spans="1:46" ht="12.75">
      <c r="A145" s="1">
        <v>30147</v>
      </c>
      <c r="B145">
        <v>37.17</v>
      </c>
      <c r="C145">
        <v>62.550000000000004</v>
      </c>
      <c r="D145">
        <v>42.95</v>
      </c>
      <c r="E145">
        <v>36.7</v>
      </c>
      <c r="G145">
        <v>8.040000000000001</v>
      </c>
      <c r="H145">
        <v>79.7</v>
      </c>
      <c r="I145">
        <v>28.93</v>
      </c>
      <c r="J145">
        <v>34.7</v>
      </c>
      <c r="K145">
        <v>56.54</v>
      </c>
      <c r="L145" t="s">
        <v>177</v>
      </c>
      <c r="M145">
        <v>73.60000000000001</v>
      </c>
      <c r="N145">
        <v>43.77</v>
      </c>
      <c r="O145">
        <v>56.54</v>
      </c>
      <c r="Q145">
        <v>43.77</v>
      </c>
      <c r="R145">
        <v>0.12951000000000001</v>
      </c>
      <c r="S145">
        <v>41.14</v>
      </c>
      <c r="U145">
        <v>5.6000000000000005</v>
      </c>
      <c r="V145">
        <v>6.58</v>
      </c>
      <c r="Z145">
        <v>1.738</v>
      </c>
      <c r="AA145">
        <v>2.1</v>
      </c>
      <c r="AB145">
        <v>8.57</v>
      </c>
      <c r="AC145">
        <v>6.470000000000001</v>
      </c>
      <c r="AE145">
        <v>9.56</v>
      </c>
      <c r="AF145">
        <v>258.1</v>
      </c>
      <c r="AG145">
        <v>741.2</v>
      </c>
      <c r="AH145">
        <v>23</v>
      </c>
      <c r="AI145">
        <v>2.1470000000000002</v>
      </c>
      <c r="AJ145">
        <v>2.353</v>
      </c>
      <c r="AK145" t="s">
        <v>177</v>
      </c>
      <c r="AL145" t="s">
        <v>177</v>
      </c>
      <c r="AN145">
        <v>1.2556</v>
      </c>
      <c r="AO145" t="s">
        <v>177</v>
      </c>
      <c r="AR145">
        <v>1.1475</v>
      </c>
      <c r="AS145">
        <v>0.9890000000000001</v>
      </c>
      <c r="AT145">
        <v>0.73</v>
      </c>
    </row>
    <row r="146" spans="1:46" ht="12.75">
      <c r="A146" s="1">
        <v>30178</v>
      </c>
      <c r="B146">
        <v>37.18</v>
      </c>
      <c r="C146">
        <v>63.01</v>
      </c>
      <c r="D146">
        <v>43.230000000000004</v>
      </c>
      <c r="E146">
        <v>36.7</v>
      </c>
      <c r="G146">
        <v>8.21</v>
      </c>
      <c r="H146">
        <v>80.3</v>
      </c>
      <c r="I146">
        <v>29.02</v>
      </c>
      <c r="J146">
        <v>34.7</v>
      </c>
      <c r="K146">
        <v>56.774</v>
      </c>
      <c r="L146" t="s">
        <v>177</v>
      </c>
      <c r="M146">
        <v>73.5</v>
      </c>
      <c r="N146">
        <v>43.93</v>
      </c>
      <c r="O146">
        <v>56.774</v>
      </c>
      <c r="Q146">
        <v>43.93</v>
      </c>
      <c r="R146">
        <v>0.14404</v>
      </c>
      <c r="S146">
        <v>41.22</v>
      </c>
      <c r="U146">
        <v>5.6000000000000005</v>
      </c>
      <c r="V146">
        <v>6.67</v>
      </c>
      <c r="Z146">
        <v>1.7205000000000001</v>
      </c>
      <c r="AA146">
        <v>2.1270000000000002</v>
      </c>
      <c r="AB146">
        <v>8.715</v>
      </c>
      <c r="AC146">
        <v>6.720000000000001</v>
      </c>
      <c r="AE146">
        <v>9.63</v>
      </c>
      <c r="AF146">
        <v>261.1</v>
      </c>
      <c r="AG146">
        <v>741.9</v>
      </c>
      <c r="AH146">
        <v>23</v>
      </c>
      <c r="AI146">
        <v>2.1550000000000002</v>
      </c>
      <c r="AJ146">
        <v>2.346</v>
      </c>
      <c r="AK146" t="s">
        <v>177</v>
      </c>
      <c r="AL146" t="s">
        <v>177</v>
      </c>
      <c r="AN146">
        <v>1.2392</v>
      </c>
      <c r="AO146" t="s">
        <v>177</v>
      </c>
      <c r="AR146">
        <v>1.1509</v>
      </c>
      <c r="AS146">
        <v>0.9642000000000001</v>
      </c>
      <c r="AT146">
        <v>0.727</v>
      </c>
    </row>
    <row r="147" spans="1:46" ht="12.75">
      <c r="A147" s="1">
        <v>30209</v>
      </c>
      <c r="B147">
        <v>37.160000000000004</v>
      </c>
      <c r="C147">
        <v>63.26</v>
      </c>
      <c r="D147">
        <v>43.72</v>
      </c>
      <c r="E147">
        <v>37</v>
      </c>
      <c r="G147">
        <v>8.23</v>
      </c>
      <c r="H147">
        <v>81.5</v>
      </c>
      <c r="I147">
        <v>29.150000000000002</v>
      </c>
      <c r="J147">
        <v>35</v>
      </c>
      <c r="K147">
        <v>56.868</v>
      </c>
      <c r="L147" t="s">
        <v>177</v>
      </c>
      <c r="M147">
        <v>73.5</v>
      </c>
      <c r="N147">
        <v>44.17</v>
      </c>
      <c r="O147">
        <v>56.868</v>
      </c>
      <c r="Q147">
        <v>44.17</v>
      </c>
      <c r="R147">
        <v>0.15173</v>
      </c>
      <c r="S147">
        <v>41.31</v>
      </c>
      <c r="U147">
        <v>5.5</v>
      </c>
      <c r="V147">
        <v>6.76</v>
      </c>
      <c r="Z147">
        <v>1.6945000000000001</v>
      </c>
      <c r="AA147">
        <v>2.1710000000000003</v>
      </c>
      <c r="AB147">
        <v>8.8475</v>
      </c>
      <c r="AC147">
        <v>6.970000000000001</v>
      </c>
      <c r="AE147">
        <v>9.71</v>
      </c>
      <c r="AF147">
        <v>268.3</v>
      </c>
      <c r="AG147">
        <v>742.9</v>
      </c>
      <c r="AH147">
        <v>23</v>
      </c>
      <c r="AI147">
        <v>2.194</v>
      </c>
      <c r="AJ147">
        <v>2.3815</v>
      </c>
      <c r="AK147" t="s">
        <v>177</v>
      </c>
      <c r="AL147" t="s">
        <v>177</v>
      </c>
      <c r="AN147">
        <v>1.2363</v>
      </c>
      <c r="AO147" t="s">
        <v>177</v>
      </c>
      <c r="AR147">
        <v>1.1561000000000001</v>
      </c>
      <c r="AS147">
        <v>0.9495</v>
      </c>
      <c r="AT147">
        <v>0.7170000000000001</v>
      </c>
    </row>
    <row r="148" spans="1:46" ht="12.75">
      <c r="A148" s="1">
        <v>30239</v>
      </c>
      <c r="B148">
        <v>37.34</v>
      </c>
      <c r="C148">
        <v>63.410000000000004</v>
      </c>
      <c r="D148">
        <v>44.24</v>
      </c>
      <c r="E148">
        <v>37.300000000000004</v>
      </c>
      <c r="G148">
        <v>8.26</v>
      </c>
      <c r="H148">
        <v>81.8</v>
      </c>
      <c r="I148">
        <v>29.09</v>
      </c>
      <c r="J148">
        <v>35.2</v>
      </c>
      <c r="K148">
        <v>56.714</v>
      </c>
      <c r="L148" t="s">
        <v>177</v>
      </c>
      <c r="M148">
        <v>73.8</v>
      </c>
      <c r="N148">
        <v>44.480000000000004</v>
      </c>
      <c r="O148">
        <v>56.714</v>
      </c>
      <c r="Q148">
        <v>44.480000000000004</v>
      </c>
      <c r="R148">
        <v>0.15959</v>
      </c>
      <c r="S148">
        <v>41.43</v>
      </c>
      <c r="U148">
        <v>5.5</v>
      </c>
      <c r="V148">
        <v>6.8500000000000005</v>
      </c>
      <c r="Z148">
        <v>1.677</v>
      </c>
      <c r="AA148">
        <v>2.2075</v>
      </c>
      <c r="AB148">
        <v>9.01</v>
      </c>
      <c r="AC148">
        <v>7.245</v>
      </c>
      <c r="AE148">
        <v>9.71</v>
      </c>
      <c r="AF148">
        <v>277.1</v>
      </c>
      <c r="AG148">
        <v>744.5</v>
      </c>
      <c r="AH148">
        <v>23</v>
      </c>
      <c r="AI148">
        <v>2.221</v>
      </c>
      <c r="AJ148">
        <v>2.359</v>
      </c>
      <c r="AK148" t="s">
        <v>177</v>
      </c>
      <c r="AL148" t="s">
        <v>177</v>
      </c>
      <c r="AN148">
        <v>1.2261</v>
      </c>
      <c r="AO148" t="s">
        <v>177</v>
      </c>
      <c r="AR148">
        <v>1.1723000000000001</v>
      </c>
      <c r="AS148">
        <v>0.9358000000000001</v>
      </c>
      <c r="AT148">
        <v>0.7080000000000001</v>
      </c>
    </row>
    <row r="149" spans="1:46" ht="12.75">
      <c r="A149" s="1">
        <v>30270</v>
      </c>
      <c r="B149">
        <v>37.53</v>
      </c>
      <c r="C149">
        <v>63.620000000000005</v>
      </c>
      <c r="D149">
        <v>44.59</v>
      </c>
      <c r="E149">
        <v>37.5</v>
      </c>
      <c r="G149">
        <v>8.34</v>
      </c>
      <c r="H149">
        <v>81</v>
      </c>
      <c r="I149">
        <v>28.91</v>
      </c>
      <c r="J149">
        <v>35.5</v>
      </c>
      <c r="K149">
        <v>57.063</v>
      </c>
      <c r="L149" t="s">
        <v>177</v>
      </c>
      <c r="M149">
        <v>73.60000000000001</v>
      </c>
      <c r="N149">
        <v>44.72</v>
      </c>
      <c r="O149">
        <v>57.063</v>
      </c>
      <c r="Q149">
        <v>44.72</v>
      </c>
      <c r="R149">
        <v>0.16766</v>
      </c>
      <c r="S149">
        <v>41.35</v>
      </c>
      <c r="U149">
        <v>5.6000000000000005</v>
      </c>
      <c r="V149">
        <v>6.95</v>
      </c>
      <c r="Z149">
        <v>1.6320000000000001</v>
      </c>
      <c r="AA149">
        <v>2.1175</v>
      </c>
      <c r="AB149">
        <v>8.67</v>
      </c>
      <c r="AC149">
        <v>7.025</v>
      </c>
      <c r="AE149">
        <v>9.74</v>
      </c>
      <c r="AF149">
        <v>249.20000000000002</v>
      </c>
      <c r="AG149">
        <v>744.7</v>
      </c>
      <c r="AH149">
        <v>23</v>
      </c>
      <c r="AI149">
        <v>2.202</v>
      </c>
      <c r="AJ149">
        <v>2.3640000000000003</v>
      </c>
      <c r="AK149" t="s">
        <v>177</v>
      </c>
      <c r="AL149" t="s">
        <v>177</v>
      </c>
      <c r="AN149">
        <v>1.2373</v>
      </c>
      <c r="AO149" t="s">
        <v>177</v>
      </c>
      <c r="AR149">
        <v>1.1093</v>
      </c>
      <c r="AS149">
        <v>0.9579000000000001</v>
      </c>
      <c r="AT149">
        <v>0.7190000000000001</v>
      </c>
    </row>
    <row r="150" spans="1:46" ht="12.75">
      <c r="A150" s="1">
        <v>30300</v>
      </c>
      <c r="B150">
        <v>37.46</v>
      </c>
      <c r="C150">
        <v>63.410000000000004</v>
      </c>
      <c r="D150">
        <v>44.34</v>
      </c>
      <c r="E150">
        <v>37.7</v>
      </c>
      <c r="G150">
        <v>8.36</v>
      </c>
      <c r="H150">
        <v>80.9</v>
      </c>
      <c r="I150">
        <v>29.240000000000002</v>
      </c>
      <c r="J150">
        <v>35.2</v>
      </c>
      <c r="K150">
        <v>57.445</v>
      </c>
      <c r="L150" t="s">
        <v>177</v>
      </c>
      <c r="M150">
        <v>74.2</v>
      </c>
      <c r="N150">
        <v>44.72</v>
      </c>
      <c r="O150">
        <v>57.445</v>
      </c>
      <c r="Q150">
        <v>44.72</v>
      </c>
      <c r="R150">
        <v>0.18557</v>
      </c>
      <c r="S150">
        <v>41.18</v>
      </c>
      <c r="U150">
        <v>5.6000000000000005</v>
      </c>
      <c r="V150">
        <v>6.95</v>
      </c>
      <c r="Z150">
        <v>1.618</v>
      </c>
      <c r="AA150">
        <v>2.0075000000000003</v>
      </c>
      <c r="AB150">
        <v>8.38</v>
      </c>
      <c r="AC150">
        <v>7.0600000000000005</v>
      </c>
      <c r="AE150">
        <v>9.620000000000001</v>
      </c>
      <c r="AF150">
        <v>234.70000000000002</v>
      </c>
      <c r="AG150">
        <v>748.8000000000001</v>
      </c>
      <c r="AH150">
        <v>23</v>
      </c>
      <c r="AI150">
        <v>2.1125000000000003</v>
      </c>
      <c r="AJ150">
        <v>2.3225000000000002</v>
      </c>
      <c r="AK150" t="s">
        <v>177</v>
      </c>
      <c r="AL150" t="s">
        <v>177</v>
      </c>
      <c r="AN150">
        <v>1.2297</v>
      </c>
      <c r="AO150" t="s">
        <v>177</v>
      </c>
      <c r="AR150">
        <v>1.0741</v>
      </c>
      <c r="AS150">
        <v>0.9800000000000001</v>
      </c>
      <c r="AT150">
        <v>0.732</v>
      </c>
    </row>
    <row r="151" spans="1:46" ht="12.75">
      <c r="A151" s="1">
        <v>30331</v>
      </c>
      <c r="B151">
        <v>37.51</v>
      </c>
      <c r="C151">
        <v>63.32</v>
      </c>
      <c r="D151">
        <v>44.72</v>
      </c>
      <c r="E151">
        <v>38.300000000000004</v>
      </c>
      <c r="G151">
        <v>8.33</v>
      </c>
      <c r="H151">
        <v>81</v>
      </c>
      <c r="I151">
        <v>29.46</v>
      </c>
      <c r="J151">
        <v>35</v>
      </c>
      <c r="K151">
        <v>57.263</v>
      </c>
      <c r="L151" t="s">
        <v>177</v>
      </c>
      <c r="M151">
        <v>74.10000000000001</v>
      </c>
      <c r="N151">
        <v>44.64</v>
      </c>
      <c r="O151">
        <v>57.263</v>
      </c>
      <c r="Q151">
        <v>44.64</v>
      </c>
      <c r="R151">
        <v>0.20576000000000003</v>
      </c>
      <c r="S151">
        <v>41.26</v>
      </c>
      <c r="U151">
        <v>5.7</v>
      </c>
      <c r="V151">
        <v>6.99</v>
      </c>
      <c r="Z151">
        <v>1.5202</v>
      </c>
      <c r="AA151">
        <v>2.015</v>
      </c>
      <c r="AB151">
        <v>8.655000000000001</v>
      </c>
      <c r="AC151">
        <v>7.19</v>
      </c>
      <c r="AE151">
        <v>9.91</v>
      </c>
      <c r="AF151">
        <v>239.85</v>
      </c>
      <c r="AG151">
        <v>751.5</v>
      </c>
      <c r="AH151">
        <v>23</v>
      </c>
      <c r="AI151">
        <v>2.069</v>
      </c>
      <c r="AJ151">
        <v>2.277</v>
      </c>
      <c r="AK151" t="s">
        <v>177</v>
      </c>
      <c r="AL151" t="s">
        <v>177</v>
      </c>
      <c r="AN151">
        <v>1.2367000000000001</v>
      </c>
      <c r="AO151" t="s">
        <v>177</v>
      </c>
      <c r="AR151">
        <v>1.0678</v>
      </c>
      <c r="AS151">
        <v>0.9677</v>
      </c>
      <c r="AT151">
        <v>0.7210000000000001</v>
      </c>
    </row>
    <row r="152" spans="1:46" ht="12.75">
      <c r="A152" s="1">
        <v>30362</v>
      </c>
      <c r="B152">
        <v>37.67</v>
      </c>
      <c r="C152">
        <v>63.410000000000004</v>
      </c>
      <c r="D152">
        <v>44.83</v>
      </c>
      <c r="E152">
        <v>38.5</v>
      </c>
      <c r="G152">
        <v>8.41</v>
      </c>
      <c r="H152">
        <v>80.7</v>
      </c>
      <c r="I152">
        <v>29.66</v>
      </c>
      <c r="J152">
        <v>35.300000000000004</v>
      </c>
      <c r="K152">
        <v>57.379</v>
      </c>
      <c r="L152" t="s">
        <v>177</v>
      </c>
      <c r="M152">
        <v>74.2</v>
      </c>
      <c r="N152">
        <v>44.88</v>
      </c>
      <c r="O152">
        <v>57.379</v>
      </c>
      <c r="Q152">
        <v>44.88</v>
      </c>
      <c r="R152">
        <v>0.21680000000000002</v>
      </c>
      <c r="S152">
        <v>41.31</v>
      </c>
      <c r="U152">
        <v>5.800000000000001</v>
      </c>
      <c r="V152">
        <v>7.13</v>
      </c>
      <c r="Z152">
        <v>1.5115</v>
      </c>
      <c r="AA152">
        <v>2.0625</v>
      </c>
      <c r="AB152">
        <v>8.67</v>
      </c>
      <c r="AC152">
        <v>7.1675</v>
      </c>
      <c r="AE152">
        <v>9.96</v>
      </c>
      <c r="AF152">
        <v>237.85</v>
      </c>
      <c r="AG152">
        <v>753.1</v>
      </c>
      <c r="AH152">
        <v>23</v>
      </c>
      <c r="AI152">
        <v>2.075</v>
      </c>
      <c r="AJ152">
        <v>2.275</v>
      </c>
      <c r="AK152" t="s">
        <v>177</v>
      </c>
      <c r="AL152" t="s">
        <v>177</v>
      </c>
      <c r="AN152">
        <v>1.229</v>
      </c>
      <c r="AO152" t="s">
        <v>177</v>
      </c>
      <c r="AR152">
        <v>1.0905</v>
      </c>
      <c r="AS152">
        <v>0.9545</v>
      </c>
      <c r="AT152">
        <v>0.7150000000000001</v>
      </c>
    </row>
    <row r="153" spans="1:46" ht="12.75">
      <c r="A153" s="1">
        <v>30390</v>
      </c>
      <c r="B153">
        <v>37.74</v>
      </c>
      <c r="C153">
        <v>63.53</v>
      </c>
      <c r="D153">
        <v>44.72</v>
      </c>
      <c r="E153">
        <v>38.9</v>
      </c>
      <c r="G153">
        <v>8.45</v>
      </c>
      <c r="H153">
        <v>81.2</v>
      </c>
      <c r="I153">
        <v>29.77</v>
      </c>
      <c r="J153">
        <v>35.4</v>
      </c>
      <c r="K153">
        <v>57.317</v>
      </c>
      <c r="L153" t="s">
        <v>177</v>
      </c>
      <c r="M153">
        <v>74.4</v>
      </c>
      <c r="N153">
        <v>45.35</v>
      </c>
      <c r="O153">
        <v>57.317</v>
      </c>
      <c r="Q153">
        <v>45.35</v>
      </c>
      <c r="R153">
        <v>0.22729000000000002</v>
      </c>
      <c r="S153">
        <v>41.31</v>
      </c>
      <c r="U153">
        <v>5.9</v>
      </c>
      <c r="V153">
        <v>7.18</v>
      </c>
      <c r="Z153">
        <v>1.4825000000000002</v>
      </c>
      <c r="AA153">
        <v>2.0855</v>
      </c>
      <c r="AB153">
        <v>8.625</v>
      </c>
      <c r="AC153">
        <v>7.220000000000001</v>
      </c>
      <c r="AE153">
        <v>10.02</v>
      </c>
      <c r="AF153">
        <v>239</v>
      </c>
      <c r="AG153">
        <v>763.4</v>
      </c>
      <c r="AH153">
        <v>22.990000000000002</v>
      </c>
      <c r="AI153">
        <v>2.085</v>
      </c>
      <c r="AJ153">
        <v>2.293</v>
      </c>
      <c r="AK153" t="s">
        <v>177</v>
      </c>
      <c r="AL153" t="s">
        <v>177</v>
      </c>
      <c r="AN153">
        <v>1.2341</v>
      </c>
      <c r="AO153" t="s">
        <v>177</v>
      </c>
      <c r="AR153">
        <v>1.0961</v>
      </c>
      <c r="AS153">
        <v>0.8642000000000001</v>
      </c>
      <c r="AT153">
        <v>0.652</v>
      </c>
    </row>
    <row r="154" spans="1:46" ht="12.75">
      <c r="A154" s="1">
        <v>30421</v>
      </c>
      <c r="B154">
        <v>38.26</v>
      </c>
      <c r="C154">
        <v>63.730000000000004</v>
      </c>
      <c r="D154">
        <v>45.04</v>
      </c>
      <c r="E154">
        <v>39</v>
      </c>
      <c r="G154">
        <v>8.55</v>
      </c>
      <c r="H154">
        <v>81.5</v>
      </c>
      <c r="I154">
        <v>29.68</v>
      </c>
      <c r="J154">
        <v>35.6</v>
      </c>
      <c r="K154">
        <v>57.241</v>
      </c>
      <c r="L154" t="s">
        <v>177</v>
      </c>
      <c r="M154">
        <v>74.60000000000001</v>
      </c>
      <c r="N154">
        <v>45.35</v>
      </c>
      <c r="O154">
        <v>57.241</v>
      </c>
      <c r="Q154">
        <v>45.35</v>
      </c>
      <c r="R154">
        <v>0.24168</v>
      </c>
      <c r="S154">
        <v>41.6</v>
      </c>
      <c r="U154">
        <v>6.1000000000000005</v>
      </c>
      <c r="V154">
        <v>7.2700000000000005</v>
      </c>
      <c r="Z154">
        <v>1.5573000000000001</v>
      </c>
      <c r="AA154">
        <v>2.073</v>
      </c>
      <c r="AB154">
        <v>8.77</v>
      </c>
      <c r="AC154">
        <v>7.118</v>
      </c>
      <c r="AE154">
        <v>10</v>
      </c>
      <c r="AF154">
        <v>238.3</v>
      </c>
      <c r="AG154">
        <v>767.9</v>
      </c>
      <c r="AH154">
        <v>22.990000000000002</v>
      </c>
      <c r="AI154">
        <v>2.1020000000000003</v>
      </c>
      <c r="AJ154">
        <v>2.311</v>
      </c>
      <c r="AK154" t="s">
        <v>177</v>
      </c>
      <c r="AL154" t="s">
        <v>177</v>
      </c>
      <c r="AN154">
        <v>1.2262</v>
      </c>
      <c r="AO154" t="s">
        <v>177</v>
      </c>
      <c r="AR154">
        <v>1.0909</v>
      </c>
      <c r="AS154">
        <v>0.8671000000000001</v>
      </c>
      <c r="AT154">
        <v>0.659</v>
      </c>
    </row>
    <row r="155" spans="1:46" ht="12.75">
      <c r="A155" s="1">
        <v>30451</v>
      </c>
      <c r="B155">
        <v>38.43</v>
      </c>
      <c r="C155">
        <v>63.78</v>
      </c>
      <c r="D155">
        <v>45.52</v>
      </c>
      <c r="E155">
        <v>39.1</v>
      </c>
      <c r="G155">
        <v>8.77</v>
      </c>
      <c r="H155">
        <v>82.4</v>
      </c>
      <c r="I155">
        <v>29.77</v>
      </c>
      <c r="J155">
        <v>36</v>
      </c>
      <c r="K155">
        <v>57.442</v>
      </c>
      <c r="L155" t="s">
        <v>177</v>
      </c>
      <c r="M155">
        <v>74.60000000000001</v>
      </c>
      <c r="N155">
        <v>45.43</v>
      </c>
      <c r="O155">
        <v>57.442</v>
      </c>
      <c r="Q155">
        <v>45.43</v>
      </c>
      <c r="R155">
        <v>0.25216</v>
      </c>
      <c r="S155">
        <v>41.85</v>
      </c>
      <c r="U155">
        <v>6.2</v>
      </c>
      <c r="V155">
        <v>7.3100000000000005</v>
      </c>
      <c r="Z155">
        <v>1.6005</v>
      </c>
      <c r="AA155">
        <v>2.096</v>
      </c>
      <c r="AB155">
        <v>9.040000000000001</v>
      </c>
      <c r="AC155">
        <v>7.155</v>
      </c>
      <c r="AE155">
        <v>9.98</v>
      </c>
      <c r="AF155">
        <v>238.85</v>
      </c>
      <c r="AG155">
        <v>771.1</v>
      </c>
      <c r="AH155">
        <v>22.990000000000002</v>
      </c>
      <c r="AI155">
        <v>2.0980000000000003</v>
      </c>
      <c r="AJ155">
        <v>2.3040000000000003</v>
      </c>
      <c r="AK155" t="s">
        <v>177</v>
      </c>
      <c r="AL155" t="s">
        <v>177</v>
      </c>
      <c r="AN155">
        <v>1.23</v>
      </c>
      <c r="AO155" t="s">
        <v>177</v>
      </c>
      <c r="AR155">
        <v>1.0741</v>
      </c>
      <c r="AS155">
        <v>0.8811</v>
      </c>
      <c r="AT155">
        <v>0.663</v>
      </c>
    </row>
    <row r="156" spans="1:46" ht="12.75">
      <c r="A156" s="1">
        <v>30482</v>
      </c>
      <c r="B156">
        <v>38.52</v>
      </c>
      <c r="C156">
        <v>64.04</v>
      </c>
      <c r="D156">
        <v>45.63</v>
      </c>
      <c r="E156">
        <v>39.300000000000004</v>
      </c>
      <c r="G156">
        <v>8.97</v>
      </c>
      <c r="H156">
        <v>81.9</v>
      </c>
      <c r="I156">
        <v>29.75</v>
      </c>
      <c r="J156">
        <v>36.2</v>
      </c>
      <c r="K156">
        <v>57.074</v>
      </c>
      <c r="L156" t="s">
        <v>177</v>
      </c>
      <c r="M156">
        <v>74</v>
      </c>
      <c r="N156">
        <v>45.9</v>
      </c>
      <c r="O156">
        <v>57.074</v>
      </c>
      <c r="Q156">
        <v>45.9</v>
      </c>
      <c r="R156">
        <v>0.26171</v>
      </c>
      <c r="S156">
        <v>41.980000000000004</v>
      </c>
      <c r="U156">
        <v>6.6000000000000005</v>
      </c>
      <c r="V156">
        <v>7.3100000000000005</v>
      </c>
      <c r="Z156">
        <v>1.5330000000000001</v>
      </c>
      <c r="AA156">
        <v>2.1025</v>
      </c>
      <c r="AB156">
        <v>9.1225</v>
      </c>
      <c r="AC156">
        <v>7.296</v>
      </c>
      <c r="AE156">
        <v>10.09</v>
      </c>
      <c r="AF156">
        <v>239.28</v>
      </c>
      <c r="AG156">
        <v>776.7</v>
      </c>
      <c r="AH156">
        <v>22.990000000000002</v>
      </c>
      <c r="AI156">
        <v>2.1310000000000002</v>
      </c>
      <c r="AJ156">
        <v>2.331</v>
      </c>
      <c r="AK156" t="s">
        <v>177</v>
      </c>
      <c r="AL156" t="s">
        <v>177</v>
      </c>
      <c r="AN156">
        <v>1.2276</v>
      </c>
      <c r="AO156" t="s">
        <v>177</v>
      </c>
      <c r="AR156">
        <v>1.0941</v>
      </c>
      <c r="AS156">
        <v>0.8753000000000001</v>
      </c>
      <c r="AT156">
        <v>0.655</v>
      </c>
    </row>
    <row r="157" spans="1:46" ht="12.75">
      <c r="A157" s="1">
        <v>30512</v>
      </c>
      <c r="B157">
        <v>38.72</v>
      </c>
      <c r="C157">
        <v>63.92</v>
      </c>
      <c r="D157">
        <v>45.660000000000004</v>
      </c>
      <c r="E157">
        <v>39.6</v>
      </c>
      <c r="G157">
        <v>9.1</v>
      </c>
      <c r="H157">
        <v>81.5</v>
      </c>
      <c r="I157">
        <v>29.75</v>
      </c>
      <c r="J157">
        <v>36.2</v>
      </c>
      <c r="K157">
        <v>57.288000000000004</v>
      </c>
      <c r="L157" t="s">
        <v>177</v>
      </c>
      <c r="M157">
        <v>73.60000000000001</v>
      </c>
      <c r="N157">
        <v>46.14</v>
      </c>
      <c r="O157">
        <v>57.288000000000004</v>
      </c>
      <c r="Q157">
        <v>46.14</v>
      </c>
      <c r="R157">
        <v>0.27465</v>
      </c>
      <c r="S157">
        <v>42.15</v>
      </c>
      <c r="U157">
        <v>6.4</v>
      </c>
      <c r="V157">
        <v>7.41</v>
      </c>
      <c r="Z157">
        <v>1.52</v>
      </c>
      <c r="AA157">
        <v>2.1345</v>
      </c>
      <c r="AB157">
        <v>9.515</v>
      </c>
      <c r="AC157">
        <v>7.385000000000001</v>
      </c>
      <c r="AE157">
        <v>10.14</v>
      </c>
      <c r="AF157">
        <v>241.75</v>
      </c>
      <c r="AG157">
        <v>782.1</v>
      </c>
      <c r="AH157">
        <v>22.990000000000002</v>
      </c>
      <c r="AI157">
        <v>2.1365000000000003</v>
      </c>
      <c r="AJ157">
        <v>2.347</v>
      </c>
      <c r="AK157" t="s">
        <v>177</v>
      </c>
      <c r="AL157" t="s">
        <v>177</v>
      </c>
      <c r="AN157">
        <v>1.234</v>
      </c>
      <c r="AO157" t="s">
        <v>177</v>
      </c>
      <c r="AR157">
        <v>1.0989</v>
      </c>
      <c r="AS157">
        <v>0.8801</v>
      </c>
      <c r="AT157">
        <v>0.653</v>
      </c>
    </row>
    <row r="158" spans="1:46" ht="12.75">
      <c r="A158" s="1">
        <v>30543</v>
      </c>
      <c r="B158">
        <v>38.9</v>
      </c>
      <c r="C158">
        <v>64.09</v>
      </c>
      <c r="D158">
        <v>45.87</v>
      </c>
      <c r="E158">
        <v>39.5</v>
      </c>
      <c r="G158">
        <v>9.24</v>
      </c>
      <c r="H158">
        <v>81.3</v>
      </c>
      <c r="I158">
        <v>29.77</v>
      </c>
      <c r="J158">
        <v>36.6</v>
      </c>
      <c r="K158">
        <v>57.329</v>
      </c>
      <c r="L158" t="s">
        <v>177</v>
      </c>
      <c r="M158">
        <v>73.10000000000001</v>
      </c>
      <c r="N158">
        <v>46.38</v>
      </c>
      <c r="O158">
        <v>57.329</v>
      </c>
      <c r="Q158">
        <v>46.38</v>
      </c>
      <c r="R158">
        <v>0.28531</v>
      </c>
      <c r="S158">
        <v>42.28</v>
      </c>
      <c r="U158">
        <v>6.5</v>
      </c>
      <c r="V158">
        <v>7.5</v>
      </c>
      <c r="Z158">
        <v>1.494</v>
      </c>
      <c r="AA158">
        <v>2.1870000000000003</v>
      </c>
      <c r="AB158">
        <v>9.712</v>
      </c>
      <c r="AC158">
        <v>7.495</v>
      </c>
      <c r="AE158">
        <v>10.22</v>
      </c>
      <c r="AF158">
        <v>246.45000000000002</v>
      </c>
      <c r="AG158">
        <v>790.1</v>
      </c>
      <c r="AH158">
        <v>22.990000000000002</v>
      </c>
      <c r="AI158">
        <v>2.1475</v>
      </c>
      <c r="AJ158">
        <v>2.3585000000000003</v>
      </c>
      <c r="AK158" t="s">
        <v>177</v>
      </c>
      <c r="AL158" t="s">
        <v>177</v>
      </c>
      <c r="AN158">
        <v>1.234</v>
      </c>
      <c r="AO158" t="s">
        <v>177</v>
      </c>
      <c r="AR158">
        <v>1.1261</v>
      </c>
      <c r="AS158">
        <v>0.8782000000000001</v>
      </c>
      <c r="AT158">
        <v>0.648</v>
      </c>
    </row>
    <row r="159" spans="1:46" ht="12.75">
      <c r="A159" s="1">
        <v>30574</v>
      </c>
      <c r="B159">
        <v>39.07</v>
      </c>
      <c r="C159">
        <v>64.17</v>
      </c>
      <c r="D159">
        <v>46.32</v>
      </c>
      <c r="E159">
        <v>39.9</v>
      </c>
      <c r="G159">
        <v>9.32</v>
      </c>
      <c r="H159">
        <v>82.3</v>
      </c>
      <c r="I159">
        <v>29.82</v>
      </c>
      <c r="J159">
        <v>36.800000000000004</v>
      </c>
      <c r="K159">
        <v>57.538000000000004</v>
      </c>
      <c r="L159" t="s">
        <v>177</v>
      </c>
      <c r="M159">
        <v>73</v>
      </c>
      <c r="N159">
        <v>46.38</v>
      </c>
      <c r="O159">
        <v>57.538000000000004</v>
      </c>
      <c r="Q159">
        <v>46.38</v>
      </c>
      <c r="R159">
        <v>0.29409</v>
      </c>
      <c r="S159">
        <v>42.49</v>
      </c>
      <c r="U159">
        <v>6.6000000000000005</v>
      </c>
      <c r="V159">
        <v>7.54</v>
      </c>
      <c r="Z159">
        <v>1.4977</v>
      </c>
      <c r="AA159">
        <v>2.12</v>
      </c>
      <c r="AB159">
        <v>9.502500000000001</v>
      </c>
      <c r="AC159">
        <v>7.338</v>
      </c>
      <c r="AE159">
        <v>10.200000000000001</v>
      </c>
      <c r="AF159">
        <v>235.65</v>
      </c>
      <c r="AG159">
        <v>789.3000000000001</v>
      </c>
      <c r="AH159">
        <v>22.990000000000002</v>
      </c>
      <c r="AI159">
        <v>2.138</v>
      </c>
      <c r="AJ159">
        <v>2.347</v>
      </c>
      <c r="AK159" t="s">
        <v>177</v>
      </c>
      <c r="AL159" t="s">
        <v>177</v>
      </c>
      <c r="AN159">
        <v>1.233</v>
      </c>
      <c r="AO159" t="s">
        <v>177</v>
      </c>
      <c r="AR159">
        <v>1.1038000000000001</v>
      </c>
      <c r="AS159">
        <v>0.8971</v>
      </c>
      <c r="AT159">
        <v>0.658</v>
      </c>
    </row>
    <row r="160" spans="1:46" ht="12.75">
      <c r="A160" s="1">
        <v>30604</v>
      </c>
      <c r="B160">
        <v>39.21</v>
      </c>
      <c r="C160">
        <v>64.32000000000001</v>
      </c>
      <c r="D160">
        <v>46.6</v>
      </c>
      <c r="E160">
        <v>40.1</v>
      </c>
      <c r="G160">
        <v>9.39</v>
      </c>
      <c r="H160">
        <v>83</v>
      </c>
      <c r="I160">
        <v>29.79</v>
      </c>
      <c r="J160">
        <v>36.800000000000004</v>
      </c>
      <c r="K160">
        <v>57.416000000000004</v>
      </c>
      <c r="L160" t="s">
        <v>177</v>
      </c>
      <c r="M160">
        <v>73</v>
      </c>
      <c r="N160">
        <v>46.69</v>
      </c>
      <c r="O160">
        <v>57.416000000000004</v>
      </c>
      <c r="Q160">
        <v>46.69</v>
      </c>
      <c r="R160">
        <v>0.30385</v>
      </c>
      <c r="S160">
        <v>42.61</v>
      </c>
      <c r="U160">
        <v>6.6000000000000005</v>
      </c>
      <c r="V160">
        <v>7.59</v>
      </c>
      <c r="Z160">
        <v>1.4952</v>
      </c>
      <c r="AA160">
        <v>2.1430000000000002</v>
      </c>
      <c r="AB160">
        <v>9.486500000000001</v>
      </c>
      <c r="AC160">
        <v>7.386</v>
      </c>
      <c r="AE160">
        <v>10.290000000000001</v>
      </c>
      <c r="AF160">
        <v>234.05</v>
      </c>
      <c r="AG160">
        <v>792.9</v>
      </c>
      <c r="AH160">
        <v>22.990000000000002</v>
      </c>
      <c r="AI160">
        <v>2.136</v>
      </c>
      <c r="AJ160">
        <v>2.347</v>
      </c>
      <c r="AK160" t="s">
        <v>177</v>
      </c>
      <c r="AL160" t="s">
        <v>177</v>
      </c>
      <c r="AN160">
        <v>1.2326000000000001</v>
      </c>
      <c r="AO160" t="s">
        <v>177</v>
      </c>
      <c r="AR160">
        <v>1.1744</v>
      </c>
      <c r="AS160">
        <v>0.9135000000000001</v>
      </c>
      <c r="AT160">
        <v>0.661</v>
      </c>
    </row>
    <row r="161" spans="1:46" ht="12.75">
      <c r="A161" s="1">
        <v>30635</v>
      </c>
      <c r="B161">
        <v>39.35</v>
      </c>
      <c r="C161">
        <v>64.73</v>
      </c>
      <c r="D161">
        <v>47.02</v>
      </c>
      <c r="E161">
        <v>40.2</v>
      </c>
      <c r="G161">
        <v>9.44</v>
      </c>
      <c r="H161">
        <v>82.5</v>
      </c>
      <c r="I161">
        <v>29.73</v>
      </c>
      <c r="J161">
        <v>36.9</v>
      </c>
      <c r="K161">
        <v>57.943</v>
      </c>
      <c r="L161" t="s">
        <v>177</v>
      </c>
      <c r="M161">
        <v>73.10000000000001</v>
      </c>
      <c r="N161">
        <v>46.69</v>
      </c>
      <c r="O161">
        <v>57.943</v>
      </c>
      <c r="Q161">
        <v>46.69</v>
      </c>
      <c r="R161">
        <v>0.32170000000000004</v>
      </c>
      <c r="S161">
        <v>42.7</v>
      </c>
      <c r="U161">
        <v>6.6000000000000005</v>
      </c>
      <c r="V161">
        <v>7.68</v>
      </c>
      <c r="Z161">
        <v>1.463</v>
      </c>
      <c r="AA161">
        <v>2.1615</v>
      </c>
      <c r="AB161">
        <v>9.7575</v>
      </c>
      <c r="AC161">
        <v>7.4975000000000005</v>
      </c>
      <c r="AE161">
        <v>10.42</v>
      </c>
      <c r="AF161">
        <v>232.5</v>
      </c>
      <c r="AG161">
        <v>796.9</v>
      </c>
      <c r="AH161">
        <v>22.990000000000002</v>
      </c>
      <c r="AI161">
        <v>2.1325000000000003</v>
      </c>
      <c r="AJ161">
        <v>2.3440000000000003</v>
      </c>
      <c r="AK161" t="s">
        <v>177</v>
      </c>
      <c r="AL161" t="s">
        <v>177</v>
      </c>
      <c r="AN161">
        <v>1.2392</v>
      </c>
      <c r="AO161" t="s">
        <v>177</v>
      </c>
      <c r="AR161">
        <v>1.1919</v>
      </c>
      <c r="AS161">
        <v>0.9147000000000001</v>
      </c>
      <c r="AT161">
        <v>0.658</v>
      </c>
    </row>
    <row r="162" spans="1:46" ht="12.75">
      <c r="A162" s="1">
        <v>30665</v>
      </c>
      <c r="B162">
        <v>39.45</v>
      </c>
      <c r="C162">
        <v>64.77</v>
      </c>
      <c r="D162">
        <v>47.02</v>
      </c>
      <c r="E162">
        <v>40.4</v>
      </c>
      <c r="G162">
        <v>9.4</v>
      </c>
      <c r="H162">
        <v>82.3</v>
      </c>
      <c r="I162">
        <v>29.82</v>
      </c>
      <c r="J162">
        <v>36.6</v>
      </c>
      <c r="K162">
        <v>58.102000000000004</v>
      </c>
      <c r="L162" t="s">
        <v>177</v>
      </c>
      <c r="M162">
        <v>73</v>
      </c>
      <c r="N162">
        <v>46.77</v>
      </c>
      <c r="O162">
        <v>58.102000000000004</v>
      </c>
      <c r="Q162">
        <v>46.77</v>
      </c>
      <c r="R162">
        <v>0.33546000000000004</v>
      </c>
      <c r="S162">
        <v>42.74</v>
      </c>
      <c r="U162">
        <v>6.5</v>
      </c>
      <c r="V162">
        <v>7.68</v>
      </c>
      <c r="Z162">
        <v>1.4515</v>
      </c>
      <c r="AA162">
        <v>2.1790000000000003</v>
      </c>
      <c r="AB162">
        <v>9.88</v>
      </c>
      <c r="AC162">
        <v>7.71</v>
      </c>
      <c r="AE162">
        <v>10.49</v>
      </c>
      <c r="AF162">
        <v>231.70000000000002</v>
      </c>
      <c r="AG162">
        <v>796.2</v>
      </c>
      <c r="AH162">
        <v>23.04</v>
      </c>
      <c r="AI162">
        <v>2.122</v>
      </c>
      <c r="AJ162">
        <v>2.335</v>
      </c>
      <c r="AK162" t="s">
        <v>177</v>
      </c>
      <c r="AL162" t="s">
        <v>177</v>
      </c>
      <c r="AN162">
        <v>1.2445000000000002</v>
      </c>
      <c r="AO162" t="s">
        <v>177</v>
      </c>
      <c r="AR162">
        <v>1.2225000000000001</v>
      </c>
      <c r="AS162">
        <v>0.8965000000000001</v>
      </c>
      <c r="AT162">
        <v>0.654</v>
      </c>
    </row>
    <row r="163" spans="1:46" ht="12.75">
      <c r="A163" s="1">
        <v>30696</v>
      </c>
      <c r="B163">
        <v>39.43</v>
      </c>
      <c r="C163">
        <v>65</v>
      </c>
      <c r="D163">
        <v>47.160000000000004</v>
      </c>
      <c r="E163">
        <v>40.7</v>
      </c>
      <c r="G163">
        <v>9.47</v>
      </c>
      <c r="H163">
        <v>82.5</v>
      </c>
      <c r="I163">
        <v>29.990000000000002</v>
      </c>
      <c r="J163">
        <v>36.300000000000004</v>
      </c>
      <c r="K163">
        <v>58.688</v>
      </c>
      <c r="L163" t="s">
        <v>177</v>
      </c>
      <c r="M163">
        <v>72.5</v>
      </c>
      <c r="N163">
        <v>47.09</v>
      </c>
      <c r="O163">
        <v>58.688</v>
      </c>
      <c r="Q163">
        <v>47.09</v>
      </c>
      <c r="R163">
        <v>0.35677000000000003</v>
      </c>
      <c r="S163">
        <v>42.99</v>
      </c>
      <c r="U163">
        <v>6.7</v>
      </c>
      <c r="V163">
        <v>7.73</v>
      </c>
      <c r="Z163">
        <v>1.4012</v>
      </c>
      <c r="AA163">
        <v>2.253</v>
      </c>
      <c r="AB163">
        <v>10.215</v>
      </c>
      <c r="AC163">
        <v>7.882000000000001</v>
      </c>
      <c r="AE163">
        <v>10.76</v>
      </c>
      <c r="AF163">
        <v>234.67000000000002</v>
      </c>
      <c r="AG163">
        <v>799.3000000000001</v>
      </c>
      <c r="AH163">
        <v>23</v>
      </c>
      <c r="AI163">
        <v>2.132</v>
      </c>
      <c r="AJ163">
        <v>2.3405</v>
      </c>
      <c r="AK163" t="s">
        <v>177</v>
      </c>
      <c r="AL163" t="s">
        <v>177</v>
      </c>
      <c r="AN163">
        <v>1.2493</v>
      </c>
      <c r="AO163" t="s">
        <v>177</v>
      </c>
      <c r="AR163">
        <v>1.2715</v>
      </c>
      <c r="AS163">
        <v>0.9172</v>
      </c>
      <c r="AT163">
        <v>0.649</v>
      </c>
    </row>
    <row r="164" spans="1:46" ht="12.75">
      <c r="A164" s="1">
        <v>30727</v>
      </c>
      <c r="B164">
        <v>39.59</v>
      </c>
      <c r="C164">
        <v>65.24</v>
      </c>
      <c r="D164">
        <v>47.68</v>
      </c>
      <c r="E164">
        <v>40.9</v>
      </c>
      <c r="G164">
        <v>9.44</v>
      </c>
      <c r="H164">
        <v>83</v>
      </c>
      <c r="I164">
        <v>30.26</v>
      </c>
      <c r="J164">
        <v>36.300000000000004</v>
      </c>
      <c r="K164">
        <v>59.464</v>
      </c>
      <c r="L164" t="s">
        <v>177</v>
      </c>
      <c r="M164">
        <v>72.5</v>
      </c>
      <c r="N164">
        <v>47.33</v>
      </c>
      <c r="O164">
        <v>59.464</v>
      </c>
      <c r="Q164">
        <v>47.33</v>
      </c>
      <c r="R164">
        <v>0.37560000000000004</v>
      </c>
      <c r="S164">
        <v>43.2</v>
      </c>
      <c r="U164">
        <v>6.9</v>
      </c>
      <c r="V164">
        <v>7.82</v>
      </c>
      <c r="Z164">
        <v>1.4905000000000002</v>
      </c>
      <c r="AA164">
        <v>2.168</v>
      </c>
      <c r="AB164">
        <v>9.535</v>
      </c>
      <c r="AC164">
        <v>7.5025</v>
      </c>
      <c r="AE164">
        <v>10.69</v>
      </c>
      <c r="AF164">
        <v>233.43</v>
      </c>
      <c r="AG164">
        <v>793.3000000000001</v>
      </c>
      <c r="AH164">
        <v>23</v>
      </c>
      <c r="AI164">
        <v>2.121</v>
      </c>
      <c r="AJ164">
        <v>2.3315</v>
      </c>
      <c r="AK164" t="s">
        <v>177</v>
      </c>
      <c r="AL164" t="s">
        <v>177</v>
      </c>
      <c r="AN164">
        <v>1.2519</v>
      </c>
      <c r="AO164" t="s">
        <v>177</v>
      </c>
      <c r="AR164">
        <v>1.1976</v>
      </c>
      <c r="AS164">
        <v>0.9435</v>
      </c>
      <c r="AT164">
        <v>0.666</v>
      </c>
    </row>
    <row r="165" spans="1:46" ht="12.75">
      <c r="A165" s="1">
        <v>30756</v>
      </c>
      <c r="B165">
        <v>39.71</v>
      </c>
      <c r="C165">
        <v>65.66</v>
      </c>
      <c r="D165">
        <v>47.85</v>
      </c>
      <c r="E165">
        <v>41.4</v>
      </c>
      <c r="G165">
        <v>9.39</v>
      </c>
      <c r="H165">
        <v>83.2</v>
      </c>
      <c r="I165">
        <v>30.37</v>
      </c>
      <c r="J165">
        <v>36.300000000000004</v>
      </c>
      <c r="K165">
        <v>58.876000000000005</v>
      </c>
      <c r="L165" t="s">
        <v>177</v>
      </c>
      <c r="M165">
        <v>72.5</v>
      </c>
      <c r="N165">
        <v>47.410000000000004</v>
      </c>
      <c r="O165">
        <v>58.876000000000005</v>
      </c>
      <c r="Q165">
        <v>47.410000000000004</v>
      </c>
      <c r="R165">
        <v>0.39166</v>
      </c>
      <c r="S165">
        <v>43.29</v>
      </c>
      <c r="U165">
        <v>7.1000000000000005</v>
      </c>
      <c r="V165">
        <v>7.91</v>
      </c>
      <c r="Z165">
        <v>1.4375</v>
      </c>
      <c r="AA165">
        <v>2.1525000000000003</v>
      </c>
      <c r="AB165">
        <v>9.52</v>
      </c>
      <c r="AC165">
        <v>7.510000000000001</v>
      </c>
      <c r="AE165">
        <v>10.76</v>
      </c>
      <c r="AF165">
        <v>224.75</v>
      </c>
      <c r="AG165">
        <v>790.9</v>
      </c>
      <c r="AH165">
        <v>23.01</v>
      </c>
      <c r="AI165">
        <v>2.087</v>
      </c>
      <c r="AJ165">
        <v>2.2915</v>
      </c>
      <c r="AK165" t="s">
        <v>177</v>
      </c>
      <c r="AL165" t="s">
        <v>177</v>
      </c>
      <c r="AN165">
        <v>1.2766</v>
      </c>
      <c r="AO165" t="s">
        <v>177</v>
      </c>
      <c r="AR165">
        <v>1.2376</v>
      </c>
      <c r="AS165">
        <v>0.9362</v>
      </c>
      <c r="AT165">
        <v>0.664</v>
      </c>
    </row>
    <row r="166" spans="1:46" ht="12.75">
      <c r="A166" s="1">
        <v>30787</v>
      </c>
      <c r="B166">
        <v>40.24</v>
      </c>
      <c r="C166">
        <v>65.76</v>
      </c>
      <c r="D166">
        <v>47.99</v>
      </c>
      <c r="E166">
        <v>41.6</v>
      </c>
      <c r="G166">
        <v>9.4</v>
      </c>
      <c r="H166">
        <v>83.4</v>
      </c>
      <c r="I166">
        <v>30.46</v>
      </c>
      <c r="J166">
        <v>36.5</v>
      </c>
      <c r="K166">
        <v>58.881</v>
      </c>
      <c r="L166" t="s">
        <v>177</v>
      </c>
      <c r="M166">
        <v>72.60000000000001</v>
      </c>
      <c r="N166">
        <v>47.56</v>
      </c>
      <c r="O166">
        <v>58.881</v>
      </c>
      <c r="Q166">
        <v>47.56</v>
      </c>
      <c r="R166">
        <v>0.4086</v>
      </c>
      <c r="S166">
        <v>43.5</v>
      </c>
      <c r="U166">
        <v>7.300000000000001</v>
      </c>
      <c r="V166">
        <v>8.05</v>
      </c>
      <c r="Z166">
        <v>1.3980000000000001</v>
      </c>
      <c r="AA166">
        <v>2.2465</v>
      </c>
      <c r="AB166">
        <v>9.971</v>
      </c>
      <c r="AC166">
        <v>7.7330000000000005</v>
      </c>
      <c r="AE166">
        <v>10.93</v>
      </c>
      <c r="AF166">
        <v>227</v>
      </c>
      <c r="AG166">
        <v>797.6</v>
      </c>
      <c r="AH166">
        <v>23.01</v>
      </c>
      <c r="AI166">
        <v>2.088</v>
      </c>
      <c r="AJ166">
        <v>2.291</v>
      </c>
      <c r="AK166" t="s">
        <v>177</v>
      </c>
      <c r="AL166" t="s">
        <v>177</v>
      </c>
      <c r="AN166">
        <v>1.2845</v>
      </c>
      <c r="AO166" t="s">
        <v>177</v>
      </c>
      <c r="AR166">
        <v>1.256</v>
      </c>
      <c r="AS166">
        <v>0.919</v>
      </c>
      <c r="AT166">
        <v>0.654</v>
      </c>
    </row>
    <row r="167" spans="1:46" ht="12.75">
      <c r="A167" s="1">
        <v>30817</v>
      </c>
      <c r="B167">
        <v>40.39</v>
      </c>
      <c r="C167">
        <v>65.62</v>
      </c>
      <c r="D167">
        <v>48.480000000000004</v>
      </c>
      <c r="E167">
        <v>41.6</v>
      </c>
      <c r="G167">
        <v>9.450000000000001</v>
      </c>
      <c r="H167">
        <v>84</v>
      </c>
      <c r="I167">
        <v>30.41</v>
      </c>
      <c r="J167">
        <v>36.7</v>
      </c>
      <c r="K167">
        <v>58.835</v>
      </c>
      <c r="L167" t="s">
        <v>177</v>
      </c>
      <c r="M167">
        <v>72.7</v>
      </c>
      <c r="N167">
        <v>47.56</v>
      </c>
      <c r="O167">
        <v>58.835</v>
      </c>
      <c r="Q167">
        <v>47.56</v>
      </c>
      <c r="R167">
        <v>0.42215</v>
      </c>
      <c r="S167">
        <v>43.63</v>
      </c>
      <c r="U167">
        <v>7.2</v>
      </c>
      <c r="V167">
        <v>8.14</v>
      </c>
      <c r="Z167">
        <v>1.3855000000000002</v>
      </c>
      <c r="AA167">
        <v>2.2600000000000002</v>
      </c>
      <c r="AB167">
        <v>10.049000000000001</v>
      </c>
      <c r="AC167">
        <v>7.7915</v>
      </c>
      <c r="AE167">
        <v>11.05</v>
      </c>
      <c r="AF167">
        <v>231.58</v>
      </c>
      <c r="AG167">
        <v>798.3000000000001</v>
      </c>
      <c r="AH167">
        <v>23.01</v>
      </c>
      <c r="AI167">
        <v>2.1045000000000003</v>
      </c>
      <c r="AJ167">
        <v>2.313</v>
      </c>
      <c r="AK167" t="s">
        <v>177</v>
      </c>
      <c r="AL167" t="s">
        <v>177</v>
      </c>
      <c r="AN167">
        <v>1.2946</v>
      </c>
      <c r="AO167" t="s">
        <v>177</v>
      </c>
      <c r="AR167">
        <v>1.2821</v>
      </c>
      <c r="AS167">
        <v>0.899</v>
      </c>
      <c r="AT167">
        <v>0.647</v>
      </c>
    </row>
    <row r="168" spans="1:46" ht="12.75">
      <c r="A168" s="1">
        <v>30848</v>
      </c>
      <c r="B168">
        <v>40.5</v>
      </c>
      <c r="C168">
        <v>65.83</v>
      </c>
      <c r="D168">
        <v>48.76</v>
      </c>
      <c r="E168">
        <v>41.800000000000004</v>
      </c>
      <c r="G168">
        <v>9.66</v>
      </c>
      <c r="H168">
        <v>83.4</v>
      </c>
      <c r="I168">
        <v>30.26</v>
      </c>
      <c r="J168">
        <v>36.4</v>
      </c>
      <c r="K168">
        <v>58.998000000000005</v>
      </c>
      <c r="L168" t="s">
        <v>177</v>
      </c>
      <c r="M168">
        <v>72.9</v>
      </c>
      <c r="N168">
        <v>47.88</v>
      </c>
      <c r="O168">
        <v>58.998000000000005</v>
      </c>
      <c r="Q168">
        <v>47.88</v>
      </c>
      <c r="R168">
        <v>0.43743000000000004</v>
      </c>
      <c r="S168">
        <v>43.75</v>
      </c>
      <c r="U168">
        <v>7.9</v>
      </c>
      <c r="V168">
        <v>8.19</v>
      </c>
      <c r="Z168">
        <v>1.3575000000000002</v>
      </c>
      <c r="AA168">
        <v>2.331</v>
      </c>
      <c r="AB168">
        <v>10.2025</v>
      </c>
      <c r="AC168">
        <v>7.986000000000001</v>
      </c>
      <c r="AE168">
        <v>11.22</v>
      </c>
      <c r="AF168">
        <v>237.3</v>
      </c>
      <c r="AG168">
        <v>804.3000000000001</v>
      </c>
      <c r="AH168">
        <v>23</v>
      </c>
      <c r="AI168">
        <v>2.132</v>
      </c>
      <c r="AJ168">
        <v>2.319</v>
      </c>
      <c r="AK168" t="s">
        <v>177</v>
      </c>
      <c r="AL168" t="s">
        <v>177</v>
      </c>
      <c r="AN168">
        <v>1.3199</v>
      </c>
      <c r="AO168" t="s">
        <v>177</v>
      </c>
      <c r="AR168">
        <v>1.3587</v>
      </c>
      <c r="AS168">
        <v>0.8615</v>
      </c>
      <c r="AT168">
        <v>0.634</v>
      </c>
    </row>
    <row r="169" spans="1:46" ht="12.75">
      <c r="A169" s="1">
        <v>30878</v>
      </c>
      <c r="B169">
        <v>40.45</v>
      </c>
      <c r="C169">
        <v>65.71000000000001</v>
      </c>
      <c r="D169">
        <v>48.65</v>
      </c>
      <c r="E169">
        <v>42</v>
      </c>
      <c r="G169">
        <v>9.84</v>
      </c>
      <c r="H169">
        <v>83.60000000000001</v>
      </c>
      <c r="I169">
        <v>30.26</v>
      </c>
      <c r="J169">
        <v>36.300000000000004</v>
      </c>
      <c r="K169">
        <v>59.163000000000004</v>
      </c>
      <c r="L169" t="s">
        <v>177</v>
      </c>
      <c r="M169">
        <v>72.8</v>
      </c>
      <c r="N169">
        <v>48.04</v>
      </c>
      <c r="O169">
        <v>59.163000000000004</v>
      </c>
      <c r="Q169">
        <v>48.04</v>
      </c>
      <c r="R169">
        <v>0.45177000000000006</v>
      </c>
      <c r="S169">
        <v>43.92</v>
      </c>
      <c r="U169">
        <v>7.4</v>
      </c>
      <c r="V169">
        <v>8.28</v>
      </c>
      <c r="Z169">
        <v>1.3073000000000001</v>
      </c>
      <c r="AA169">
        <v>2.4725</v>
      </c>
      <c r="AB169">
        <v>10.620000000000001</v>
      </c>
      <c r="AC169">
        <v>8.360000000000001</v>
      </c>
      <c r="AE169">
        <v>11.55</v>
      </c>
      <c r="AF169">
        <v>245.3</v>
      </c>
      <c r="AG169">
        <v>811.4</v>
      </c>
      <c r="AH169">
        <v>23.02</v>
      </c>
      <c r="AI169">
        <v>2.154</v>
      </c>
      <c r="AJ169">
        <v>2.345</v>
      </c>
      <c r="AK169" t="s">
        <v>177</v>
      </c>
      <c r="AL169" t="s">
        <v>177</v>
      </c>
      <c r="AN169">
        <v>1.3115</v>
      </c>
      <c r="AO169" t="s">
        <v>177</v>
      </c>
      <c r="AR169">
        <v>1.6447</v>
      </c>
      <c r="AS169">
        <v>0.8265</v>
      </c>
      <c r="AT169">
        <v>0.49400000000000005</v>
      </c>
    </row>
    <row r="170" spans="1:46" ht="12.75">
      <c r="A170" s="1">
        <v>30909</v>
      </c>
      <c r="B170">
        <v>40.83</v>
      </c>
      <c r="C170">
        <v>65.95</v>
      </c>
      <c r="D170">
        <v>48.86</v>
      </c>
      <c r="E170">
        <v>42</v>
      </c>
      <c r="G170">
        <v>9.86</v>
      </c>
      <c r="H170">
        <v>82.9</v>
      </c>
      <c r="I170">
        <v>30.41</v>
      </c>
      <c r="J170">
        <v>36.4</v>
      </c>
      <c r="K170">
        <v>59.304</v>
      </c>
      <c r="L170" t="s">
        <v>177</v>
      </c>
      <c r="M170">
        <v>72.5</v>
      </c>
      <c r="N170">
        <v>48.04</v>
      </c>
      <c r="O170">
        <v>59.304</v>
      </c>
      <c r="Q170">
        <v>48.04</v>
      </c>
      <c r="R170">
        <v>0.46461</v>
      </c>
      <c r="S170">
        <v>44.09</v>
      </c>
      <c r="U170">
        <v>7.5</v>
      </c>
      <c r="V170">
        <v>8.370000000000001</v>
      </c>
      <c r="Z170">
        <v>1.3075</v>
      </c>
      <c r="AA170">
        <v>2.4095</v>
      </c>
      <c r="AB170">
        <v>10.512500000000001</v>
      </c>
      <c r="AC170">
        <v>8.290000000000001</v>
      </c>
      <c r="AE170">
        <v>11.6</v>
      </c>
      <c r="AF170">
        <v>241.9</v>
      </c>
      <c r="AG170">
        <v>808.7</v>
      </c>
      <c r="AH170">
        <v>23.02</v>
      </c>
      <c r="AI170">
        <v>2.157</v>
      </c>
      <c r="AJ170">
        <v>2.3335</v>
      </c>
      <c r="AK170" t="s">
        <v>177</v>
      </c>
      <c r="AL170" t="s">
        <v>177</v>
      </c>
      <c r="AN170">
        <v>1.2974</v>
      </c>
      <c r="AO170" t="s">
        <v>177</v>
      </c>
      <c r="AR170">
        <v>1.5723</v>
      </c>
      <c r="AS170">
        <v>0.8488</v>
      </c>
      <c r="AT170">
        <v>0.499</v>
      </c>
    </row>
    <row r="171" spans="1:46" ht="12.75">
      <c r="A171" s="1">
        <v>30940</v>
      </c>
      <c r="B171">
        <v>40.910000000000004</v>
      </c>
      <c r="C171">
        <v>65.91</v>
      </c>
      <c r="D171">
        <v>49.21</v>
      </c>
      <c r="E171">
        <v>42.300000000000004</v>
      </c>
      <c r="G171">
        <v>9.91</v>
      </c>
      <c r="H171">
        <v>84.2</v>
      </c>
      <c r="I171">
        <v>30.77</v>
      </c>
      <c r="J171">
        <v>36.4</v>
      </c>
      <c r="K171">
        <v>58.906</v>
      </c>
      <c r="L171" t="s">
        <v>177</v>
      </c>
      <c r="M171">
        <v>72.5</v>
      </c>
      <c r="N171">
        <v>48.120000000000005</v>
      </c>
      <c r="O171">
        <v>58.906</v>
      </c>
      <c r="Q171">
        <v>48.120000000000005</v>
      </c>
      <c r="R171">
        <v>0.47845000000000004</v>
      </c>
      <c r="S171">
        <v>44.300000000000004</v>
      </c>
      <c r="U171">
        <v>7.300000000000001</v>
      </c>
      <c r="V171">
        <v>8.42</v>
      </c>
      <c r="Z171">
        <v>1.234</v>
      </c>
      <c r="AA171">
        <v>2.533</v>
      </c>
      <c r="AB171">
        <v>11.1175</v>
      </c>
      <c r="AC171">
        <v>8.860000000000001</v>
      </c>
      <c r="AE171">
        <v>11.92</v>
      </c>
      <c r="AF171">
        <v>246.9</v>
      </c>
      <c r="AG171">
        <v>814.3000000000001</v>
      </c>
      <c r="AH171">
        <v>23</v>
      </c>
      <c r="AI171">
        <v>2.165</v>
      </c>
      <c r="AJ171">
        <v>2.3720000000000003</v>
      </c>
      <c r="AK171" t="s">
        <v>177</v>
      </c>
      <c r="AL171" t="s">
        <v>177</v>
      </c>
      <c r="AN171">
        <v>1.3183</v>
      </c>
      <c r="AO171" t="s">
        <v>177</v>
      </c>
      <c r="AR171">
        <v>1.6708</v>
      </c>
      <c r="AS171">
        <v>0.8290000000000001</v>
      </c>
      <c r="AT171">
        <v>0.48700000000000004</v>
      </c>
    </row>
    <row r="172" spans="1:46" ht="12.75">
      <c r="A172" s="1">
        <v>30970</v>
      </c>
      <c r="B172">
        <v>41.160000000000004</v>
      </c>
      <c r="C172">
        <v>66.32000000000001</v>
      </c>
      <c r="D172">
        <v>49.42</v>
      </c>
      <c r="E172">
        <v>42.5</v>
      </c>
      <c r="G172">
        <v>9.96</v>
      </c>
      <c r="H172">
        <v>84.8</v>
      </c>
      <c r="I172">
        <v>30.61</v>
      </c>
      <c r="J172">
        <v>36.6</v>
      </c>
      <c r="K172">
        <v>58.878</v>
      </c>
      <c r="L172" t="s">
        <v>177</v>
      </c>
      <c r="M172">
        <v>72.60000000000001</v>
      </c>
      <c r="N172">
        <v>48.27</v>
      </c>
      <c r="O172">
        <v>58.878</v>
      </c>
      <c r="Q172">
        <v>48.27</v>
      </c>
      <c r="R172">
        <v>0.49516000000000004</v>
      </c>
      <c r="S172">
        <v>44.43</v>
      </c>
      <c r="U172">
        <v>7.6000000000000005</v>
      </c>
      <c r="V172">
        <v>8.56</v>
      </c>
      <c r="Z172">
        <v>1.2185000000000001</v>
      </c>
      <c r="AA172">
        <v>2.494</v>
      </c>
      <c r="AB172">
        <v>10.9685</v>
      </c>
      <c r="AC172">
        <v>8.812000000000001</v>
      </c>
      <c r="AE172">
        <v>12.120000000000001</v>
      </c>
      <c r="AF172">
        <v>245.70000000000002</v>
      </c>
      <c r="AG172">
        <v>817.4</v>
      </c>
      <c r="AH172">
        <v>23.02</v>
      </c>
      <c r="AI172">
        <v>2.1615</v>
      </c>
      <c r="AJ172">
        <v>2.4050000000000002</v>
      </c>
      <c r="AK172" t="s">
        <v>177</v>
      </c>
      <c r="AL172" t="s">
        <v>177</v>
      </c>
      <c r="AN172">
        <v>1.3150000000000002</v>
      </c>
      <c r="AO172" t="s">
        <v>177</v>
      </c>
      <c r="AR172">
        <v>1.9048</v>
      </c>
      <c r="AS172">
        <v>0.8502000000000001</v>
      </c>
      <c r="AT172">
        <v>0.48800000000000004</v>
      </c>
    </row>
    <row r="173" spans="1:46" ht="12.75">
      <c r="A173" s="1">
        <v>31001</v>
      </c>
      <c r="B173">
        <v>41.29</v>
      </c>
      <c r="C173">
        <v>66.67</v>
      </c>
      <c r="D173">
        <v>49.77</v>
      </c>
      <c r="E173">
        <v>42.6</v>
      </c>
      <c r="G173">
        <v>10.01</v>
      </c>
      <c r="H173">
        <v>84.3</v>
      </c>
      <c r="I173">
        <v>30.55</v>
      </c>
      <c r="J173">
        <v>36.300000000000004</v>
      </c>
      <c r="K173">
        <v>58.657000000000004</v>
      </c>
      <c r="L173" t="s">
        <v>177</v>
      </c>
      <c r="M173">
        <v>72.3</v>
      </c>
      <c r="N173">
        <v>48.51</v>
      </c>
      <c r="O173">
        <v>58.657000000000004</v>
      </c>
      <c r="Q173">
        <v>48.51</v>
      </c>
      <c r="R173">
        <v>0.5121600000000001</v>
      </c>
      <c r="S173">
        <v>44.43</v>
      </c>
      <c r="U173">
        <v>7.7</v>
      </c>
      <c r="V173">
        <v>8.65</v>
      </c>
      <c r="Z173">
        <v>1.197</v>
      </c>
      <c r="AA173">
        <v>2.555</v>
      </c>
      <c r="AB173">
        <v>11.186</v>
      </c>
      <c r="AC173">
        <v>8.9735</v>
      </c>
      <c r="AE173">
        <v>12.290000000000001</v>
      </c>
      <c r="AF173">
        <v>247.5</v>
      </c>
      <c r="AG173">
        <v>821.1</v>
      </c>
      <c r="AH173">
        <v>27.05</v>
      </c>
      <c r="AI173">
        <v>2.1685000000000003</v>
      </c>
      <c r="AJ173">
        <v>2.4125</v>
      </c>
      <c r="AK173" t="s">
        <v>177</v>
      </c>
      <c r="AL173" t="s">
        <v>177</v>
      </c>
      <c r="AN173">
        <v>1.3242</v>
      </c>
      <c r="AO173" t="s">
        <v>177</v>
      </c>
      <c r="AR173">
        <v>1.8587</v>
      </c>
      <c r="AS173">
        <v>0.8572000000000001</v>
      </c>
      <c r="AT173">
        <v>0.48700000000000004</v>
      </c>
    </row>
    <row r="174" spans="1:46" ht="12.75">
      <c r="A174" s="1">
        <v>31031</v>
      </c>
      <c r="B174">
        <v>41.26</v>
      </c>
      <c r="C174">
        <v>66.65</v>
      </c>
      <c r="D174">
        <v>49.660000000000004</v>
      </c>
      <c r="E174">
        <v>42.800000000000004</v>
      </c>
      <c r="G174">
        <v>9.89</v>
      </c>
      <c r="H174">
        <v>84.5</v>
      </c>
      <c r="I174">
        <v>30.55</v>
      </c>
      <c r="J174">
        <v>36.300000000000004</v>
      </c>
      <c r="K174">
        <v>58.631</v>
      </c>
      <c r="L174" t="s">
        <v>177</v>
      </c>
      <c r="M174">
        <v>72.2</v>
      </c>
      <c r="N174">
        <v>48.51</v>
      </c>
      <c r="O174">
        <v>58.631</v>
      </c>
      <c r="Q174">
        <v>48.51</v>
      </c>
      <c r="R174">
        <v>0.53391</v>
      </c>
      <c r="S174">
        <v>44.43</v>
      </c>
      <c r="U174">
        <v>7.800000000000001</v>
      </c>
      <c r="V174">
        <v>8.69</v>
      </c>
      <c r="Z174">
        <v>1.1580000000000001</v>
      </c>
      <c r="AA174">
        <v>2.601</v>
      </c>
      <c r="AB174">
        <v>11.285</v>
      </c>
      <c r="AC174">
        <v>9.09</v>
      </c>
      <c r="AE174">
        <v>12.38</v>
      </c>
      <c r="AF174">
        <v>251.6</v>
      </c>
      <c r="AG174">
        <v>827.4</v>
      </c>
      <c r="AH174">
        <v>27.150000000000002</v>
      </c>
      <c r="AI174">
        <v>2.181</v>
      </c>
      <c r="AJ174">
        <v>2.4290000000000003</v>
      </c>
      <c r="AK174" t="s">
        <v>177</v>
      </c>
      <c r="AL174" t="s">
        <v>177</v>
      </c>
      <c r="AN174">
        <v>1.3217</v>
      </c>
      <c r="AO174" t="s">
        <v>177</v>
      </c>
      <c r="AR174">
        <v>1.9901000000000002</v>
      </c>
      <c r="AS174">
        <v>0.8250000000000001</v>
      </c>
      <c r="AT174">
        <v>0.47500000000000003</v>
      </c>
    </row>
    <row r="175" spans="1:46" ht="12.75">
      <c r="A175" s="1">
        <v>31062</v>
      </c>
      <c r="B175">
        <v>41.410000000000004</v>
      </c>
      <c r="C175">
        <v>67.3</v>
      </c>
      <c r="D175">
        <v>49.910000000000004</v>
      </c>
      <c r="E175">
        <v>43.1</v>
      </c>
      <c r="G175">
        <v>9.89</v>
      </c>
      <c r="H175">
        <v>84.8</v>
      </c>
      <c r="I175">
        <v>30.63</v>
      </c>
      <c r="J175">
        <v>36.5</v>
      </c>
      <c r="K175">
        <v>58.895</v>
      </c>
      <c r="L175" t="s">
        <v>177</v>
      </c>
      <c r="M175">
        <v>71.9</v>
      </c>
      <c r="N175">
        <v>48.75</v>
      </c>
      <c r="O175">
        <v>58.895</v>
      </c>
      <c r="Q175">
        <v>48.75</v>
      </c>
      <c r="R175">
        <v>0.5735100000000001</v>
      </c>
      <c r="S175">
        <v>44.51</v>
      </c>
      <c r="U175">
        <v>8</v>
      </c>
      <c r="V175">
        <v>8.790000000000001</v>
      </c>
      <c r="Z175">
        <v>1.1305</v>
      </c>
      <c r="AA175">
        <v>2.6750000000000003</v>
      </c>
      <c r="AB175">
        <v>11.2925</v>
      </c>
      <c r="AC175">
        <v>9.16</v>
      </c>
      <c r="AE175">
        <v>12.67</v>
      </c>
      <c r="AF175">
        <v>254.8</v>
      </c>
      <c r="AG175">
        <v>830.6</v>
      </c>
      <c r="AH175">
        <v>27.400000000000002</v>
      </c>
      <c r="AI175">
        <v>2.209</v>
      </c>
      <c r="AJ175">
        <v>2.4925</v>
      </c>
      <c r="AK175" t="s">
        <v>177</v>
      </c>
      <c r="AL175" t="s">
        <v>177</v>
      </c>
      <c r="AN175">
        <v>1.3272000000000002</v>
      </c>
      <c r="AO175" t="s">
        <v>177</v>
      </c>
      <c r="AR175">
        <v>1.9802000000000002</v>
      </c>
      <c r="AS175">
        <v>0.8138000000000001</v>
      </c>
      <c r="AT175">
        <v>0.47000000000000003</v>
      </c>
    </row>
    <row r="176" spans="1:46" ht="12.75">
      <c r="A176" s="1">
        <v>31093</v>
      </c>
      <c r="B176">
        <v>41.72</v>
      </c>
      <c r="C176">
        <v>67.85</v>
      </c>
      <c r="D176">
        <v>50.22</v>
      </c>
      <c r="E176">
        <v>43.2</v>
      </c>
      <c r="G176">
        <v>9.84</v>
      </c>
      <c r="H176">
        <v>84.4</v>
      </c>
      <c r="I176">
        <v>30.84</v>
      </c>
      <c r="J176">
        <v>36.9</v>
      </c>
      <c r="K176">
        <v>59.187000000000005</v>
      </c>
      <c r="L176" t="s">
        <v>177</v>
      </c>
      <c r="M176">
        <v>71.3</v>
      </c>
      <c r="N176">
        <v>49.07</v>
      </c>
      <c r="O176">
        <v>59.187000000000005</v>
      </c>
      <c r="Q176">
        <v>49.07</v>
      </c>
      <c r="R176">
        <v>0.5973400000000001</v>
      </c>
      <c r="S176">
        <v>44.72</v>
      </c>
      <c r="U176">
        <v>7.9</v>
      </c>
      <c r="V176">
        <v>9.11</v>
      </c>
      <c r="Z176">
        <v>1.079</v>
      </c>
      <c r="AA176">
        <v>2.857</v>
      </c>
      <c r="AB176">
        <v>11.96</v>
      </c>
      <c r="AC176">
        <v>9.6</v>
      </c>
      <c r="AE176">
        <v>12.93</v>
      </c>
      <c r="AF176">
        <v>259.45</v>
      </c>
      <c r="AG176">
        <v>842.8000000000001</v>
      </c>
      <c r="AH176">
        <v>28.1</v>
      </c>
      <c r="AI176">
        <v>2.262</v>
      </c>
      <c r="AJ176">
        <v>2.583</v>
      </c>
      <c r="AK176" t="s">
        <v>177</v>
      </c>
      <c r="AL176" t="s">
        <v>177</v>
      </c>
      <c r="AN176">
        <v>1.3835000000000002</v>
      </c>
      <c r="AO176" t="s">
        <v>177</v>
      </c>
      <c r="AR176">
        <v>2.045</v>
      </c>
      <c r="AS176">
        <v>0.7100000000000001</v>
      </c>
      <c r="AT176">
        <v>0.444</v>
      </c>
    </row>
    <row r="177" spans="1:46" ht="12.75">
      <c r="A177" s="1">
        <v>31121</v>
      </c>
      <c r="B177">
        <v>42.13</v>
      </c>
      <c r="C177">
        <v>68.23</v>
      </c>
      <c r="D177">
        <v>50.6</v>
      </c>
      <c r="E177">
        <v>43.7</v>
      </c>
      <c r="G177">
        <v>9.86</v>
      </c>
      <c r="H177">
        <v>84.8</v>
      </c>
      <c r="I177">
        <v>30.88</v>
      </c>
      <c r="J177">
        <v>37</v>
      </c>
      <c r="K177">
        <v>59.341</v>
      </c>
      <c r="L177" t="s">
        <v>177</v>
      </c>
      <c r="M177">
        <v>70.8</v>
      </c>
      <c r="N177">
        <v>49.14</v>
      </c>
      <c r="O177">
        <v>59.341</v>
      </c>
      <c r="Q177">
        <v>49.14</v>
      </c>
      <c r="R177">
        <v>0.6204900000000001</v>
      </c>
      <c r="S177">
        <v>44.89</v>
      </c>
      <c r="U177">
        <v>8</v>
      </c>
      <c r="V177">
        <v>9.11</v>
      </c>
      <c r="Z177">
        <v>1.236</v>
      </c>
      <c r="AA177">
        <v>2.6</v>
      </c>
      <c r="AB177">
        <v>11.020000000000001</v>
      </c>
      <c r="AC177">
        <v>8.89</v>
      </c>
      <c r="AE177">
        <v>12.200000000000001</v>
      </c>
      <c r="AF177">
        <v>251</v>
      </c>
      <c r="AG177">
        <v>850.8000000000001</v>
      </c>
      <c r="AH177">
        <v>27.57</v>
      </c>
      <c r="AI177">
        <v>2.205</v>
      </c>
      <c r="AJ177">
        <v>2.5100000000000002</v>
      </c>
      <c r="AK177" t="s">
        <v>177</v>
      </c>
      <c r="AL177" t="s">
        <v>177</v>
      </c>
      <c r="AN177">
        <v>1.3675000000000002</v>
      </c>
      <c r="AO177" t="s">
        <v>177</v>
      </c>
      <c r="AR177">
        <v>1.8904</v>
      </c>
      <c r="AS177">
        <v>0.7000000000000001</v>
      </c>
      <c r="AT177">
        <v>0.463</v>
      </c>
    </row>
    <row r="178" spans="1:46" ht="12.75">
      <c r="A178" s="1">
        <v>31152</v>
      </c>
      <c r="B178">
        <v>43.04</v>
      </c>
      <c r="C178">
        <v>68.14</v>
      </c>
      <c r="D178">
        <v>50.78</v>
      </c>
      <c r="E178">
        <v>43.9</v>
      </c>
      <c r="G178">
        <v>9.99</v>
      </c>
      <c r="H178">
        <v>85.3</v>
      </c>
      <c r="I178">
        <v>30.91</v>
      </c>
      <c r="J178">
        <v>37.1</v>
      </c>
      <c r="K178">
        <v>59.227000000000004</v>
      </c>
      <c r="L178" t="s">
        <v>177</v>
      </c>
      <c r="M178">
        <v>70.7</v>
      </c>
      <c r="N178">
        <v>49.38</v>
      </c>
      <c r="O178">
        <v>59.227000000000004</v>
      </c>
      <c r="Q178">
        <v>49.38</v>
      </c>
      <c r="R178">
        <v>0.63958</v>
      </c>
      <c r="S178">
        <v>45.1</v>
      </c>
      <c r="U178">
        <v>8</v>
      </c>
      <c r="V178">
        <v>9.34</v>
      </c>
      <c r="Z178">
        <v>1.241</v>
      </c>
      <c r="AA178">
        <v>2.6</v>
      </c>
      <c r="AB178">
        <v>11.1875</v>
      </c>
      <c r="AC178">
        <v>8.9475</v>
      </c>
      <c r="AE178">
        <v>12.43</v>
      </c>
      <c r="AF178">
        <v>251.5</v>
      </c>
      <c r="AG178">
        <v>865.9</v>
      </c>
      <c r="AH178">
        <v>27.54</v>
      </c>
      <c r="AI178">
        <v>2.225</v>
      </c>
      <c r="AJ178">
        <v>2.475</v>
      </c>
      <c r="AK178" t="s">
        <v>177</v>
      </c>
      <c r="AL178" t="s">
        <v>177</v>
      </c>
      <c r="AN178">
        <v>1.367</v>
      </c>
      <c r="AO178" t="s">
        <v>177</v>
      </c>
      <c r="AR178">
        <v>1.9455</v>
      </c>
      <c r="AS178">
        <v>0.6445000000000001</v>
      </c>
      <c r="AT178">
        <v>0.454</v>
      </c>
    </row>
    <row r="179" spans="1:46" ht="12.75">
      <c r="A179" s="1">
        <v>31182</v>
      </c>
      <c r="B179">
        <v>43.22</v>
      </c>
      <c r="C179">
        <v>68.1</v>
      </c>
      <c r="D179">
        <v>51.120000000000005</v>
      </c>
      <c r="E179">
        <v>44</v>
      </c>
      <c r="G179">
        <v>10.09</v>
      </c>
      <c r="H179">
        <v>85.4</v>
      </c>
      <c r="I179">
        <v>31.12</v>
      </c>
      <c r="J179">
        <v>37.300000000000004</v>
      </c>
      <c r="K179">
        <v>59.215</v>
      </c>
      <c r="L179" t="s">
        <v>177</v>
      </c>
      <c r="M179">
        <v>70.8</v>
      </c>
      <c r="N179">
        <v>49.54</v>
      </c>
      <c r="O179">
        <v>59.215</v>
      </c>
      <c r="Q179">
        <v>49.54</v>
      </c>
      <c r="R179">
        <v>0.65473</v>
      </c>
      <c r="S179">
        <v>45.27</v>
      </c>
      <c r="U179">
        <v>8.200000000000001</v>
      </c>
      <c r="V179">
        <v>9.43</v>
      </c>
      <c r="Z179">
        <v>1.286</v>
      </c>
      <c r="AA179">
        <v>2.575</v>
      </c>
      <c r="AB179">
        <v>11</v>
      </c>
      <c r="AC179">
        <v>8.82</v>
      </c>
      <c r="AE179">
        <v>12.47</v>
      </c>
      <c r="AF179">
        <v>251.20000000000002</v>
      </c>
      <c r="AG179">
        <v>871</v>
      </c>
      <c r="AH179">
        <v>27.55</v>
      </c>
      <c r="AI179">
        <v>2.225</v>
      </c>
      <c r="AJ179">
        <v>2.4650000000000003</v>
      </c>
      <c r="AK179" t="s">
        <v>177</v>
      </c>
      <c r="AL179" t="s">
        <v>177</v>
      </c>
      <c r="AN179">
        <v>1.3745</v>
      </c>
      <c r="AO179" t="s">
        <v>177</v>
      </c>
      <c r="AR179">
        <v>1.9881000000000002</v>
      </c>
      <c r="AS179">
        <v>0.6632</v>
      </c>
      <c r="AT179">
        <v>0.451</v>
      </c>
    </row>
    <row r="180" spans="1:46" ht="12.75">
      <c r="A180" s="1">
        <v>31213</v>
      </c>
      <c r="B180">
        <v>43.31</v>
      </c>
      <c r="C180">
        <v>68.06</v>
      </c>
      <c r="D180">
        <v>51.120000000000005</v>
      </c>
      <c r="E180">
        <v>44.300000000000004</v>
      </c>
      <c r="G180">
        <v>10.19</v>
      </c>
      <c r="H180">
        <v>85.4</v>
      </c>
      <c r="I180">
        <v>31.16</v>
      </c>
      <c r="J180">
        <v>37.300000000000004</v>
      </c>
      <c r="K180">
        <v>59.365</v>
      </c>
      <c r="L180" t="s">
        <v>177</v>
      </c>
      <c r="M180">
        <v>70.60000000000001</v>
      </c>
      <c r="N180">
        <v>49.78</v>
      </c>
      <c r="O180">
        <v>59.365</v>
      </c>
      <c r="Q180">
        <v>49.78</v>
      </c>
      <c r="R180">
        <v>0.67113</v>
      </c>
      <c r="S180">
        <v>45.4</v>
      </c>
      <c r="U180">
        <v>7.7</v>
      </c>
      <c r="V180">
        <v>9.57</v>
      </c>
      <c r="Z180">
        <v>1.3095</v>
      </c>
      <c r="AA180">
        <v>2.541</v>
      </c>
      <c r="AB180">
        <v>10.875</v>
      </c>
      <c r="AC180">
        <v>8.874500000000001</v>
      </c>
      <c r="AE180">
        <v>12.4</v>
      </c>
      <c r="AF180">
        <v>248.4</v>
      </c>
      <c r="AG180">
        <v>874</v>
      </c>
      <c r="AH180">
        <v>27.45</v>
      </c>
      <c r="AI180">
        <v>2.2225</v>
      </c>
      <c r="AJ180">
        <v>2.4835000000000003</v>
      </c>
      <c r="AK180" t="s">
        <v>177</v>
      </c>
      <c r="AL180" t="s">
        <v>177</v>
      </c>
      <c r="AN180">
        <v>1.3592</v>
      </c>
      <c r="AO180" t="s">
        <v>177</v>
      </c>
      <c r="AR180">
        <v>1.9596</v>
      </c>
      <c r="AS180">
        <v>0.6685</v>
      </c>
      <c r="AT180">
        <v>0.48400000000000004</v>
      </c>
    </row>
    <row r="181" spans="1:46" ht="12.75">
      <c r="A181" s="1">
        <v>31243</v>
      </c>
      <c r="B181">
        <v>43.22</v>
      </c>
      <c r="C181">
        <v>67.92</v>
      </c>
      <c r="D181">
        <v>50.910000000000004</v>
      </c>
      <c r="E181">
        <v>44.5</v>
      </c>
      <c r="G181">
        <v>10.35</v>
      </c>
      <c r="H181">
        <v>85.60000000000001</v>
      </c>
      <c r="I181">
        <v>31.16</v>
      </c>
      <c r="J181">
        <v>37.300000000000004</v>
      </c>
      <c r="K181">
        <v>59.561</v>
      </c>
      <c r="L181" t="s">
        <v>177</v>
      </c>
      <c r="M181">
        <v>70.10000000000001</v>
      </c>
      <c r="N181">
        <v>50.01</v>
      </c>
      <c r="O181">
        <v>59.561</v>
      </c>
      <c r="Q181">
        <v>50.01</v>
      </c>
      <c r="R181">
        <v>0.6945</v>
      </c>
      <c r="S181">
        <v>45.480000000000004</v>
      </c>
      <c r="U181">
        <v>8.5</v>
      </c>
      <c r="V181">
        <v>9.61</v>
      </c>
      <c r="Z181">
        <v>1.411</v>
      </c>
      <c r="AA181">
        <v>2.294</v>
      </c>
      <c r="AB181">
        <v>10.082500000000001</v>
      </c>
      <c r="AC181">
        <v>8.205</v>
      </c>
      <c r="AE181">
        <v>11.8</v>
      </c>
      <c r="AF181">
        <v>236.45000000000002</v>
      </c>
      <c r="AG181">
        <v>876.3000000000001</v>
      </c>
      <c r="AH181">
        <v>26.79</v>
      </c>
      <c r="AI181">
        <v>2.185</v>
      </c>
      <c r="AJ181">
        <v>2.4650000000000003</v>
      </c>
      <c r="AK181" t="s">
        <v>177</v>
      </c>
      <c r="AL181" t="s">
        <v>177</v>
      </c>
      <c r="AN181">
        <v>1.354</v>
      </c>
      <c r="AO181" t="s">
        <v>177</v>
      </c>
      <c r="AR181">
        <v>2.1978</v>
      </c>
      <c r="AS181">
        <v>0.7226</v>
      </c>
      <c r="AT181">
        <v>0.526</v>
      </c>
    </row>
    <row r="182" spans="1:46" ht="12.75">
      <c r="A182" s="1">
        <v>31274</v>
      </c>
      <c r="B182">
        <v>43.36</v>
      </c>
      <c r="C182">
        <v>67.9</v>
      </c>
      <c r="D182">
        <v>50.85</v>
      </c>
      <c r="E182">
        <v>44.300000000000004</v>
      </c>
      <c r="G182">
        <v>10.4</v>
      </c>
      <c r="H182">
        <v>85.4</v>
      </c>
      <c r="I182">
        <v>31.220000000000002</v>
      </c>
      <c r="J182">
        <v>37.4</v>
      </c>
      <c r="K182">
        <v>59.63</v>
      </c>
      <c r="L182" t="s">
        <v>177</v>
      </c>
      <c r="M182">
        <v>69.8</v>
      </c>
      <c r="N182">
        <v>50.01</v>
      </c>
      <c r="O182">
        <v>59.63</v>
      </c>
      <c r="Q182">
        <v>50.01</v>
      </c>
      <c r="R182">
        <v>0.7248600000000001</v>
      </c>
      <c r="S182">
        <v>45.57</v>
      </c>
      <c r="U182">
        <v>8.6</v>
      </c>
      <c r="V182">
        <v>9.71</v>
      </c>
      <c r="Z182">
        <v>1.391</v>
      </c>
      <c r="AA182">
        <v>2.31</v>
      </c>
      <c r="AB182">
        <v>10.200000000000001</v>
      </c>
      <c r="AC182">
        <v>8.255</v>
      </c>
      <c r="AE182">
        <v>11.96</v>
      </c>
      <c r="AF182">
        <v>239</v>
      </c>
      <c r="AG182">
        <v>885</v>
      </c>
      <c r="AH182">
        <v>26.88</v>
      </c>
      <c r="AI182">
        <v>2.2600000000000002</v>
      </c>
      <c r="AJ182">
        <v>2.476</v>
      </c>
      <c r="AK182" t="s">
        <v>177</v>
      </c>
      <c r="AL182" t="s">
        <v>177</v>
      </c>
      <c r="AN182">
        <v>1.3659000000000001</v>
      </c>
      <c r="AO182" t="s">
        <v>177</v>
      </c>
      <c r="AR182">
        <v>2.8169</v>
      </c>
      <c r="AS182">
        <v>0.7015</v>
      </c>
      <c r="AT182">
        <v>0.542</v>
      </c>
    </row>
    <row r="183" spans="1:46" ht="12.75">
      <c r="A183" s="1">
        <v>31305</v>
      </c>
      <c r="B183">
        <v>43.31</v>
      </c>
      <c r="C183">
        <v>68.11</v>
      </c>
      <c r="D183">
        <v>51.120000000000005</v>
      </c>
      <c r="E183">
        <v>44.800000000000004</v>
      </c>
      <c r="G183">
        <v>10.41</v>
      </c>
      <c r="H183">
        <v>85.5</v>
      </c>
      <c r="I183">
        <v>31.560000000000002</v>
      </c>
      <c r="J183">
        <v>37.6</v>
      </c>
      <c r="K183">
        <v>59.159</v>
      </c>
      <c r="L183" t="s">
        <v>177</v>
      </c>
      <c r="M183">
        <v>69.5</v>
      </c>
      <c r="N183">
        <v>50.09</v>
      </c>
      <c r="O183">
        <v>59.159</v>
      </c>
      <c r="Q183">
        <v>50.09</v>
      </c>
      <c r="R183">
        <v>0.7538100000000001</v>
      </c>
      <c r="S183">
        <v>45.69</v>
      </c>
      <c r="U183">
        <v>8.5</v>
      </c>
      <c r="V183">
        <v>9.84</v>
      </c>
      <c r="Z183">
        <v>1.4085</v>
      </c>
      <c r="AA183">
        <v>2.1950000000000003</v>
      </c>
      <c r="AB183">
        <v>9.762</v>
      </c>
      <c r="AC183">
        <v>7.9750000000000005</v>
      </c>
      <c r="AE183">
        <v>11.97</v>
      </c>
      <c r="AF183">
        <v>216.5</v>
      </c>
      <c r="AG183">
        <v>891.7</v>
      </c>
      <c r="AH183">
        <v>26.35</v>
      </c>
      <c r="AI183">
        <v>2.141</v>
      </c>
      <c r="AJ183">
        <v>2.452</v>
      </c>
      <c r="AK183" t="s">
        <v>177</v>
      </c>
      <c r="AL183" t="s">
        <v>177</v>
      </c>
      <c r="AN183">
        <v>1.371</v>
      </c>
      <c r="AO183" t="s">
        <v>177</v>
      </c>
      <c r="AR183">
        <v>2.5608</v>
      </c>
      <c r="AS183">
        <v>0.7020000000000001</v>
      </c>
      <c r="AT183">
        <v>0.547</v>
      </c>
    </row>
    <row r="184" spans="1:46" ht="12.75">
      <c r="A184" s="1">
        <v>31335</v>
      </c>
      <c r="B184">
        <v>43.4</v>
      </c>
      <c r="C184">
        <v>68.28</v>
      </c>
      <c r="D184">
        <v>51.26</v>
      </c>
      <c r="E184">
        <v>44.9</v>
      </c>
      <c r="G184">
        <v>10.51</v>
      </c>
      <c r="H184">
        <v>86.3</v>
      </c>
      <c r="I184">
        <v>31.650000000000002</v>
      </c>
      <c r="J184">
        <v>37.800000000000004</v>
      </c>
      <c r="K184">
        <v>59.147</v>
      </c>
      <c r="L184" t="s">
        <v>177</v>
      </c>
      <c r="M184">
        <v>69.8</v>
      </c>
      <c r="N184">
        <v>50.25</v>
      </c>
      <c r="O184">
        <v>59.147</v>
      </c>
      <c r="Q184">
        <v>50.25</v>
      </c>
      <c r="R184">
        <v>0.7824500000000001</v>
      </c>
      <c r="S184">
        <v>45.86</v>
      </c>
      <c r="U184">
        <v>8.6</v>
      </c>
      <c r="V184">
        <v>9.98</v>
      </c>
      <c r="Z184">
        <v>1.4405000000000001</v>
      </c>
      <c r="AA184">
        <v>2.1510000000000002</v>
      </c>
      <c r="AB184">
        <v>9.506</v>
      </c>
      <c r="AC184">
        <v>7.8725000000000005</v>
      </c>
      <c r="AE184">
        <v>12.05</v>
      </c>
      <c r="AF184">
        <v>211.55</v>
      </c>
      <c r="AG184">
        <v>892.2</v>
      </c>
      <c r="AH184">
        <v>26.560000000000002</v>
      </c>
      <c r="AI184">
        <v>2.13</v>
      </c>
      <c r="AJ184">
        <v>2.444</v>
      </c>
      <c r="AK184" t="s">
        <v>177</v>
      </c>
      <c r="AL184" t="s">
        <v>177</v>
      </c>
      <c r="AN184">
        <v>1.3668</v>
      </c>
      <c r="AO184" t="s">
        <v>177</v>
      </c>
      <c r="AR184">
        <v>2.584</v>
      </c>
      <c r="AS184">
        <v>0.6990000000000001</v>
      </c>
      <c r="AT184">
        <v>0.5760000000000001</v>
      </c>
    </row>
    <row r="185" spans="1:46" ht="12.75">
      <c r="A185" s="1">
        <v>31366</v>
      </c>
      <c r="B185">
        <v>43.54</v>
      </c>
      <c r="C185">
        <v>68.76</v>
      </c>
      <c r="D185">
        <v>51.47</v>
      </c>
      <c r="E185">
        <v>45</v>
      </c>
      <c r="G185">
        <v>10.6</v>
      </c>
      <c r="H185">
        <v>85.60000000000001</v>
      </c>
      <c r="I185">
        <v>31.28</v>
      </c>
      <c r="J185">
        <v>37.7</v>
      </c>
      <c r="K185">
        <v>58.996</v>
      </c>
      <c r="L185" t="s">
        <v>177</v>
      </c>
      <c r="M185">
        <v>69.4</v>
      </c>
      <c r="N185">
        <v>50.410000000000004</v>
      </c>
      <c r="O185">
        <v>58.996</v>
      </c>
      <c r="Q185">
        <v>50.410000000000004</v>
      </c>
      <c r="R185">
        <v>0.8185500000000001</v>
      </c>
      <c r="S185">
        <v>45.99</v>
      </c>
      <c r="U185">
        <v>8.5</v>
      </c>
      <c r="V185">
        <v>10.120000000000001</v>
      </c>
      <c r="Z185">
        <v>1.489</v>
      </c>
      <c r="AA185">
        <v>2.081</v>
      </c>
      <c r="AB185">
        <v>9.110000000000001</v>
      </c>
      <c r="AC185">
        <v>7.594</v>
      </c>
      <c r="AE185">
        <v>12.05</v>
      </c>
      <c r="AF185">
        <v>202.1</v>
      </c>
      <c r="AG185">
        <v>889.4</v>
      </c>
      <c r="AH185">
        <v>26.17</v>
      </c>
      <c r="AI185">
        <v>2.095</v>
      </c>
      <c r="AJ185">
        <v>2.419</v>
      </c>
      <c r="AK185" t="s">
        <v>177</v>
      </c>
      <c r="AL185" t="s">
        <v>177</v>
      </c>
      <c r="AN185">
        <v>1.3840000000000001</v>
      </c>
      <c r="AO185" t="s">
        <v>177</v>
      </c>
      <c r="AR185">
        <v>2.7027</v>
      </c>
      <c r="AS185">
        <v>0.6859000000000001</v>
      </c>
      <c r="AT185">
        <v>0.5730000000000001</v>
      </c>
    </row>
    <row r="186" spans="1:46" ht="12.75">
      <c r="A186" s="1">
        <v>31396</v>
      </c>
      <c r="B186">
        <v>43.59</v>
      </c>
      <c r="C186">
        <v>68.81</v>
      </c>
      <c r="D186">
        <v>51.44</v>
      </c>
      <c r="E186">
        <v>45.2</v>
      </c>
      <c r="G186">
        <v>10.6</v>
      </c>
      <c r="H186">
        <v>85.7</v>
      </c>
      <c r="I186">
        <v>31.470000000000002</v>
      </c>
      <c r="J186">
        <v>37.6</v>
      </c>
      <c r="K186">
        <v>59.035000000000004</v>
      </c>
      <c r="L186" t="s">
        <v>177</v>
      </c>
      <c r="M186">
        <v>69.4</v>
      </c>
      <c r="N186">
        <v>50.65</v>
      </c>
      <c r="O186">
        <v>59.035000000000004</v>
      </c>
      <c r="Q186">
        <v>50.65</v>
      </c>
      <c r="R186">
        <v>0.8742700000000001</v>
      </c>
      <c r="S186">
        <v>46.11</v>
      </c>
      <c r="U186">
        <v>8.700000000000001</v>
      </c>
      <c r="V186">
        <v>10.3</v>
      </c>
      <c r="Z186">
        <v>1.445</v>
      </c>
      <c r="AA186">
        <v>2.06</v>
      </c>
      <c r="AB186">
        <v>8.935</v>
      </c>
      <c r="AC186">
        <v>7.58</v>
      </c>
      <c r="AE186">
        <v>12.11</v>
      </c>
      <c r="AF186">
        <v>200.25</v>
      </c>
      <c r="AG186">
        <v>890.2</v>
      </c>
      <c r="AH186">
        <v>26.7</v>
      </c>
      <c r="AI186">
        <v>2.105</v>
      </c>
      <c r="AJ186">
        <v>2.42</v>
      </c>
      <c r="AK186" t="s">
        <v>177</v>
      </c>
      <c r="AL186" t="s">
        <v>177</v>
      </c>
      <c r="AN186">
        <v>1.3985</v>
      </c>
      <c r="AO186" t="s">
        <v>177</v>
      </c>
      <c r="AR186">
        <v>2.5707</v>
      </c>
      <c r="AS186">
        <v>0.6818000000000001</v>
      </c>
      <c r="AT186">
        <v>0.5</v>
      </c>
    </row>
    <row r="187" spans="1:46" ht="12.75">
      <c r="A187" s="1">
        <v>31427</v>
      </c>
      <c r="B187">
        <v>43.68</v>
      </c>
      <c r="C187">
        <v>68.78</v>
      </c>
      <c r="D187">
        <v>51.300000000000004</v>
      </c>
      <c r="E187">
        <v>45.6</v>
      </c>
      <c r="G187">
        <v>10.58</v>
      </c>
      <c r="H187">
        <v>86</v>
      </c>
      <c r="I187">
        <v>31.75</v>
      </c>
      <c r="J187">
        <v>37.5</v>
      </c>
      <c r="K187">
        <v>59.007</v>
      </c>
      <c r="L187" t="s">
        <v>177</v>
      </c>
      <c r="M187">
        <v>69.2</v>
      </c>
      <c r="N187">
        <v>50.88</v>
      </c>
      <c r="O187">
        <v>59.007</v>
      </c>
      <c r="Q187">
        <v>50.88</v>
      </c>
      <c r="R187">
        <v>0.95157</v>
      </c>
      <c r="S187">
        <v>46.24</v>
      </c>
      <c r="U187">
        <v>9.5</v>
      </c>
      <c r="V187">
        <v>10.63</v>
      </c>
      <c r="Z187">
        <v>1.4120000000000001</v>
      </c>
      <c r="AA187">
        <v>2.036</v>
      </c>
      <c r="AB187">
        <v>8.825000000000001</v>
      </c>
      <c r="AC187">
        <v>7.4575000000000005</v>
      </c>
      <c r="AE187">
        <v>12.34</v>
      </c>
      <c r="AF187">
        <v>192.3</v>
      </c>
      <c r="AG187">
        <v>888.7</v>
      </c>
      <c r="AH187">
        <v>26.57</v>
      </c>
      <c r="AI187">
        <v>2.1395</v>
      </c>
      <c r="AJ187">
        <v>2.4665</v>
      </c>
      <c r="AK187">
        <v>0.2901</v>
      </c>
      <c r="AL187" t="s">
        <v>177</v>
      </c>
      <c r="AN187">
        <v>1.4233</v>
      </c>
      <c r="AO187" t="s">
        <v>177</v>
      </c>
      <c r="AR187">
        <v>2.2857000000000003</v>
      </c>
      <c r="AS187">
        <v>0.7138</v>
      </c>
      <c r="AT187">
        <v>0.5355</v>
      </c>
    </row>
    <row r="188" spans="1:46" ht="12.75">
      <c r="A188" s="1">
        <v>31458</v>
      </c>
      <c r="B188">
        <v>43.86</v>
      </c>
      <c r="C188">
        <v>68.76</v>
      </c>
      <c r="D188">
        <v>51.26</v>
      </c>
      <c r="E188">
        <v>45.800000000000004</v>
      </c>
      <c r="G188">
        <v>10.65</v>
      </c>
      <c r="H188">
        <v>85.9</v>
      </c>
      <c r="I188">
        <v>31.93</v>
      </c>
      <c r="J188">
        <v>37.5</v>
      </c>
      <c r="K188">
        <v>58.851</v>
      </c>
      <c r="L188" t="s">
        <v>177</v>
      </c>
      <c r="M188">
        <v>69</v>
      </c>
      <c r="N188">
        <v>51.120000000000005</v>
      </c>
      <c r="O188">
        <v>58.851</v>
      </c>
      <c r="Q188">
        <v>51.120000000000005</v>
      </c>
      <c r="R188">
        <v>0.99387</v>
      </c>
      <c r="S188">
        <v>46.11</v>
      </c>
      <c r="U188">
        <v>9.4</v>
      </c>
      <c r="V188">
        <v>10.72</v>
      </c>
      <c r="Z188">
        <v>1.4460000000000002</v>
      </c>
      <c r="AA188">
        <v>1.8880000000000001</v>
      </c>
      <c r="AB188">
        <v>8.25</v>
      </c>
      <c r="AC188">
        <v>7.032500000000001</v>
      </c>
      <c r="AE188">
        <v>12.27</v>
      </c>
      <c r="AF188">
        <v>180.55</v>
      </c>
      <c r="AG188">
        <v>883.8000000000001</v>
      </c>
      <c r="AH188">
        <v>26.37</v>
      </c>
      <c r="AI188">
        <v>2.1565000000000003</v>
      </c>
      <c r="AJ188">
        <v>2.4930000000000003</v>
      </c>
      <c r="AK188">
        <v>0.2837</v>
      </c>
      <c r="AL188" t="s">
        <v>177</v>
      </c>
      <c r="AN188">
        <v>1.423</v>
      </c>
      <c r="AO188" t="s">
        <v>177</v>
      </c>
      <c r="AR188">
        <v>1.9861000000000002</v>
      </c>
      <c r="AS188">
        <v>0.6993</v>
      </c>
      <c r="AT188">
        <v>0.523</v>
      </c>
    </row>
    <row r="189" spans="1:46" ht="12.75">
      <c r="A189" s="1">
        <v>31486</v>
      </c>
      <c r="B189">
        <v>43.9</v>
      </c>
      <c r="C189">
        <v>68.85000000000001</v>
      </c>
      <c r="D189">
        <v>51.47</v>
      </c>
      <c r="E189">
        <v>46.1</v>
      </c>
      <c r="G189">
        <v>10.73</v>
      </c>
      <c r="H189">
        <v>85.9</v>
      </c>
      <c r="I189">
        <v>32</v>
      </c>
      <c r="J189">
        <v>37.800000000000004</v>
      </c>
      <c r="K189">
        <v>58.681000000000004</v>
      </c>
      <c r="L189" t="s">
        <v>177</v>
      </c>
      <c r="M189">
        <v>68.60000000000001</v>
      </c>
      <c r="N189">
        <v>51.28</v>
      </c>
      <c r="O189">
        <v>58.681000000000004</v>
      </c>
      <c r="Q189">
        <v>51.28</v>
      </c>
      <c r="R189">
        <v>1.04007</v>
      </c>
      <c r="S189">
        <v>45.9</v>
      </c>
      <c r="U189">
        <v>9.3</v>
      </c>
      <c r="V189">
        <v>10.86</v>
      </c>
      <c r="Z189">
        <v>1.4735</v>
      </c>
      <c r="AA189">
        <v>1.9560000000000002</v>
      </c>
      <c r="AB189">
        <v>8.654</v>
      </c>
      <c r="AC189">
        <v>7.300000000000001</v>
      </c>
      <c r="AE189">
        <v>12.31</v>
      </c>
      <c r="AF189">
        <v>177.6</v>
      </c>
      <c r="AG189">
        <v>885.2</v>
      </c>
      <c r="AH189">
        <v>26.490000000000002</v>
      </c>
      <c r="AI189">
        <v>2.1765000000000003</v>
      </c>
      <c r="AJ189">
        <v>2.597</v>
      </c>
      <c r="AK189">
        <v>0.2903</v>
      </c>
      <c r="AL189" t="s">
        <v>177</v>
      </c>
      <c r="AN189">
        <v>1.397</v>
      </c>
      <c r="AO189" t="s">
        <v>177</v>
      </c>
      <c r="AR189">
        <v>2.1505</v>
      </c>
      <c r="AS189">
        <v>0.7116</v>
      </c>
      <c r="AT189">
        <v>0.5352</v>
      </c>
    </row>
    <row r="190" spans="1:46" ht="12.75">
      <c r="A190" s="1">
        <v>31517</v>
      </c>
      <c r="B190">
        <v>44.36</v>
      </c>
      <c r="C190">
        <v>68.81</v>
      </c>
      <c r="D190">
        <v>52.79</v>
      </c>
      <c r="E190">
        <v>46.4</v>
      </c>
      <c r="G190">
        <v>10.82</v>
      </c>
      <c r="H190">
        <v>86.10000000000001</v>
      </c>
      <c r="I190">
        <v>31.970000000000002</v>
      </c>
      <c r="J190">
        <v>37.800000000000004</v>
      </c>
      <c r="K190">
        <v>58.385</v>
      </c>
      <c r="L190" t="s">
        <v>177</v>
      </c>
      <c r="M190">
        <v>68.5</v>
      </c>
      <c r="N190">
        <v>51.28</v>
      </c>
      <c r="O190">
        <v>58.385</v>
      </c>
      <c r="Q190">
        <v>51.28</v>
      </c>
      <c r="R190">
        <v>1.09437</v>
      </c>
      <c r="S190">
        <v>45.82</v>
      </c>
      <c r="U190">
        <v>9.600000000000001</v>
      </c>
      <c r="V190">
        <v>11.040000000000001</v>
      </c>
      <c r="Z190">
        <v>1.5510000000000002</v>
      </c>
      <c r="AA190">
        <v>1.8130000000000002</v>
      </c>
      <c r="AB190">
        <v>8.02</v>
      </c>
      <c r="AC190">
        <v>6.9575000000000005</v>
      </c>
      <c r="AE190">
        <v>12.3</v>
      </c>
      <c r="AF190">
        <v>167.6</v>
      </c>
      <c r="AG190">
        <v>885.1</v>
      </c>
      <c r="AH190">
        <v>26.3</v>
      </c>
      <c r="AI190">
        <v>2.194</v>
      </c>
      <c r="AJ190">
        <v>2.575</v>
      </c>
      <c r="AK190">
        <v>0.2866</v>
      </c>
      <c r="AL190" t="s">
        <v>177</v>
      </c>
      <c r="AN190">
        <v>1.3738000000000001</v>
      </c>
      <c r="AO190" t="s">
        <v>177</v>
      </c>
      <c r="AR190">
        <v>2.0576000000000003</v>
      </c>
      <c r="AS190">
        <v>0.7407</v>
      </c>
      <c r="AT190">
        <v>0.5843</v>
      </c>
    </row>
    <row r="191" spans="1:46" ht="12.75">
      <c r="A191" s="1">
        <v>31547</v>
      </c>
      <c r="B191">
        <v>44.4</v>
      </c>
      <c r="C191">
        <v>68.60000000000001</v>
      </c>
      <c r="D191">
        <v>53.18</v>
      </c>
      <c r="E191">
        <v>46.5</v>
      </c>
      <c r="G191">
        <v>10.950000000000001</v>
      </c>
      <c r="H191">
        <v>86.4</v>
      </c>
      <c r="I191">
        <v>32.15</v>
      </c>
      <c r="J191">
        <v>37.9</v>
      </c>
      <c r="K191">
        <v>58.34</v>
      </c>
      <c r="L191" t="s">
        <v>177</v>
      </c>
      <c r="M191">
        <v>68.3</v>
      </c>
      <c r="N191">
        <v>51.59</v>
      </c>
      <c r="O191">
        <v>58.34</v>
      </c>
      <c r="Q191">
        <v>51.59</v>
      </c>
      <c r="R191">
        <v>1.15518</v>
      </c>
      <c r="S191">
        <v>45.95</v>
      </c>
      <c r="U191">
        <v>9.8</v>
      </c>
      <c r="V191">
        <v>11.040000000000001</v>
      </c>
      <c r="Z191">
        <v>1.4723000000000002</v>
      </c>
      <c r="AA191">
        <v>1.9335</v>
      </c>
      <c r="AB191">
        <v>8.605500000000001</v>
      </c>
      <c r="AC191">
        <v>7.840000000000001</v>
      </c>
      <c r="AE191">
        <v>12.77</v>
      </c>
      <c r="AF191">
        <v>174.5</v>
      </c>
      <c r="AG191">
        <v>889.3000000000001</v>
      </c>
      <c r="AH191">
        <v>26.48</v>
      </c>
      <c r="AI191">
        <v>2.2415000000000003</v>
      </c>
      <c r="AJ191">
        <v>2.64</v>
      </c>
      <c r="AK191">
        <v>0.29440000000000005</v>
      </c>
      <c r="AL191" t="s">
        <v>177</v>
      </c>
      <c r="AN191">
        <v>1.3797000000000001</v>
      </c>
      <c r="AO191" t="s">
        <v>177</v>
      </c>
      <c r="AR191">
        <v>2.3613</v>
      </c>
      <c r="AS191">
        <v>0.7148</v>
      </c>
      <c r="AT191">
        <v>0.5630000000000001</v>
      </c>
    </row>
    <row r="192" spans="1:46" ht="12.75">
      <c r="A192" s="1">
        <v>31578</v>
      </c>
      <c r="B192">
        <v>44.4</v>
      </c>
      <c r="C192">
        <v>68.58</v>
      </c>
      <c r="D192">
        <v>53.11</v>
      </c>
      <c r="E192">
        <v>47.300000000000004</v>
      </c>
      <c r="G192">
        <v>11.07</v>
      </c>
      <c r="H192">
        <v>85.9</v>
      </c>
      <c r="I192">
        <v>32.09</v>
      </c>
      <c r="J192">
        <v>37.9</v>
      </c>
      <c r="K192">
        <v>58.254</v>
      </c>
      <c r="L192" t="s">
        <v>177</v>
      </c>
      <c r="M192">
        <v>68.10000000000001</v>
      </c>
      <c r="N192">
        <v>51.67</v>
      </c>
      <c r="O192">
        <v>58.254</v>
      </c>
      <c r="Q192">
        <v>51.67</v>
      </c>
      <c r="R192">
        <v>1.22933</v>
      </c>
      <c r="S192">
        <v>46.2</v>
      </c>
      <c r="U192">
        <v>10.4</v>
      </c>
      <c r="V192">
        <v>11.18</v>
      </c>
      <c r="Z192">
        <v>1.532</v>
      </c>
      <c r="AA192">
        <v>1.7965</v>
      </c>
      <c r="AB192">
        <v>8.155000000000001</v>
      </c>
      <c r="AC192">
        <v>7.5075</v>
      </c>
      <c r="AE192">
        <v>12.42</v>
      </c>
      <c r="AF192">
        <v>163.8</v>
      </c>
      <c r="AG192">
        <v>886.6</v>
      </c>
      <c r="AH192">
        <v>26.32</v>
      </c>
      <c r="AI192">
        <v>2.188</v>
      </c>
      <c r="AJ192">
        <v>2.6260000000000003</v>
      </c>
      <c r="AK192">
        <v>0.2937</v>
      </c>
      <c r="AL192" t="s">
        <v>177</v>
      </c>
      <c r="AN192">
        <v>1.387</v>
      </c>
      <c r="AO192" t="s">
        <v>177</v>
      </c>
      <c r="AR192">
        <v>2.4753000000000003</v>
      </c>
      <c r="AS192">
        <v>0.6735</v>
      </c>
      <c r="AT192">
        <v>0.549</v>
      </c>
    </row>
    <row r="193" spans="1:46" ht="12.75">
      <c r="A193" s="1">
        <v>31608</v>
      </c>
      <c r="B193">
        <v>44.27</v>
      </c>
      <c r="C193">
        <v>68.26</v>
      </c>
      <c r="D193">
        <v>52.76</v>
      </c>
      <c r="E193">
        <v>47.800000000000004</v>
      </c>
      <c r="G193">
        <v>11.24</v>
      </c>
      <c r="H193">
        <v>85.7</v>
      </c>
      <c r="I193">
        <v>32.12</v>
      </c>
      <c r="J193">
        <v>37.9</v>
      </c>
      <c r="K193">
        <v>58.161</v>
      </c>
      <c r="L193" t="s">
        <v>177</v>
      </c>
      <c r="M193">
        <v>67.60000000000001</v>
      </c>
      <c r="N193">
        <v>52.07</v>
      </c>
      <c r="O193">
        <v>58.161</v>
      </c>
      <c r="Q193">
        <v>52.07</v>
      </c>
      <c r="R193">
        <v>1.2906700000000002</v>
      </c>
      <c r="S193">
        <v>46.2</v>
      </c>
      <c r="U193">
        <v>10.3</v>
      </c>
      <c r="V193">
        <v>11.41</v>
      </c>
      <c r="Z193">
        <v>1.4915</v>
      </c>
      <c r="AA193">
        <v>1.6780000000000002</v>
      </c>
      <c r="AB193">
        <v>7.906000000000001</v>
      </c>
      <c r="AC193">
        <v>7.4190000000000005</v>
      </c>
      <c r="AE193">
        <v>12.58</v>
      </c>
      <c r="AF193">
        <v>153.85</v>
      </c>
      <c r="AG193">
        <v>885</v>
      </c>
      <c r="AH193">
        <v>26.13</v>
      </c>
      <c r="AI193">
        <v>2.1745</v>
      </c>
      <c r="AJ193">
        <v>2.623</v>
      </c>
      <c r="AK193">
        <v>0.28900000000000003</v>
      </c>
      <c r="AL193" t="s">
        <v>177</v>
      </c>
      <c r="AN193">
        <v>1.3795000000000002</v>
      </c>
      <c r="AO193" t="s">
        <v>177</v>
      </c>
      <c r="AR193">
        <v>2.5608</v>
      </c>
      <c r="AS193">
        <v>0.5959</v>
      </c>
      <c r="AT193">
        <v>0.5205000000000001</v>
      </c>
    </row>
    <row r="194" spans="1:46" ht="12.75">
      <c r="A194" s="1">
        <v>31639</v>
      </c>
      <c r="B194">
        <v>44.4</v>
      </c>
      <c r="C194">
        <v>68.39</v>
      </c>
      <c r="D194">
        <v>53.04</v>
      </c>
      <c r="E194">
        <v>47.9</v>
      </c>
      <c r="G194">
        <v>11.3</v>
      </c>
      <c r="H194">
        <v>85.5</v>
      </c>
      <c r="I194">
        <v>32.09</v>
      </c>
      <c r="J194">
        <v>38.1</v>
      </c>
      <c r="K194">
        <v>58.137</v>
      </c>
      <c r="L194" t="s">
        <v>177</v>
      </c>
      <c r="M194">
        <v>67.7</v>
      </c>
      <c r="N194">
        <v>52.15</v>
      </c>
      <c r="O194">
        <v>58.137</v>
      </c>
      <c r="Q194">
        <v>52.15</v>
      </c>
      <c r="R194">
        <v>1.3935700000000002</v>
      </c>
      <c r="S194">
        <v>46.28</v>
      </c>
      <c r="U194">
        <v>10.4</v>
      </c>
      <c r="V194">
        <v>11.55</v>
      </c>
      <c r="Z194">
        <v>1.488</v>
      </c>
      <c r="AA194">
        <v>1.641</v>
      </c>
      <c r="AB194">
        <v>7.7</v>
      </c>
      <c r="AC194">
        <v>7.300000000000001</v>
      </c>
      <c r="AE194">
        <v>12.540000000000001</v>
      </c>
      <c r="AF194">
        <v>154.55</v>
      </c>
      <c r="AG194">
        <v>881.1</v>
      </c>
      <c r="AH194">
        <v>26.16</v>
      </c>
      <c r="AI194">
        <v>2.1550000000000002</v>
      </c>
      <c r="AJ194">
        <v>2.605</v>
      </c>
      <c r="AK194">
        <v>0.2907</v>
      </c>
      <c r="AL194" t="s">
        <v>177</v>
      </c>
      <c r="AN194">
        <v>1.3881000000000001</v>
      </c>
      <c r="AO194" t="s">
        <v>177</v>
      </c>
      <c r="AR194">
        <v>2.551</v>
      </c>
      <c r="AS194">
        <v>0.609</v>
      </c>
      <c r="AT194">
        <v>0.48650000000000004</v>
      </c>
    </row>
    <row r="195" spans="1:46" ht="12.75">
      <c r="A195" s="1">
        <v>31670</v>
      </c>
      <c r="B195">
        <v>44.63</v>
      </c>
      <c r="C195">
        <v>68.51</v>
      </c>
      <c r="D195">
        <v>53.45</v>
      </c>
      <c r="E195">
        <v>48.6</v>
      </c>
      <c r="G195">
        <v>11.370000000000001</v>
      </c>
      <c r="H195">
        <v>85.9</v>
      </c>
      <c r="I195">
        <v>32.28</v>
      </c>
      <c r="J195">
        <v>38.300000000000004</v>
      </c>
      <c r="K195">
        <v>58.374</v>
      </c>
      <c r="L195" t="s">
        <v>177</v>
      </c>
      <c r="M195">
        <v>67.5</v>
      </c>
      <c r="N195">
        <v>52.15</v>
      </c>
      <c r="O195">
        <v>58.374</v>
      </c>
      <c r="Q195">
        <v>52.15</v>
      </c>
      <c r="R195">
        <v>1.4771800000000002</v>
      </c>
      <c r="S195">
        <v>46.49</v>
      </c>
      <c r="U195">
        <v>10.8</v>
      </c>
      <c r="V195">
        <v>11.78</v>
      </c>
      <c r="Z195">
        <v>1.4468</v>
      </c>
      <c r="AA195">
        <v>1.647</v>
      </c>
      <c r="AB195">
        <v>7.6610000000000005</v>
      </c>
      <c r="AC195">
        <v>7.36</v>
      </c>
      <c r="AE195">
        <v>12.77</v>
      </c>
      <c r="AF195">
        <v>154.35</v>
      </c>
      <c r="AG195">
        <v>877</v>
      </c>
      <c r="AH195">
        <v>26.080000000000002</v>
      </c>
      <c r="AI195">
        <v>2.172</v>
      </c>
      <c r="AJ195">
        <v>2.6255</v>
      </c>
      <c r="AK195">
        <v>0.29240000000000005</v>
      </c>
      <c r="AL195" t="s">
        <v>177</v>
      </c>
      <c r="AN195">
        <v>1.3888</v>
      </c>
      <c r="AO195" t="s">
        <v>177</v>
      </c>
      <c r="AR195">
        <v>2.2297000000000002</v>
      </c>
      <c r="AS195">
        <v>0.6279</v>
      </c>
      <c r="AT195">
        <v>0.4882</v>
      </c>
    </row>
    <row r="196" spans="1:46" ht="12.75">
      <c r="A196" s="1">
        <v>31700</v>
      </c>
      <c r="B196">
        <v>44.72</v>
      </c>
      <c r="C196">
        <v>68.53</v>
      </c>
      <c r="D196">
        <v>53.56</v>
      </c>
      <c r="E196">
        <v>48.800000000000004</v>
      </c>
      <c r="G196">
        <v>11.52</v>
      </c>
      <c r="H196">
        <v>86</v>
      </c>
      <c r="I196">
        <v>31.970000000000002</v>
      </c>
      <c r="J196">
        <v>38.300000000000004</v>
      </c>
      <c r="K196">
        <v>58.358000000000004</v>
      </c>
      <c r="L196" t="s">
        <v>177</v>
      </c>
      <c r="M196">
        <v>67.5</v>
      </c>
      <c r="N196">
        <v>52.46</v>
      </c>
      <c r="O196">
        <v>58.358000000000004</v>
      </c>
      <c r="Q196">
        <v>52.46</v>
      </c>
      <c r="R196">
        <v>1.5616100000000002</v>
      </c>
      <c r="S196">
        <v>46.54</v>
      </c>
      <c r="U196">
        <v>11.100000000000001</v>
      </c>
      <c r="V196">
        <v>11.91</v>
      </c>
      <c r="Z196">
        <v>1.4055</v>
      </c>
      <c r="AA196">
        <v>1.711</v>
      </c>
      <c r="AB196">
        <v>7.771000000000001</v>
      </c>
      <c r="AC196">
        <v>7.519</v>
      </c>
      <c r="AE196">
        <v>12.98</v>
      </c>
      <c r="AF196">
        <v>163.4</v>
      </c>
      <c r="AG196">
        <v>873.2</v>
      </c>
      <c r="AH196">
        <v>26.26</v>
      </c>
      <c r="AI196">
        <v>2.2</v>
      </c>
      <c r="AJ196">
        <v>2.625</v>
      </c>
      <c r="AK196">
        <v>0.29150000000000004</v>
      </c>
      <c r="AL196" t="s">
        <v>177</v>
      </c>
      <c r="AN196">
        <v>1.3905</v>
      </c>
      <c r="AO196" t="s">
        <v>177</v>
      </c>
      <c r="AR196">
        <v>2.2936</v>
      </c>
      <c r="AS196">
        <v>0.6408</v>
      </c>
      <c r="AT196">
        <v>0.507</v>
      </c>
    </row>
    <row r="197" spans="1:46" ht="12.75">
      <c r="A197" s="1">
        <v>31731</v>
      </c>
      <c r="B197">
        <v>45.08</v>
      </c>
      <c r="C197">
        <v>68.7</v>
      </c>
      <c r="D197">
        <v>53.7</v>
      </c>
      <c r="E197">
        <v>49</v>
      </c>
      <c r="G197">
        <v>11.64</v>
      </c>
      <c r="H197">
        <v>85.60000000000001</v>
      </c>
      <c r="I197">
        <v>31.900000000000002</v>
      </c>
      <c r="J197">
        <v>38.300000000000004</v>
      </c>
      <c r="K197">
        <v>58.177</v>
      </c>
      <c r="L197" t="s">
        <v>177</v>
      </c>
      <c r="M197">
        <v>67.5</v>
      </c>
      <c r="N197">
        <v>52.7</v>
      </c>
      <c r="O197">
        <v>58.177</v>
      </c>
      <c r="Q197">
        <v>52.7</v>
      </c>
      <c r="R197">
        <v>1.6671200000000002</v>
      </c>
      <c r="S197">
        <v>46.58</v>
      </c>
      <c r="U197">
        <v>11.100000000000001</v>
      </c>
      <c r="V197">
        <v>12.05</v>
      </c>
      <c r="Z197">
        <v>1.4335</v>
      </c>
      <c r="AA197">
        <v>1.643</v>
      </c>
      <c r="AB197">
        <v>7.4575000000000005</v>
      </c>
      <c r="AC197">
        <v>7.511</v>
      </c>
      <c r="AE197">
        <v>13.1</v>
      </c>
      <c r="AF197">
        <v>162.05</v>
      </c>
      <c r="AG197">
        <v>866.4</v>
      </c>
      <c r="AH197">
        <v>26.25</v>
      </c>
      <c r="AI197">
        <v>2.1955</v>
      </c>
      <c r="AJ197">
        <v>2.6020000000000003</v>
      </c>
      <c r="AK197">
        <v>0.29340000000000005</v>
      </c>
      <c r="AL197" t="s">
        <v>177</v>
      </c>
      <c r="AN197">
        <v>1.3840000000000001</v>
      </c>
      <c r="AO197" t="s">
        <v>177</v>
      </c>
      <c r="AR197">
        <v>2.2198</v>
      </c>
      <c r="AS197">
        <v>0.6504</v>
      </c>
      <c r="AT197">
        <v>0.5108</v>
      </c>
    </row>
    <row r="198" spans="1:46" ht="12.75">
      <c r="A198" s="1">
        <v>31761</v>
      </c>
      <c r="B198">
        <v>45.22</v>
      </c>
      <c r="C198">
        <v>68.83</v>
      </c>
      <c r="D198">
        <v>53.660000000000004</v>
      </c>
      <c r="E198">
        <v>49.2</v>
      </c>
      <c r="G198">
        <v>11.57</v>
      </c>
      <c r="H198">
        <v>85.4</v>
      </c>
      <c r="I198">
        <v>31.900000000000002</v>
      </c>
      <c r="J198">
        <v>38.300000000000004</v>
      </c>
      <c r="K198">
        <v>58.221000000000004</v>
      </c>
      <c r="L198" t="s">
        <v>177</v>
      </c>
      <c r="M198">
        <v>67.9</v>
      </c>
      <c r="N198">
        <v>52.78</v>
      </c>
      <c r="O198">
        <v>58.221000000000004</v>
      </c>
      <c r="Q198">
        <v>52.78</v>
      </c>
      <c r="R198">
        <v>1.7988000000000002</v>
      </c>
      <c r="S198">
        <v>46.62</v>
      </c>
      <c r="U198">
        <v>11.100000000000001</v>
      </c>
      <c r="V198">
        <v>12.19</v>
      </c>
      <c r="Z198">
        <v>1.4825000000000002</v>
      </c>
      <c r="AA198">
        <v>1.614</v>
      </c>
      <c r="AB198">
        <v>7.2875000000000005</v>
      </c>
      <c r="AC198">
        <v>7.375</v>
      </c>
      <c r="AE198">
        <v>13.120000000000001</v>
      </c>
      <c r="AF198">
        <v>158.3</v>
      </c>
      <c r="AG198">
        <v>861.4</v>
      </c>
      <c r="AH198">
        <v>26.27</v>
      </c>
      <c r="AI198">
        <v>2.1725000000000003</v>
      </c>
      <c r="AJ198">
        <v>2.599</v>
      </c>
      <c r="AK198">
        <v>0.29450000000000004</v>
      </c>
      <c r="AL198" t="s">
        <v>177</v>
      </c>
      <c r="AN198">
        <v>1.381</v>
      </c>
      <c r="AO198" t="s">
        <v>177</v>
      </c>
      <c r="AR198">
        <v>2.1872000000000003</v>
      </c>
      <c r="AS198">
        <v>0.6653</v>
      </c>
      <c r="AT198">
        <v>0.5305</v>
      </c>
    </row>
    <row r="199" spans="1:46" ht="12.75">
      <c r="A199" s="1">
        <v>31792</v>
      </c>
      <c r="B199">
        <v>45.4</v>
      </c>
      <c r="C199">
        <v>69.23</v>
      </c>
      <c r="D199">
        <v>53.77</v>
      </c>
      <c r="E199">
        <v>49.9</v>
      </c>
      <c r="G199">
        <v>11.57</v>
      </c>
      <c r="H199">
        <v>85.10000000000001</v>
      </c>
      <c r="I199">
        <v>32.03</v>
      </c>
      <c r="J199">
        <v>38.300000000000004</v>
      </c>
      <c r="K199">
        <v>58.593</v>
      </c>
      <c r="L199" t="s">
        <v>177</v>
      </c>
      <c r="M199">
        <v>67.5</v>
      </c>
      <c r="N199">
        <v>52.94</v>
      </c>
      <c r="O199">
        <v>58.593</v>
      </c>
      <c r="Q199">
        <v>52.94</v>
      </c>
      <c r="R199">
        <v>1.9444500000000002</v>
      </c>
      <c r="S199">
        <v>46.92</v>
      </c>
      <c r="U199">
        <v>11.4</v>
      </c>
      <c r="V199">
        <v>12.33</v>
      </c>
      <c r="Z199">
        <v>1.514</v>
      </c>
      <c r="AA199">
        <v>1.546</v>
      </c>
      <c r="AB199">
        <v>6.945</v>
      </c>
      <c r="AC199">
        <v>7.050000000000001</v>
      </c>
      <c r="AE199">
        <v>13.040000000000001</v>
      </c>
      <c r="AF199">
        <v>153.65</v>
      </c>
      <c r="AG199">
        <v>856.7</v>
      </c>
      <c r="AH199">
        <v>25.86</v>
      </c>
      <c r="AI199">
        <v>2.1475</v>
      </c>
      <c r="AJ199">
        <v>2.5425</v>
      </c>
      <c r="AK199">
        <v>0.28350000000000003</v>
      </c>
      <c r="AL199" t="s">
        <v>177</v>
      </c>
      <c r="AN199">
        <v>1.339</v>
      </c>
      <c r="AO199" t="s">
        <v>177</v>
      </c>
      <c r="AR199">
        <v>2.0942000000000003</v>
      </c>
      <c r="AS199">
        <v>0.6618</v>
      </c>
      <c r="AT199">
        <v>0.541</v>
      </c>
    </row>
    <row r="200" spans="1:46" ht="12.75">
      <c r="A200" s="1">
        <v>31823</v>
      </c>
      <c r="B200">
        <v>45.58</v>
      </c>
      <c r="C200">
        <v>69.44</v>
      </c>
      <c r="D200">
        <v>53.730000000000004</v>
      </c>
      <c r="E200">
        <v>50.4</v>
      </c>
      <c r="G200">
        <v>11.540000000000001</v>
      </c>
      <c r="H200">
        <v>85.10000000000001</v>
      </c>
      <c r="I200">
        <v>32.09</v>
      </c>
      <c r="J200">
        <v>38.300000000000004</v>
      </c>
      <c r="K200">
        <v>58.227000000000004</v>
      </c>
      <c r="L200" t="s">
        <v>177</v>
      </c>
      <c r="M200">
        <v>67.5</v>
      </c>
      <c r="N200">
        <v>53.17</v>
      </c>
      <c r="O200">
        <v>58.227000000000004</v>
      </c>
      <c r="Q200">
        <v>53.17</v>
      </c>
      <c r="R200">
        <v>2.08476</v>
      </c>
      <c r="S200">
        <v>47.09</v>
      </c>
      <c r="U200">
        <v>11.600000000000001</v>
      </c>
      <c r="V200">
        <v>12.51</v>
      </c>
      <c r="Z200">
        <v>1.546</v>
      </c>
      <c r="AA200">
        <v>1.5385</v>
      </c>
      <c r="AB200">
        <v>6.893000000000001</v>
      </c>
      <c r="AC200">
        <v>7</v>
      </c>
      <c r="AE200">
        <v>13.05</v>
      </c>
      <c r="AF200">
        <v>153.27</v>
      </c>
      <c r="AG200">
        <v>854.7</v>
      </c>
      <c r="AH200">
        <v>25.93</v>
      </c>
      <c r="AI200">
        <v>2.136</v>
      </c>
      <c r="AJ200">
        <v>2.5165</v>
      </c>
      <c r="AK200">
        <v>0.27780000000000005</v>
      </c>
      <c r="AL200" t="s">
        <v>177</v>
      </c>
      <c r="AN200">
        <v>1.3332000000000002</v>
      </c>
      <c r="AO200" t="s">
        <v>177</v>
      </c>
      <c r="AR200">
        <v>2.079</v>
      </c>
      <c r="AS200">
        <v>0.677</v>
      </c>
      <c r="AT200">
        <v>0.5605</v>
      </c>
    </row>
    <row r="201" spans="1:46" ht="12.75">
      <c r="A201" s="1">
        <v>31851</v>
      </c>
      <c r="B201">
        <v>45.67</v>
      </c>
      <c r="C201">
        <v>69.53</v>
      </c>
      <c r="D201">
        <v>54.22</v>
      </c>
      <c r="E201">
        <v>50.9</v>
      </c>
      <c r="G201">
        <v>11.540000000000001</v>
      </c>
      <c r="H201">
        <v>85.4</v>
      </c>
      <c r="I201">
        <v>32.34</v>
      </c>
      <c r="J201">
        <v>38.300000000000004</v>
      </c>
      <c r="K201">
        <v>58.22</v>
      </c>
      <c r="L201" t="s">
        <v>177</v>
      </c>
      <c r="M201">
        <v>67.3</v>
      </c>
      <c r="N201">
        <v>53.33</v>
      </c>
      <c r="O201">
        <v>58.22</v>
      </c>
      <c r="Q201">
        <v>53.33</v>
      </c>
      <c r="R201">
        <v>2.2225300000000003</v>
      </c>
      <c r="S201">
        <v>47.300000000000004</v>
      </c>
      <c r="U201">
        <v>11.8</v>
      </c>
      <c r="V201">
        <v>12.69</v>
      </c>
      <c r="Z201">
        <v>1.607</v>
      </c>
      <c r="AA201">
        <v>1.5055</v>
      </c>
      <c r="AB201">
        <v>6.825</v>
      </c>
      <c r="AC201">
        <v>6.815</v>
      </c>
      <c r="AE201">
        <v>12.94</v>
      </c>
      <c r="AF201">
        <v>145.68</v>
      </c>
      <c r="AG201">
        <v>846.9</v>
      </c>
      <c r="AH201">
        <v>25.740000000000002</v>
      </c>
      <c r="AI201">
        <v>2.1355</v>
      </c>
      <c r="AJ201">
        <v>2.5060000000000002</v>
      </c>
      <c r="AK201">
        <v>0.2746</v>
      </c>
      <c r="AL201" t="s">
        <v>177</v>
      </c>
      <c r="AN201">
        <v>1.3053000000000001</v>
      </c>
      <c r="AO201" t="s">
        <v>177</v>
      </c>
      <c r="AR201">
        <v>2.0202</v>
      </c>
      <c r="AS201">
        <v>0.7045</v>
      </c>
      <c r="AT201">
        <v>0.5697</v>
      </c>
    </row>
    <row r="202" spans="1:46" ht="12.75">
      <c r="A202" s="1">
        <v>31882</v>
      </c>
      <c r="B202">
        <v>46.22</v>
      </c>
      <c r="C202">
        <v>69.62</v>
      </c>
      <c r="D202">
        <v>54.43</v>
      </c>
      <c r="E202">
        <v>51.1</v>
      </c>
      <c r="G202">
        <v>11.63</v>
      </c>
      <c r="H202">
        <v>86.2</v>
      </c>
      <c r="I202">
        <v>32.53</v>
      </c>
      <c r="J202">
        <v>38.5</v>
      </c>
      <c r="K202">
        <v>58.427</v>
      </c>
      <c r="L202" t="s">
        <v>177</v>
      </c>
      <c r="M202">
        <v>67.5</v>
      </c>
      <c r="N202">
        <v>53.65</v>
      </c>
      <c r="O202">
        <v>58.427</v>
      </c>
      <c r="Q202">
        <v>53.65</v>
      </c>
      <c r="R202">
        <v>2.41699</v>
      </c>
      <c r="S202">
        <v>47.550000000000004</v>
      </c>
      <c r="U202">
        <v>12</v>
      </c>
      <c r="V202">
        <v>12.88</v>
      </c>
      <c r="Z202">
        <v>1.6605</v>
      </c>
      <c r="AA202">
        <v>1.477</v>
      </c>
      <c r="AB202">
        <v>6.772</v>
      </c>
      <c r="AC202">
        <v>6.7225</v>
      </c>
      <c r="AE202">
        <v>12.65</v>
      </c>
      <c r="AF202">
        <v>140.67000000000002</v>
      </c>
      <c r="AG202">
        <v>834.1</v>
      </c>
      <c r="AH202">
        <v>25.59</v>
      </c>
      <c r="AI202">
        <v>2.123</v>
      </c>
      <c r="AJ202">
        <v>2.4765</v>
      </c>
      <c r="AK202">
        <v>0.27180000000000004</v>
      </c>
      <c r="AL202" t="s">
        <v>177</v>
      </c>
      <c r="AN202">
        <v>1.3371</v>
      </c>
      <c r="AO202" t="s">
        <v>177</v>
      </c>
      <c r="AR202">
        <v>2.004</v>
      </c>
      <c r="AS202">
        <v>0.7020000000000001</v>
      </c>
      <c r="AT202">
        <v>0.5780000000000001</v>
      </c>
    </row>
    <row r="203" spans="1:46" ht="12.75">
      <c r="A203" s="1">
        <v>31912</v>
      </c>
      <c r="B203">
        <v>46.26</v>
      </c>
      <c r="C203">
        <v>69.23</v>
      </c>
      <c r="D203">
        <v>54.95</v>
      </c>
      <c r="E203">
        <v>51.2</v>
      </c>
      <c r="G203">
        <v>11.83</v>
      </c>
      <c r="H203">
        <v>86.4</v>
      </c>
      <c r="I203">
        <v>33.02</v>
      </c>
      <c r="J203">
        <v>38.7</v>
      </c>
      <c r="K203">
        <v>58.583</v>
      </c>
      <c r="L203" t="s">
        <v>177</v>
      </c>
      <c r="M203">
        <v>67.4</v>
      </c>
      <c r="N203">
        <v>53.96</v>
      </c>
      <c r="O203">
        <v>58.583</v>
      </c>
      <c r="Q203">
        <v>53.96</v>
      </c>
      <c r="R203">
        <v>2.5992100000000002</v>
      </c>
      <c r="S203">
        <v>47.72</v>
      </c>
      <c r="U203">
        <v>12</v>
      </c>
      <c r="V203">
        <v>12.97</v>
      </c>
      <c r="Z203">
        <v>1.6295000000000002</v>
      </c>
      <c r="AA203">
        <v>1.5125000000000002</v>
      </c>
      <c r="AB203">
        <v>6.867</v>
      </c>
      <c r="AC203">
        <v>6.7620000000000005</v>
      </c>
      <c r="AE203">
        <v>12.84</v>
      </c>
      <c r="AF203">
        <v>144.1</v>
      </c>
      <c r="AG203">
        <v>822.6</v>
      </c>
      <c r="AH203">
        <v>25.75</v>
      </c>
      <c r="AI203">
        <v>2.1215</v>
      </c>
      <c r="AJ203">
        <v>2.499</v>
      </c>
      <c r="AK203">
        <v>0.2706</v>
      </c>
      <c r="AL203" t="s">
        <v>177</v>
      </c>
      <c r="AN203">
        <v>1.3388</v>
      </c>
      <c r="AO203" t="s">
        <v>177</v>
      </c>
      <c r="AR203">
        <v>2.0223</v>
      </c>
      <c r="AS203">
        <v>0.7122</v>
      </c>
      <c r="AT203">
        <v>0.5750000000000001</v>
      </c>
    </row>
    <row r="204" spans="1:46" ht="12.75">
      <c r="A204" s="1">
        <v>31943</v>
      </c>
      <c r="B204">
        <v>46.26</v>
      </c>
      <c r="C204">
        <v>69.46000000000001</v>
      </c>
      <c r="D204">
        <v>54.910000000000004</v>
      </c>
      <c r="E204">
        <v>51.5</v>
      </c>
      <c r="G204">
        <v>12.030000000000001</v>
      </c>
      <c r="H204">
        <v>86.2</v>
      </c>
      <c r="I204">
        <v>32.99</v>
      </c>
      <c r="J204">
        <v>38.9</v>
      </c>
      <c r="K204">
        <v>58.618</v>
      </c>
      <c r="L204" t="s">
        <v>177</v>
      </c>
      <c r="M204">
        <v>67.3</v>
      </c>
      <c r="N204">
        <v>54.120000000000005</v>
      </c>
      <c r="O204">
        <v>58.618</v>
      </c>
      <c r="Q204">
        <v>54.120000000000005</v>
      </c>
      <c r="R204">
        <v>2.78724</v>
      </c>
      <c r="S204">
        <v>47.89</v>
      </c>
      <c r="U204">
        <v>13</v>
      </c>
      <c r="V204">
        <v>13.11</v>
      </c>
      <c r="Z204">
        <v>1.6128</v>
      </c>
      <c r="AA204">
        <v>1.5155</v>
      </c>
      <c r="AB204">
        <v>6.930000000000001</v>
      </c>
      <c r="AC204">
        <v>6.706</v>
      </c>
      <c r="AE204">
        <v>12.89</v>
      </c>
      <c r="AF204">
        <v>146.8</v>
      </c>
      <c r="AG204">
        <v>808.9</v>
      </c>
      <c r="AH204">
        <v>25.86</v>
      </c>
      <c r="AI204">
        <v>2.1188000000000002</v>
      </c>
      <c r="AJ204">
        <v>2.5285</v>
      </c>
      <c r="AK204">
        <v>0.28250000000000003</v>
      </c>
      <c r="AL204" t="s">
        <v>177</v>
      </c>
      <c r="AN204">
        <v>1.3315000000000001</v>
      </c>
      <c r="AO204" t="s">
        <v>177</v>
      </c>
      <c r="AR204">
        <v>2.0471</v>
      </c>
      <c r="AS204">
        <v>0.7209</v>
      </c>
      <c r="AT204">
        <v>0.5923</v>
      </c>
    </row>
    <row r="205" spans="1:46" ht="12.75">
      <c r="A205" s="1">
        <v>31973</v>
      </c>
      <c r="B205">
        <v>46.22</v>
      </c>
      <c r="C205">
        <v>69.47</v>
      </c>
      <c r="D205">
        <v>54.910000000000004</v>
      </c>
      <c r="E205">
        <v>51.6</v>
      </c>
      <c r="G205">
        <v>12.18</v>
      </c>
      <c r="H205">
        <v>85.8</v>
      </c>
      <c r="I205">
        <v>32.9</v>
      </c>
      <c r="J205">
        <v>38.9</v>
      </c>
      <c r="K205">
        <v>58.858000000000004</v>
      </c>
      <c r="L205" t="s">
        <v>177</v>
      </c>
      <c r="M205">
        <v>67.10000000000001</v>
      </c>
      <c r="N205">
        <v>54.44</v>
      </c>
      <c r="O205">
        <v>58.858000000000004</v>
      </c>
      <c r="Q205">
        <v>54.44</v>
      </c>
      <c r="R205">
        <v>3.0129900000000003</v>
      </c>
      <c r="S205">
        <v>48.01</v>
      </c>
      <c r="U205">
        <v>12.4</v>
      </c>
      <c r="V205">
        <v>13.200000000000001</v>
      </c>
      <c r="Z205">
        <v>1.591</v>
      </c>
      <c r="AA205">
        <v>1.5385</v>
      </c>
      <c r="AB205">
        <v>7.064</v>
      </c>
      <c r="AC205">
        <v>6.8095</v>
      </c>
      <c r="AE205">
        <v>13.11</v>
      </c>
      <c r="AF205">
        <v>149.9</v>
      </c>
      <c r="AG205">
        <v>808</v>
      </c>
      <c r="AH205">
        <v>25.98</v>
      </c>
      <c r="AI205">
        <v>2.111</v>
      </c>
      <c r="AJ205">
        <v>2.5405</v>
      </c>
      <c r="AK205">
        <v>0.28390000000000004</v>
      </c>
      <c r="AL205" t="s">
        <v>177</v>
      </c>
      <c r="AN205">
        <v>1.328</v>
      </c>
      <c r="AO205" t="s">
        <v>177</v>
      </c>
      <c r="AR205">
        <v>2.0725000000000002</v>
      </c>
      <c r="AS205">
        <v>0.6982</v>
      </c>
      <c r="AT205">
        <v>0.5697</v>
      </c>
    </row>
    <row r="206" spans="1:46" ht="12.75">
      <c r="A206" s="1">
        <v>32004</v>
      </c>
      <c r="B206">
        <v>46.36</v>
      </c>
      <c r="C206">
        <v>69.74</v>
      </c>
      <c r="D206">
        <v>55.09</v>
      </c>
      <c r="E206">
        <v>51.7</v>
      </c>
      <c r="G206">
        <v>12.38</v>
      </c>
      <c r="H206">
        <v>85.9</v>
      </c>
      <c r="I206">
        <v>33.37</v>
      </c>
      <c r="J206">
        <v>39.2</v>
      </c>
      <c r="K206">
        <v>58.932</v>
      </c>
      <c r="L206" t="s">
        <v>177</v>
      </c>
      <c r="M206">
        <v>66.60000000000001</v>
      </c>
      <c r="N206">
        <v>54.52</v>
      </c>
      <c r="O206">
        <v>58.932</v>
      </c>
      <c r="Q206">
        <v>54.52</v>
      </c>
      <c r="R206">
        <v>3.25924</v>
      </c>
      <c r="S206">
        <v>48.27</v>
      </c>
      <c r="U206">
        <v>12.5</v>
      </c>
      <c r="V206">
        <v>13.43</v>
      </c>
      <c r="Z206">
        <v>1.6328</v>
      </c>
      <c r="AA206">
        <v>1.4935</v>
      </c>
      <c r="AB206">
        <v>6.978000000000001</v>
      </c>
      <c r="AC206">
        <v>6.662</v>
      </c>
      <c r="AE206">
        <v>13.05</v>
      </c>
      <c r="AF206">
        <v>141.75</v>
      </c>
      <c r="AG206">
        <v>807.7</v>
      </c>
      <c r="AH206">
        <v>25.740000000000002</v>
      </c>
      <c r="AI206">
        <v>2.104</v>
      </c>
      <c r="AJ206">
        <v>2.516</v>
      </c>
      <c r="AK206">
        <v>0.2816</v>
      </c>
      <c r="AL206" t="s">
        <v>177</v>
      </c>
      <c r="AN206">
        <v>1.3196</v>
      </c>
      <c r="AO206" t="s">
        <v>177</v>
      </c>
      <c r="AR206">
        <v>2.0408</v>
      </c>
      <c r="AS206">
        <v>0.7145</v>
      </c>
      <c r="AT206">
        <v>0.607</v>
      </c>
    </row>
    <row r="207" spans="1:46" ht="12.75">
      <c r="A207" s="1">
        <v>32035</v>
      </c>
      <c r="B207">
        <v>46.49</v>
      </c>
      <c r="C207">
        <v>69.58</v>
      </c>
      <c r="D207">
        <v>55.4</v>
      </c>
      <c r="E207">
        <v>52.4</v>
      </c>
      <c r="G207">
        <v>12.530000000000001</v>
      </c>
      <c r="H207">
        <v>86.60000000000001</v>
      </c>
      <c r="I207">
        <v>33.59</v>
      </c>
      <c r="J207">
        <v>39.300000000000004</v>
      </c>
      <c r="K207">
        <v>58.898</v>
      </c>
      <c r="L207" t="s">
        <v>177</v>
      </c>
      <c r="M207">
        <v>66.5</v>
      </c>
      <c r="N207">
        <v>54.52</v>
      </c>
      <c r="O207">
        <v>58.898</v>
      </c>
      <c r="Q207">
        <v>54.52</v>
      </c>
      <c r="R207">
        <v>3.4739600000000004</v>
      </c>
      <c r="S207">
        <v>48.52</v>
      </c>
      <c r="U207">
        <v>12.3</v>
      </c>
      <c r="V207">
        <v>13.61</v>
      </c>
      <c r="Z207">
        <v>1.6248</v>
      </c>
      <c r="AA207">
        <v>1.5336</v>
      </c>
      <c r="AB207">
        <v>7.085</v>
      </c>
      <c r="AC207">
        <v>6.73</v>
      </c>
      <c r="AE207">
        <v>13.11</v>
      </c>
      <c r="AF207">
        <v>146.5</v>
      </c>
      <c r="AG207">
        <v>805.8000000000001</v>
      </c>
      <c r="AH207">
        <v>25.85</v>
      </c>
      <c r="AI207">
        <v>2.091</v>
      </c>
      <c r="AJ207">
        <v>2.5355000000000003</v>
      </c>
      <c r="AK207">
        <v>0.281</v>
      </c>
      <c r="AL207" t="s">
        <v>177</v>
      </c>
      <c r="AN207">
        <v>1.3095</v>
      </c>
      <c r="AO207" t="s">
        <v>177</v>
      </c>
      <c r="AR207">
        <v>2.0768</v>
      </c>
      <c r="AS207">
        <v>0.7088</v>
      </c>
      <c r="AT207">
        <v>0.6468</v>
      </c>
    </row>
    <row r="208" spans="1:46" ht="12.75">
      <c r="A208" s="1">
        <v>32065</v>
      </c>
      <c r="B208">
        <v>46.72</v>
      </c>
      <c r="C208">
        <v>69.88</v>
      </c>
      <c r="D208">
        <v>55.64</v>
      </c>
      <c r="E208">
        <v>52.5</v>
      </c>
      <c r="G208">
        <v>12.620000000000001</v>
      </c>
      <c r="H208">
        <v>86.60000000000001</v>
      </c>
      <c r="I208">
        <v>33.62</v>
      </c>
      <c r="J208">
        <v>39.300000000000004</v>
      </c>
      <c r="K208">
        <v>58.881</v>
      </c>
      <c r="L208" t="s">
        <v>177</v>
      </c>
      <c r="M208">
        <v>66.3</v>
      </c>
      <c r="N208">
        <v>54.67</v>
      </c>
      <c r="O208">
        <v>58.881</v>
      </c>
      <c r="Q208">
        <v>54.67</v>
      </c>
      <c r="R208">
        <v>3.7634600000000002</v>
      </c>
      <c r="S208">
        <v>48.65</v>
      </c>
      <c r="U208">
        <v>12.600000000000001</v>
      </c>
      <c r="V208">
        <v>13.75</v>
      </c>
      <c r="Z208">
        <v>1.7215</v>
      </c>
      <c r="AA208">
        <v>1.429</v>
      </c>
      <c r="AB208">
        <v>6.682</v>
      </c>
      <c r="AC208">
        <v>6.57</v>
      </c>
      <c r="AE208">
        <v>12.99</v>
      </c>
      <c r="AF208">
        <v>138.4</v>
      </c>
      <c r="AG208">
        <v>801.4</v>
      </c>
      <c r="AH208">
        <v>25.61</v>
      </c>
      <c r="AI208">
        <v>2.0705</v>
      </c>
      <c r="AJ208">
        <v>2.5155000000000003</v>
      </c>
      <c r="AK208">
        <v>0.28040000000000004</v>
      </c>
      <c r="AL208" t="s">
        <v>177</v>
      </c>
      <c r="AN208">
        <v>1.3162</v>
      </c>
      <c r="AO208" t="s">
        <v>177</v>
      </c>
      <c r="AR208">
        <v>2.0161000000000002</v>
      </c>
      <c r="AS208">
        <v>0.67</v>
      </c>
      <c r="AT208">
        <v>0.5930000000000001</v>
      </c>
    </row>
    <row r="209" spans="1:46" ht="12.75">
      <c r="A209" s="1">
        <v>32096</v>
      </c>
      <c r="B209">
        <v>46.95</v>
      </c>
      <c r="C209">
        <v>70.14</v>
      </c>
      <c r="D209">
        <v>55.82</v>
      </c>
      <c r="E209">
        <v>52.6</v>
      </c>
      <c r="G209">
        <v>12.700000000000001</v>
      </c>
      <c r="H209">
        <v>86.2</v>
      </c>
      <c r="I209">
        <v>33.55</v>
      </c>
      <c r="J209">
        <v>39.6</v>
      </c>
      <c r="K209">
        <v>58.983000000000004</v>
      </c>
      <c r="L209" t="s">
        <v>177</v>
      </c>
      <c r="M209">
        <v>66.60000000000001</v>
      </c>
      <c r="N209">
        <v>54.910000000000004</v>
      </c>
      <c r="O209">
        <v>58.983000000000004</v>
      </c>
      <c r="Q209">
        <v>54.910000000000004</v>
      </c>
      <c r="R209">
        <v>4.06198</v>
      </c>
      <c r="S209">
        <v>48.69</v>
      </c>
      <c r="U209">
        <v>12.600000000000001</v>
      </c>
      <c r="V209">
        <v>13.89</v>
      </c>
      <c r="Z209">
        <v>1.8256000000000001</v>
      </c>
      <c r="AA209">
        <v>1.3455000000000001</v>
      </c>
      <c r="AB209">
        <v>6.3375</v>
      </c>
      <c r="AC209">
        <v>6.4</v>
      </c>
      <c r="AE209">
        <v>12.89</v>
      </c>
      <c r="AF209">
        <v>132.42000000000002</v>
      </c>
      <c r="AG209">
        <v>796.4</v>
      </c>
      <c r="AH209">
        <v>25.37</v>
      </c>
      <c r="AI209">
        <v>2.027</v>
      </c>
      <c r="AJ209">
        <v>2.487</v>
      </c>
      <c r="AK209">
        <v>0.2777</v>
      </c>
      <c r="AL209" t="s">
        <v>177</v>
      </c>
      <c r="AN209">
        <v>1.3081</v>
      </c>
      <c r="AO209" t="s">
        <v>177</v>
      </c>
      <c r="AR209">
        <v>1.9474</v>
      </c>
      <c r="AS209">
        <v>0.7050000000000001</v>
      </c>
      <c r="AT209">
        <v>0.6475000000000001</v>
      </c>
    </row>
    <row r="210" spans="1:46" ht="12.75">
      <c r="A210" s="1">
        <v>32126</v>
      </c>
      <c r="B210">
        <v>46.9</v>
      </c>
      <c r="C210">
        <v>70.13</v>
      </c>
      <c r="D210">
        <v>55.85</v>
      </c>
      <c r="E210">
        <v>52.800000000000004</v>
      </c>
      <c r="G210">
        <v>12.65</v>
      </c>
      <c r="H210">
        <v>86.10000000000001</v>
      </c>
      <c r="I210">
        <v>33.84</v>
      </c>
      <c r="J210">
        <v>39.7</v>
      </c>
      <c r="K210">
        <v>59.11</v>
      </c>
      <c r="L210" t="s">
        <v>177</v>
      </c>
      <c r="M210">
        <v>66.7</v>
      </c>
      <c r="N210">
        <v>54.99</v>
      </c>
      <c r="O210">
        <v>59.11</v>
      </c>
      <c r="Q210">
        <v>54.99</v>
      </c>
      <c r="R210">
        <v>4.661930000000001</v>
      </c>
      <c r="S210">
        <v>48.69</v>
      </c>
      <c r="U210">
        <v>12.600000000000001</v>
      </c>
      <c r="V210">
        <v>13.98</v>
      </c>
      <c r="Z210">
        <v>1.8860000000000001</v>
      </c>
      <c r="AA210">
        <v>1.2715</v>
      </c>
      <c r="AB210">
        <v>6.0600000000000005</v>
      </c>
      <c r="AC210">
        <v>6.220000000000001</v>
      </c>
      <c r="AE210">
        <v>12.75</v>
      </c>
      <c r="AF210">
        <v>121.25</v>
      </c>
      <c r="AG210">
        <v>792.3000000000001</v>
      </c>
      <c r="AH210">
        <v>25.09</v>
      </c>
      <c r="AI210">
        <v>1.997</v>
      </c>
      <c r="AJ210">
        <v>2.4890000000000003</v>
      </c>
      <c r="AK210">
        <v>0.27330000000000004</v>
      </c>
      <c r="AL210" t="s">
        <v>177</v>
      </c>
      <c r="AN210">
        <v>1.3002</v>
      </c>
      <c r="AO210">
        <v>2.24</v>
      </c>
      <c r="AR210">
        <v>1.9305</v>
      </c>
      <c r="AS210">
        <v>0.7220000000000001</v>
      </c>
      <c r="AT210">
        <v>0.6602</v>
      </c>
    </row>
    <row r="211" spans="1:46" ht="12.75">
      <c r="A211" s="1">
        <v>32157</v>
      </c>
      <c r="B211">
        <v>46.9</v>
      </c>
      <c r="C211">
        <v>70.31</v>
      </c>
      <c r="D211">
        <v>56.1</v>
      </c>
      <c r="E211">
        <v>53.5</v>
      </c>
      <c r="G211">
        <v>12.67</v>
      </c>
      <c r="H211">
        <v>85.9</v>
      </c>
      <c r="I211">
        <v>34.02</v>
      </c>
      <c r="J211">
        <v>39.5</v>
      </c>
      <c r="K211">
        <v>59.025</v>
      </c>
      <c r="L211" t="s">
        <v>177</v>
      </c>
      <c r="M211">
        <v>67.4</v>
      </c>
      <c r="N211">
        <v>55.07</v>
      </c>
      <c r="O211">
        <v>59.025</v>
      </c>
      <c r="Q211">
        <v>55.07</v>
      </c>
      <c r="R211">
        <v>5.382770000000001</v>
      </c>
      <c r="S211">
        <v>48.82</v>
      </c>
      <c r="U211">
        <v>13.200000000000001</v>
      </c>
      <c r="V211">
        <v>14.07</v>
      </c>
      <c r="Z211">
        <v>1.7691000000000001</v>
      </c>
      <c r="AA211">
        <v>1.3673</v>
      </c>
      <c r="AB211">
        <v>6.430000000000001</v>
      </c>
      <c r="AC211">
        <v>6.3825</v>
      </c>
      <c r="AE211">
        <v>13.08</v>
      </c>
      <c r="AF211">
        <v>127.75</v>
      </c>
      <c r="AG211">
        <v>781.5</v>
      </c>
      <c r="AH211">
        <v>25.25</v>
      </c>
      <c r="AI211">
        <v>2.0225</v>
      </c>
      <c r="AJ211">
        <v>2.5500000000000003</v>
      </c>
      <c r="AK211">
        <v>0.27490000000000003</v>
      </c>
      <c r="AL211" t="s">
        <v>177</v>
      </c>
      <c r="AN211">
        <v>1.276</v>
      </c>
      <c r="AO211">
        <v>2.2800000000000002</v>
      </c>
      <c r="AR211">
        <v>1.992</v>
      </c>
      <c r="AS211">
        <v>0.7080000000000001</v>
      </c>
      <c r="AT211">
        <v>0.6595000000000001</v>
      </c>
    </row>
    <row r="212" spans="1:46" ht="12.75">
      <c r="A212" s="1">
        <v>32188</v>
      </c>
      <c r="B212">
        <v>47</v>
      </c>
      <c r="C212">
        <v>70.66</v>
      </c>
      <c r="D212">
        <v>56.550000000000004</v>
      </c>
      <c r="E212">
        <v>53.800000000000004</v>
      </c>
      <c r="G212">
        <v>12.6</v>
      </c>
      <c r="H212">
        <v>85.7</v>
      </c>
      <c r="I212">
        <v>34.58</v>
      </c>
      <c r="J212">
        <v>39.9</v>
      </c>
      <c r="K212">
        <v>59.479</v>
      </c>
      <c r="L212" t="s">
        <v>177</v>
      </c>
      <c r="M212">
        <v>67.5</v>
      </c>
      <c r="N212">
        <v>55.31</v>
      </c>
      <c r="O212">
        <v>59.479</v>
      </c>
      <c r="Q212">
        <v>55.31</v>
      </c>
      <c r="R212">
        <v>5.831740000000001</v>
      </c>
      <c r="S212">
        <v>48.94</v>
      </c>
      <c r="U212">
        <v>13.200000000000001</v>
      </c>
      <c r="V212">
        <v>14.17</v>
      </c>
      <c r="Z212">
        <v>1.7735</v>
      </c>
      <c r="AA212">
        <v>1.3925</v>
      </c>
      <c r="AB212">
        <v>6.458</v>
      </c>
      <c r="AC212">
        <v>6.3555</v>
      </c>
      <c r="AE212">
        <v>13.06</v>
      </c>
      <c r="AF212">
        <v>128.45</v>
      </c>
      <c r="AG212">
        <v>760.8000000000001</v>
      </c>
      <c r="AH212">
        <v>25.32</v>
      </c>
      <c r="AI212">
        <v>2.0145</v>
      </c>
      <c r="AJ212">
        <v>2.584</v>
      </c>
      <c r="AK212">
        <v>0.2761</v>
      </c>
      <c r="AL212" t="s">
        <v>177</v>
      </c>
      <c r="AN212">
        <v>1.2606000000000002</v>
      </c>
      <c r="AO212">
        <v>2.3400000000000003</v>
      </c>
      <c r="AR212">
        <v>2.0877</v>
      </c>
      <c r="AS212">
        <v>0.7186</v>
      </c>
      <c r="AT212">
        <v>0.6645</v>
      </c>
    </row>
    <row r="213" spans="1:46" ht="12.75">
      <c r="A213" s="1">
        <v>32217</v>
      </c>
      <c r="B213">
        <v>47.2</v>
      </c>
      <c r="C213">
        <v>70.82000000000001</v>
      </c>
      <c r="D213">
        <v>56.76</v>
      </c>
      <c r="E213">
        <v>54.6</v>
      </c>
      <c r="G213">
        <v>12.67</v>
      </c>
      <c r="H213">
        <v>86</v>
      </c>
      <c r="I213">
        <v>35.08</v>
      </c>
      <c r="J213">
        <v>40.1</v>
      </c>
      <c r="K213">
        <v>59.325</v>
      </c>
      <c r="L213" t="s">
        <v>177</v>
      </c>
      <c r="M213">
        <v>67.60000000000001</v>
      </c>
      <c r="N213">
        <v>55.620000000000005</v>
      </c>
      <c r="O213">
        <v>59.325</v>
      </c>
      <c r="Q213">
        <v>55.620000000000005</v>
      </c>
      <c r="R213">
        <v>6.13037</v>
      </c>
      <c r="S213">
        <v>49.15</v>
      </c>
      <c r="U213">
        <v>13.4</v>
      </c>
      <c r="V213">
        <v>14.4</v>
      </c>
      <c r="Z213">
        <v>1.8865</v>
      </c>
      <c r="AA213">
        <v>1.3625</v>
      </c>
      <c r="AB213">
        <v>6.36</v>
      </c>
      <c r="AC213">
        <v>6.235</v>
      </c>
      <c r="AE213">
        <v>12.96</v>
      </c>
      <c r="AF213">
        <v>124.10000000000001</v>
      </c>
      <c r="AG213">
        <v>746.2</v>
      </c>
      <c r="AH213">
        <v>25.16</v>
      </c>
      <c r="AI213">
        <v>2.001</v>
      </c>
      <c r="AJ213">
        <v>2.5655</v>
      </c>
      <c r="AK213">
        <v>0.2752</v>
      </c>
      <c r="AL213" t="s">
        <v>177</v>
      </c>
      <c r="AN213">
        <v>1.2342</v>
      </c>
      <c r="AO213">
        <v>2.29</v>
      </c>
      <c r="AR213">
        <v>2.13</v>
      </c>
      <c r="AS213">
        <v>0.7412000000000001</v>
      </c>
      <c r="AT213">
        <v>0.654</v>
      </c>
    </row>
    <row r="214" spans="1:46" ht="12.75">
      <c r="A214" s="1">
        <v>32248</v>
      </c>
      <c r="B214">
        <v>47.800000000000004</v>
      </c>
      <c r="C214">
        <v>70.95</v>
      </c>
      <c r="D214">
        <v>56.97</v>
      </c>
      <c r="E214">
        <v>54.7</v>
      </c>
      <c r="G214">
        <v>12.83</v>
      </c>
      <c r="H214">
        <v>86.5</v>
      </c>
      <c r="I214">
        <v>35.02</v>
      </c>
      <c r="J214">
        <v>40.2</v>
      </c>
      <c r="K214">
        <v>59.343</v>
      </c>
      <c r="L214" t="s">
        <v>177</v>
      </c>
      <c r="M214">
        <v>67.9</v>
      </c>
      <c r="N214">
        <v>55.78</v>
      </c>
      <c r="O214">
        <v>59.343</v>
      </c>
      <c r="Q214">
        <v>55.78</v>
      </c>
      <c r="R214">
        <v>6.31906</v>
      </c>
      <c r="S214">
        <v>49.410000000000004</v>
      </c>
      <c r="U214">
        <v>14.3</v>
      </c>
      <c r="V214">
        <v>14.530000000000001</v>
      </c>
      <c r="Z214">
        <v>1.8785</v>
      </c>
      <c r="AA214">
        <v>1.3935</v>
      </c>
      <c r="AB214">
        <v>6.455</v>
      </c>
      <c r="AC214">
        <v>6.175000000000001</v>
      </c>
      <c r="AE214">
        <v>13.21</v>
      </c>
      <c r="AF214">
        <v>124.92</v>
      </c>
      <c r="AG214">
        <v>739.9</v>
      </c>
      <c r="AH214">
        <v>25.150000000000002</v>
      </c>
      <c r="AI214">
        <v>2.005</v>
      </c>
      <c r="AJ214">
        <v>2.575</v>
      </c>
      <c r="AK214">
        <v>0.27290000000000003</v>
      </c>
      <c r="AL214" t="s">
        <v>177</v>
      </c>
      <c r="AN214">
        <v>1.2292</v>
      </c>
      <c r="AO214">
        <v>2.2910000000000004</v>
      </c>
      <c r="AR214">
        <v>2.15</v>
      </c>
      <c r="AS214">
        <v>0.7576</v>
      </c>
      <c r="AT214">
        <v>0.6727000000000001</v>
      </c>
    </row>
    <row r="215" spans="1:46" ht="12.75">
      <c r="A215" s="1">
        <v>32278</v>
      </c>
      <c r="B215">
        <v>48</v>
      </c>
      <c r="C215">
        <v>70.78</v>
      </c>
      <c r="D215">
        <v>57.45</v>
      </c>
      <c r="E215">
        <v>54.800000000000004</v>
      </c>
      <c r="G215">
        <v>12.97</v>
      </c>
      <c r="H215">
        <v>86.5</v>
      </c>
      <c r="I215">
        <v>35.21</v>
      </c>
      <c r="J215">
        <v>40.300000000000004</v>
      </c>
      <c r="K215">
        <v>59.532000000000004</v>
      </c>
      <c r="L215" t="s">
        <v>177</v>
      </c>
      <c r="M215">
        <v>67.9</v>
      </c>
      <c r="N215">
        <v>56.1</v>
      </c>
      <c r="O215">
        <v>59.532000000000004</v>
      </c>
      <c r="Q215">
        <v>56.1</v>
      </c>
      <c r="R215">
        <v>6.44132</v>
      </c>
      <c r="S215">
        <v>49.57</v>
      </c>
      <c r="U215">
        <v>14.100000000000001</v>
      </c>
      <c r="V215">
        <v>14.67</v>
      </c>
      <c r="Z215">
        <v>1.8382</v>
      </c>
      <c r="AA215">
        <v>1.4438</v>
      </c>
      <c r="AB215">
        <v>6.58</v>
      </c>
      <c r="AC215">
        <v>6.265000000000001</v>
      </c>
      <c r="AE215">
        <v>13.47</v>
      </c>
      <c r="AF215">
        <v>125.11</v>
      </c>
      <c r="AG215">
        <v>732.9</v>
      </c>
      <c r="AH215">
        <v>25.21</v>
      </c>
      <c r="AI215">
        <v>2.021</v>
      </c>
      <c r="AJ215">
        <v>2.589</v>
      </c>
      <c r="AK215">
        <v>0.27440000000000003</v>
      </c>
      <c r="AL215" t="s">
        <v>177</v>
      </c>
      <c r="AN215">
        <v>1.2339</v>
      </c>
      <c r="AO215">
        <v>2.282</v>
      </c>
      <c r="AR215">
        <v>2.24</v>
      </c>
      <c r="AS215">
        <v>0.8021</v>
      </c>
      <c r="AT215">
        <v>0.6930000000000001</v>
      </c>
    </row>
    <row r="216" spans="1:46" ht="12.75">
      <c r="A216" s="1">
        <v>32309</v>
      </c>
      <c r="B216">
        <v>48.2</v>
      </c>
      <c r="C216">
        <v>70.89</v>
      </c>
      <c r="D216">
        <v>57.42</v>
      </c>
      <c r="E216">
        <v>55.1</v>
      </c>
      <c r="G216">
        <v>13.16</v>
      </c>
      <c r="H216">
        <v>86.4</v>
      </c>
      <c r="I216">
        <v>35.42</v>
      </c>
      <c r="J216">
        <v>40.300000000000004</v>
      </c>
      <c r="K216">
        <v>59.466</v>
      </c>
      <c r="L216" t="s">
        <v>177</v>
      </c>
      <c r="M216">
        <v>67.7</v>
      </c>
      <c r="N216">
        <v>56.25</v>
      </c>
      <c r="O216">
        <v>59.466</v>
      </c>
      <c r="Q216">
        <v>56.25</v>
      </c>
      <c r="R216">
        <v>6.57272</v>
      </c>
      <c r="S216">
        <v>49.79</v>
      </c>
      <c r="U216">
        <v>14.3</v>
      </c>
      <c r="V216">
        <v>14.72</v>
      </c>
      <c r="Z216">
        <v>1.7085000000000001</v>
      </c>
      <c r="AA216">
        <v>1.506</v>
      </c>
      <c r="AB216">
        <v>6.9</v>
      </c>
      <c r="AC216">
        <v>6.640000000000001</v>
      </c>
      <c r="AE216">
        <v>14.07</v>
      </c>
      <c r="AF216">
        <v>133.53</v>
      </c>
      <c r="AG216">
        <v>728.3000000000001</v>
      </c>
      <c r="AH216">
        <v>25.490000000000002</v>
      </c>
      <c r="AI216">
        <v>2.047</v>
      </c>
      <c r="AJ216">
        <v>2.6100000000000003</v>
      </c>
      <c r="AK216">
        <v>0.2786</v>
      </c>
      <c r="AL216" t="s">
        <v>177</v>
      </c>
      <c r="AN216">
        <v>1.213</v>
      </c>
      <c r="AO216">
        <v>2.25</v>
      </c>
      <c r="AR216">
        <v>2.33</v>
      </c>
      <c r="AS216">
        <v>0.7945</v>
      </c>
      <c r="AT216">
        <v>0.673</v>
      </c>
    </row>
    <row r="217" spans="1:46" ht="12.75">
      <c r="A217" s="1">
        <v>32339</v>
      </c>
      <c r="B217">
        <v>48.2</v>
      </c>
      <c r="C217">
        <v>70.73</v>
      </c>
      <c r="D217">
        <v>57.17</v>
      </c>
      <c r="E217">
        <v>55.1</v>
      </c>
      <c r="G217">
        <v>13.370000000000001</v>
      </c>
      <c r="H217">
        <v>86.2</v>
      </c>
      <c r="I217">
        <v>35.49</v>
      </c>
      <c r="J217">
        <v>40.300000000000004</v>
      </c>
      <c r="K217">
        <v>59.811</v>
      </c>
      <c r="L217" t="s">
        <v>177</v>
      </c>
      <c r="M217">
        <v>67.60000000000001</v>
      </c>
      <c r="N217">
        <v>56.57</v>
      </c>
      <c r="O217">
        <v>59.811</v>
      </c>
      <c r="Q217">
        <v>56.57</v>
      </c>
      <c r="R217">
        <v>6.682430000000001</v>
      </c>
      <c r="S217">
        <v>50</v>
      </c>
      <c r="U217">
        <v>14.3</v>
      </c>
      <c r="V217">
        <v>14.9</v>
      </c>
      <c r="Z217">
        <v>1.7100000000000002</v>
      </c>
      <c r="AA217">
        <v>1.562</v>
      </c>
      <c r="AB217">
        <v>7.120500000000001</v>
      </c>
      <c r="AC217">
        <v>6.79</v>
      </c>
      <c r="AE217">
        <v>14.17</v>
      </c>
      <c r="AF217">
        <v>133.05</v>
      </c>
      <c r="AG217">
        <v>723.7</v>
      </c>
      <c r="AH217">
        <v>25.490000000000002</v>
      </c>
      <c r="AI217">
        <v>2.043</v>
      </c>
      <c r="AJ217">
        <v>2.637</v>
      </c>
      <c r="AK217">
        <v>0.2838</v>
      </c>
      <c r="AL217" t="s">
        <v>177</v>
      </c>
      <c r="AN217">
        <v>1.2107</v>
      </c>
      <c r="AO217">
        <v>2.29</v>
      </c>
      <c r="AR217">
        <v>2.44</v>
      </c>
      <c r="AS217">
        <v>0.8025</v>
      </c>
      <c r="AT217">
        <v>0.663</v>
      </c>
    </row>
    <row r="218" spans="1:46" ht="12.75">
      <c r="A218" s="1">
        <v>32370</v>
      </c>
      <c r="B218">
        <v>48.5</v>
      </c>
      <c r="C218">
        <v>70.98</v>
      </c>
      <c r="D218">
        <v>57.56</v>
      </c>
      <c r="E218">
        <v>55.1</v>
      </c>
      <c r="G218">
        <v>13.46</v>
      </c>
      <c r="H218">
        <v>86.5</v>
      </c>
      <c r="I218">
        <v>35.67</v>
      </c>
      <c r="J218">
        <v>40.5</v>
      </c>
      <c r="K218">
        <v>59.789</v>
      </c>
      <c r="L218" t="s">
        <v>177</v>
      </c>
      <c r="M218">
        <v>67.5</v>
      </c>
      <c r="N218">
        <v>56.65</v>
      </c>
      <c r="O218">
        <v>59.789</v>
      </c>
      <c r="Q218">
        <v>56.65</v>
      </c>
      <c r="R218">
        <v>6.7439100000000005</v>
      </c>
      <c r="S218">
        <v>50.21</v>
      </c>
      <c r="U218">
        <v>14.8</v>
      </c>
      <c r="V218">
        <v>15.09</v>
      </c>
      <c r="Z218">
        <v>1.6825</v>
      </c>
      <c r="AA218">
        <v>1.5850000000000002</v>
      </c>
      <c r="AB218">
        <v>7.222</v>
      </c>
      <c r="AC218">
        <v>6.932</v>
      </c>
      <c r="AE218">
        <v>14.36</v>
      </c>
      <c r="AF218">
        <v>136.52</v>
      </c>
      <c r="AG218">
        <v>722</v>
      </c>
      <c r="AH218">
        <v>25.57</v>
      </c>
      <c r="AI218">
        <v>2.045</v>
      </c>
      <c r="AJ218">
        <v>2.678</v>
      </c>
      <c r="AK218">
        <v>0.28490000000000004</v>
      </c>
      <c r="AL218" t="s">
        <v>177</v>
      </c>
      <c r="AN218">
        <v>1.24</v>
      </c>
      <c r="AO218">
        <v>2.29</v>
      </c>
      <c r="AR218">
        <v>2.45</v>
      </c>
      <c r="AS218">
        <v>0.8038000000000001</v>
      </c>
      <c r="AT218">
        <v>0.6135</v>
      </c>
    </row>
    <row r="219" spans="1:46" ht="12.75">
      <c r="A219" s="1">
        <v>32401</v>
      </c>
      <c r="B219">
        <v>48.7</v>
      </c>
      <c r="C219">
        <v>71</v>
      </c>
      <c r="D219">
        <v>57.870000000000005</v>
      </c>
      <c r="E219">
        <v>55.800000000000004</v>
      </c>
      <c r="G219">
        <v>13.56</v>
      </c>
      <c r="H219">
        <v>87.10000000000001</v>
      </c>
      <c r="I219">
        <v>35.77</v>
      </c>
      <c r="J219">
        <v>40.9</v>
      </c>
      <c r="K219">
        <v>59.843</v>
      </c>
      <c r="L219" t="s">
        <v>177</v>
      </c>
      <c r="M219">
        <v>67.3</v>
      </c>
      <c r="N219">
        <v>56.730000000000004</v>
      </c>
      <c r="O219">
        <v>59.843</v>
      </c>
      <c r="Q219">
        <v>56.730000000000004</v>
      </c>
      <c r="R219">
        <v>6.78246</v>
      </c>
      <c r="S219">
        <v>50.54</v>
      </c>
      <c r="U219">
        <v>15.100000000000001</v>
      </c>
      <c r="V219">
        <v>15.27</v>
      </c>
      <c r="Z219">
        <v>1.691</v>
      </c>
      <c r="AA219">
        <v>1.5835000000000001</v>
      </c>
      <c r="AB219">
        <v>7.195</v>
      </c>
      <c r="AC219">
        <v>6.918</v>
      </c>
      <c r="AE219">
        <v>14.55</v>
      </c>
      <c r="AF219">
        <v>133.9</v>
      </c>
      <c r="AG219">
        <v>719</v>
      </c>
      <c r="AH219">
        <v>25.57</v>
      </c>
      <c r="AI219">
        <v>2.041</v>
      </c>
      <c r="AJ219">
        <v>2.6870000000000003</v>
      </c>
      <c r="AK219">
        <v>0.2888</v>
      </c>
      <c r="AL219" t="s">
        <v>177</v>
      </c>
      <c r="AN219">
        <v>1.2173</v>
      </c>
      <c r="AO219">
        <v>2.29</v>
      </c>
      <c r="AR219">
        <v>2.49</v>
      </c>
      <c r="AS219">
        <v>0.783</v>
      </c>
      <c r="AT219">
        <v>0.6122000000000001</v>
      </c>
    </row>
    <row r="220" spans="1:46" ht="12.75">
      <c r="A220" s="1">
        <v>32431</v>
      </c>
      <c r="B220">
        <v>49</v>
      </c>
      <c r="C220">
        <v>71.11</v>
      </c>
      <c r="D220">
        <v>57.97</v>
      </c>
      <c r="E220">
        <v>55.800000000000004</v>
      </c>
      <c r="G220">
        <v>13.85</v>
      </c>
      <c r="H220">
        <v>87.60000000000001</v>
      </c>
      <c r="I220">
        <v>35.67</v>
      </c>
      <c r="J220">
        <v>41.1</v>
      </c>
      <c r="K220">
        <v>59.712</v>
      </c>
      <c r="L220" t="s">
        <v>177</v>
      </c>
      <c r="M220">
        <v>67.3</v>
      </c>
      <c r="N220">
        <v>57.050000000000004</v>
      </c>
      <c r="O220">
        <v>59.712</v>
      </c>
      <c r="Q220">
        <v>57.050000000000004</v>
      </c>
      <c r="R220">
        <v>6.834200000000001</v>
      </c>
      <c r="S220">
        <v>50.71</v>
      </c>
      <c r="U220">
        <v>15.200000000000001</v>
      </c>
      <c r="V220">
        <v>15.450000000000001</v>
      </c>
      <c r="Z220">
        <v>1.7690000000000001</v>
      </c>
      <c r="AA220">
        <v>1.5015</v>
      </c>
      <c r="AB220">
        <v>6.889</v>
      </c>
      <c r="AC220">
        <v>6.65</v>
      </c>
      <c r="AE220">
        <v>14.97</v>
      </c>
      <c r="AF220">
        <v>125.5</v>
      </c>
      <c r="AG220">
        <v>701.4</v>
      </c>
      <c r="AH220">
        <v>25.26</v>
      </c>
      <c r="AI220">
        <v>1.997</v>
      </c>
      <c r="AJ220">
        <v>2.6710000000000003</v>
      </c>
      <c r="AK220">
        <v>0.2797</v>
      </c>
      <c r="AL220" t="s">
        <v>177</v>
      </c>
      <c r="AN220">
        <v>1.2197</v>
      </c>
      <c r="AO220">
        <v>2.2840000000000003</v>
      </c>
      <c r="AR220">
        <v>2.5100000000000002</v>
      </c>
      <c r="AS220">
        <v>0.8200000000000001</v>
      </c>
      <c r="AT220">
        <v>0.626</v>
      </c>
    </row>
    <row r="221" spans="1:46" ht="12.75">
      <c r="A221" s="1">
        <v>32462</v>
      </c>
      <c r="B221">
        <v>49.300000000000004</v>
      </c>
      <c r="C221">
        <v>71.37</v>
      </c>
      <c r="D221">
        <v>58.39</v>
      </c>
      <c r="E221">
        <v>55.800000000000004</v>
      </c>
      <c r="G221">
        <v>13.93</v>
      </c>
      <c r="H221">
        <v>87.2</v>
      </c>
      <c r="I221">
        <v>35.95</v>
      </c>
      <c r="J221">
        <v>40.9</v>
      </c>
      <c r="K221">
        <v>59.794000000000004</v>
      </c>
      <c r="L221" t="s">
        <v>177</v>
      </c>
      <c r="M221">
        <v>67.4</v>
      </c>
      <c r="N221">
        <v>57.120000000000005</v>
      </c>
      <c r="O221">
        <v>59.794000000000004</v>
      </c>
      <c r="Q221">
        <v>57.120000000000005</v>
      </c>
      <c r="R221">
        <v>6.925660000000001</v>
      </c>
      <c r="S221">
        <v>50.76</v>
      </c>
      <c r="U221">
        <v>15.600000000000001</v>
      </c>
      <c r="V221">
        <v>15.59</v>
      </c>
      <c r="Z221">
        <v>1.8493000000000002</v>
      </c>
      <c r="AA221">
        <v>1.4535</v>
      </c>
      <c r="AB221">
        <v>6.691000000000001</v>
      </c>
      <c r="AC221">
        <v>6.4910000000000005</v>
      </c>
      <c r="AE221">
        <v>14.950000000000001</v>
      </c>
      <c r="AF221">
        <v>121.9</v>
      </c>
      <c r="AG221">
        <v>687.5</v>
      </c>
      <c r="AH221">
        <v>25.080000000000002</v>
      </c>
      <c r="AI221">
        <v>1.9485000000000001</v>
      </c>
      <c r="AJ221">
        <v>2.677</v>
      </c>
      <c r="AK221">
        <v>0.27980000000000005</v>
      </c>
      <c r="AL221" t="s">
        <v>177</v>
      </c>
      <c r="AN221">
        <v>1.1878</v>
      </c>
      <c r="AO221">
        <v>2.2840000000000003</v>
      </c>
      <c r="AR221">
        <v>2.3000000000000003</v>
      </c>
      <c r="AS221">
        <v>0.875</v>
      </c>
      <c r="AT221">
        <v>0.655</v>
      </c>
    </row>
    <row r="222" spans="1:46" ht="12.75">
      <c r="A222" s="1">
        <v>32492</v>
      </c>
      <c r="B222">
        <v>49.300000000000004</v>
      </c>
      <c r="C222">
        <v>71.5</v>
      </c>
      <c r="D222">
        <v>58.39</v>
      </c>
      <c r="E222">
        <v>55.800000000000004</v>
      </c>
      <c r="G222">
        <v>13.76</v>
      </c>
      <c r="H222">
        <v>87</v>
      </c>
      <c r="I222">
        <v>36.27</v>
      </c>
      <c r="J222">
        <v>40.9</v>
      </c>
      <c r="K222">
        <v>59.941</v>
      </c>
      <c r="L222" t="s">
        <v>177</v>
      </c>
      <c r="M222">
        <v>68.60000000000001</v>
      </c>
      <c r="N222">
        <v>57.120000000000005</v>
      </c>
      <c r="O222">
        <v>59.941</v>
      </c>
      <c r="Q222">
        <v>57.120000000000005</v>
      </c>
      <c r="R222">
        <v>7.0701600000000004</v>
      </c>
      <c r="S222">
        <v>50.84</v>
      </c>
      <c r="U222">
        <v>15.4</v>
      </c>
      <c r="V222">
        <v>15.73</v>
      </c>
      <c r="Z222">
        <v>1.8085</v>
      </c>
      <c r="AA222">
        <v>1.502</v>
      </c>
      <c r="AB222">
        <v>6.8575</v>
      </c>
      <c r="AC222">
        <v>6.565</v>
      </c>
      <c r="AE222">
        <v>14.99</v>
      </c>
      <c r="AF222">
        <v>125.05</v>
      </c>
      <c r="AG222">
        <v>684.6</v>
      </c>
      <c r="AH222">
        <v>25.2</v>
      </c>
      <c r="AI222">
        <v>1.945</v>
      </c>
      <c r="AJ222">
        <v>2.71</v>
      </c>
      <c r="AK222">
        <v>0.2812</v>
      </c>
      <c r="AL222" t="s">
        <v>177</v>
      </c>
      <c r="AN222">
        <v>1.1928</v>
      </c>
      <c r="AO222">
        <v>2.2840000000000003</v>
      </c>
      <c r="AR222">
        <v>2.38</v>
      </c>
      <c r="AS222">
        <v>0.8535</v>
      </c>
      <c r="AT222">
        <v>0.629</v>
      </c>
    </row>
    <row r="223" spans="1:46" ht="12.75">
      <c r="A223" s="1">
        <v>32523</v>
      </c>
      <c r="B223">
        <v>49.5</v>
      </c>
      <c r="C223">
        <v>71.89</v>
      </c>
      <c r="D223">
        <v>58.67</v>
      </c>
      <c r="E223">
        <v>56.2</v>
      </c>
      <c r="G223">
        <v>13.68</v>
      </c>
      <c r="H223">
        <v>86.8</v>
      </c>
      <c r="I223">
        <v>36.33</v>
      </c>
      <c r="J223">
        <v>41.2</v>
      </c>
      <c r="K223">
        <v>59.916000000000004</v>
      </c>
      <c r="L223" t="s">
        <v>177</v>
      </c>
      <c r="M223">
        <v>68.3</v>
      </c>
      <c r="N223">
        <v>57.44</v>
      </c>
      <c r="O223">
        <v>59.916000000000004</v>
      </c>
      <c r="Q223">
        <v>57.44</v>
      </c>
      <c r="R223">
        <v>7.2432300000000005</v>
      </c>
      <c r="S223">
        <v>51.09</v>
      </c>
      <c r="U223">
        <v>15.3</v>
      </c>
      <c r="V223">
        <v>15.96</v>
      </c>
      <c r="Z223">
        <v>1.75</v>
      </c>
      <c r="AA223">
        <v>1.5997000000000001</v>
      </c>
      <c r="AB223">
        <v>7.29</v>
      </c>
      <c r="AC223">
        <v>6.7645</v>
      </c>
      <c r="AE223">
        <v>15.18</v>
      </c>
      <c r="AF223">
        <v>130.5</v>
      </c>
      <c r="AG223">
        <v>680.6</v>
      </c>
      <c r="AH223">
        <v>25.41</v>
      </c>
      <c r="AI223">
        <v>1.933</v>
      </c>
      <c r="AJ223">
        <v>2.73</v>
      </c>
      <c r="AK223">
        <v>0.2876</v>
      </c>
      <c r="AL223" t="s">
        <v>177</v>
      </c>
      <c r="AN223">
        <v>1.1835</v>
      </c>
      <c r="AO223">
        <v>2.3040000000000003</v>
      </c>
      <c r="AR223">
        <v>2.4</v>
      </c>
      <c r="AS223">
        <v>0.8874000000000001</v>
      </c>
      <c r="AT223">
        <v>0.6015</v>
      </c>
    </row>
    <row r="224" spans="1:46" ht="12.75">
      <c r="A224" s="1">
        <v>32554</v>
      </c>
      <c r="B224">
        <v>49.7</v>
      </c>
      <c r="C224">
        <v>72.25</v>
      </c>
      <c r="D224">
        <v>59.050000000000004</v>
      </c>
      <c r="E224">
        <v>56.4</v>
      </c>
      <c r="G224">
        <v>13.68</v>
      </c>
      <c r="H224">
        <v>86.5</v>
      </c>
      <c r="I224">
        <v>36.45</v>
      </c>
      <c r="J224">
        <v>41.7</v>
      </c>
      <c r="K224">
        <v>60.074</v>
      </c>
      <c r="L224" t="s">
        <v>177</v>
      </c>
      <c r="M224">
        <v>68.4</v>
      </c>
      <c r="N224">
        <v>57.84</v>
      </c>
      <c r="O224">
        <v>60.074</v>
      </c>
      <c r="Q224">
        <v>57.84</v>
      </c>
      <c r="R224">
        <v>7.3415300000000006</v>
      </c>
      <c r="S224">
        <v>51.300000000000004</v>
      </c>
      <c r="U224">
        <v>15.9</v>
      </c>
      <c r="V224">
        <v>16.1</v>
      </c>
      <c r="Z224">
        <v>1.744</v>
      </c>
      <c r="AA224">
        <v>1.5549000000000002</v>
      </c>
      <c r="AB224">
        <v>7.115</v>
      </c>
      <c r="AC224">
        <v>6.7090000000000005</v>
      </c>
      <c r="AE224">
        <v>15.35</v>
      </c>
      <c r="AF224">
        <v>126.87</v>
      </c>
      <c r="AG224">
        <v>673.1</v>
      </c>
      <c r="AH224">
        <v>25.38</v>
      </c>
      <c r="AI224">
        <v>1.931</v>
      </c>
      <c r="AJ224">
        <v>2.7350000000000003</v>
      </c>
      <c r="AK224">
        <v>0.2872</v>
      </c>
      <c r="AL224" t="s">
        <v>177</v>
      </c>
      <c r="AN224">
        <v>1.199</v>
      </c>
      <c r="AO224">
        <v>2.35</v>
      </c>
      <c r="AR224">
        <v>2.48</v>
      </c>
      <c r="AS224">
        <v>0.7988000000000001</v>
      </c>
      <c r="AT224">
        <v>0.6223000000000001</v>
      </c>
    </row>
    <row r="225" spans="1:46" ht="12.75">
      <c r="A225" s="1">
        <v>32582</v>
      </c>
      <c r="B225">
        <v>50</v>
      </c>
      <c r="C225">
        <v>72.45</v>
      </c>
      <c r="D225">
        <v>59.4</v>
      </c>
      <c r="E225">
        <v>56.9</v>
      </c>
      <c r="G225">
        <v>13.76</v>
      </c>
      <c r="H225">
        <v>87</v>
      </c>
      <c r="I225">
        <v>36.7</v>
      </c>
      <c r="J225">
        <v>41.7</v>
      </c>
      <c r="K225">
        <v>60.014</v>
      </c>
      <c r="L225" t="s">
        <v>177</v>
      </c>
      <c r="M225">
        <v>68.3</v>
      </c>
      <c r="N225">
        <v>58.15</v>
      </c>
      <c r="O225">
        <v>60.014</v>
      </c>
      <c r="Q225">
        <v>58.15</v>
      </c>
      <c r="R225">
        <v>7.4211100000000005</v>
      </c>
      <c r="S225">
        <v>51.6</v>
      </c>
      <c r="U225">
        <v>16.400000000000002</v>
      </c>
      <c r="V225">
        <v>16.37</v>
      </c>
      <c r="Z225">
        <v>1.6852</v>
      </c>
      <c r="AA225">
        <v>1.6625</v>
      </c>
      <c r="AB225">
        <v>7.380000000000001</v>
      </c>
      <c r="AC225">
        <v>6.890000000000001</v>
      </c>
      <c r="AE225">
        <v>15.63</v>
      </c>
      <c r="AF225">
        <v>132.77</v>
      </c>
      <c r="AG225">
        <v>671.9</v>
      </c>
      <c r="AH225">
        <v>25.5</v>
      </c>
      <c r="AI225">
        <v>1.9620000000000002</v>
      </c>
      <c r="AJ225">
        <v>2.754</v>
      </c>
      <c r="AK225">
        <v>0.28950000000000004</v>
      </c>
      <c r="AL225" t="s">
        <v>177</v>
      </c>
      <c r="AN225">
        <v>1.1936</v>
      </c>
      <c r="AO225">
        <v>2.3970000000000002</v>
      </c>
      <c r="AR225">
        <v>2.56</v>
      </c>
      <c r="AS225">
        <v>0.8190000000000001</v>
      </c>
      <c r="AT225">
        <v>0.6141</v>
      </c>
    </row>
    <row r="226" spans="1:46" ht="12.75">
      <c r="A226" s="1">
        <v>32613</v>
      </c>
      <c r="B226">
        <v>50.5</v>
      </c>
      <c r="C226">
        <v>72.83</v>
      </c>
      <c r="D226">
        <v>59.78</v>
      </c>
      <c r="E226">
        <v>57.2</v>
      </c>
      <c r="G226">
        <v>13.85</v>
      </c>
      <c r="H226">
        <v>88.5</v>
      </c>
      <c r="I226">
        <v>36.86</v>
      </c>
      <c r="J226">
        <v>41.7</v>
      </c>
      <c r="K226">
        <v>60.359</v>
      </c>
      <c r="L226" t="s">
        <v>177</v>
      </c>
      <c r="M226">
        <v>69</v>
      </c>
      <c r="N226">
        <v>58.31</v>
      </c>
      <c r="O226">
        <v>60.359</v>
      </c>
      <c r="Q226">
        <v>58.31</v>
      </c>
      <c r="R226">
        <v>7.53209</v>
      </c>
      <c r="S226">
        <v>51.94</v>
      </c>
      <c r="U226">
        <v>17.900000000000002</v>
      </c>
      <c r="V226">
        <v>16.6</v>
      </c>
      <c r="Z226">
        <v>1.689</v>
      </c>
      <c r="AA226">
        <v>1.6735</v>
      </c>
      <c r="AB226">
        <v>7.3215</v>
      </c>
      <c r="AC226">
        <v>6.831</v>
      </c>
      <c r="AE226">
        <v>15.860000000000001</v>
      </c>
      <c r="AF226">
        <v>132.85</v>
      </c>
      <c r="AG226">
        <v>666.2</v>
      </c>
      <c r="AH226">
        <v>25.53</v>
      </c>
      <c r="AI226">
        <v>1.9515</v>
      </c>
      <c r="AJ226">
        <v>2.6955</v>
      </c>
      <c r="AK226">
        <v>0.29000000000000004</v>
      </c>
      <c r="AL226" t="s">
        <v>177</v>
      </c>
      <c r="AN226">
        <v>1.1865</v>
      </c>
      <c r="AO226">
        <v>2.4330000000000003</v>
      </c>
      <c r="AR226">
        <v>2.56</v>
      </c>
      <c r="AS226">
        <v>0.794</v>
      </c>
      <c r="AT226">
        <v>0.6152000000000001</v>
      </c>
    </row>
    <row r="227" spans="1:46" ht="12.75">
      <c r="A227" s="1">
        <v>32643</v>
      </c>
      <c r="B227">
        <v>50.9</v>
      </c>
      <c r="C227">
        <v>72.88</v>
      </c>
      <c r="D227">
        <v>60.2</v>
      </c>
      <c r="E227">
        <v>57.4</v>
      </c>
      <c r="G227">
        <v>14.01</v>
      </c>
      <c r="H227">
        <v>89</v>
      </c>
      <c r="I227">
        <v>37.32</v>
      </c>
      <c r="J227">
        <v>42.1</v>
      </c>
      <c r="K227">
        <v>60.786</v>
      </c>
      <c r="L227" t="s">
        <v>177</v>
      </c>
      <c r="M227">
        <v>68.3</v>
      </c>
      <c r="N227">
        <v>58.94</v>
      </c>
      <c r="O227">
        <v>60.786</v>
      </c>
      <c r="Q227">
        <v>58.94</v>
      </c>
      <c r="R227">
        <v>7.635770000000001</v>
      </c>
      <c r="S227">
        <v>52.230000000000004</v>
      </c>
      <c r="U227">
        <v>16.7</v>
      </c>
      <c r="V227">
        <v>16.830000000000002</v>
      </c>
      <c r="Z227">
        <v>1.5715000000000001</v>
      </c>
      <c r="AA227">
        <v>1.7060000000000002</v>
      </c>
      <c r="AB227">
        <v>7.7010000000000005</v>
      </c>
      <c r="AC227">
        <v>7.154</v>
      </c>
      <c r="AE227">
        <v>16.28</v>
      </c>
      <c r="AF227">
        <v>142.33</v>
      </c>
      <c r="AG227">
        <v>666.7</v>
      </c>
      <c r="AH227">
        <v>25.92</v>
      </c>
      <c r="AI227">
        <v>1.955</v>
      </c>
      <c r="AJ227">
        <v>2.724</v>
      </c>
      <c r="AK227">
        <v>0.29510000000000003</v>
      </c>
      <c r="AL227" t="s">
        <v>177</v>
      </c>
      <c r="AN227">
        <v>1.2062000000000002</v>
      </c>
      <c r="AO227">
        <v>2.474</v>
      </c>
      <c r="AR227">
        <v>2.74</v>
      </c>
      <c r="AS227">
        <v>0.7522000000000001</v>
      </c>
      <c r="AT227">
        <v>0.5845</v>
      </c>
    </row>
    <row r="228" spans="1:46" ht="12.75">
      <c r="A228" s="1">
        <v>32674</v>
      </c>
      <c r="B228">
        <v>51</v>
      </c>
      <c r="C228">
        <v>73</v>
      </c>
      <c r="D228">
        <v>60.03</v>
      </c>
      <c r="E228">
        <v>57.7</v>
      </c>
      <c r="G228">
        <v>14.1</v>
      </c>
      <c r="H228">
        <v>88.9</v>
      </c>
      <c r="I228">
        <v>37.39</v>
      </c>
      <c r="J228">
        <v>42.2</v>
      </c>
      <c r="K228">
        <v>61.062000000000005</v>
      </c>
      <c r="L228" t="s">
        <v>177</v>
      </c>
      <c r="M228">
        <v>68.10000000000001</v>
      </c>
      <c r="N228">
        <v>59.18</v>
      </c>
      <c r="O228">
        <v>61.062000000000005</v>
      </c>
      <c r="Q228">
        <v>59.18</v>
      </c>
      <c r="R228">
        <v>7.7285</v>
      </c>
      <c r="S228">
        <v>52.36</v>
      </c>
      <c r="U228">
        <v>16.7</v>
      </c>
      <c r="V228">
        <v>17.02</v>
      </c>
      <c r="Z228">
        <v>1.5490000000000002</v>
      </c>
      <c r="AA228">
        <v>1.679</v>
      </c>
      <c r="AB228">
        <v>7.609</v>
      </c>
      <c r="AC228">
        <v>7.1375</v>
      </c>
      <c r="AE228">
        <v>16.490000000000002</v>
      </c>
      <c r="AF228">
        <v>144</v>
      </c>
      <c r="AG228">
        <v>667.2</v>
      </c>
      <c r="AH228">
        <v>25.96</v>
      </c>
      <c r="AI228">
        <v>1.955</v>
      </c>
      <c r="AJ228">
        <v>2.702</v>
      </c>
      <c r="AK228">
        <v>0.29490000000000005</v>
      </c>
      <c r="AL228" t="s">
        <v>177</v>
      </c>
      <c r="AN228">
        <v>1.1985000000000001</v>
      </c>
      <c r="AO228">
        <v>2.507</v>
      </c>
      <c r="AR228">
        <v>2.7800000000000002</v>
      </c>
      <c r="AS228">
        <v>0.7557</v>
      </c>
      <c r="AT228">
        <v>0.5733</v>
      </c>
    </row>
    <row r="229" spans="1:46" ht="12.75">
      <c r="A229" s="1">
        <v>32704</v>
      </c>
      <c r="B229">
        <v>51</v>
      </c>
      <c r="C229">
        <v>72.84</v>
      </c>
      <c r="D229">
        <v>60.03</v>
      </c>
      <c r="E229">
        <v>57.800000000000004</v>
      </c>
      <c r="G229">
        <v>14.26</v>
      </c>
      <c r="H229">
        <v>88.8</v>
      </c>
      <c r="I229">
        <v>37.36</v>
      </c>
      <c r="J229">
        <v>42.800000000000004</v>
      </c>
      <c r="K229">
        <v>61.237</v>
      </c>
      <c r="L229" t="s">
        <v>177</v>
      </c>
      <c r="M229">
        <v>67.9</v>
      </c>
      <c r="N229">
        <v>59.57</v>
      </c>
      <c r="O229">
        <v>61.237</v>
      </c>
      <c r="Q229">
        <v>59.57</v>
      </c>
      <c r="R229">
        <v>7.805810000000001</v>
      </c>
      <c r="S229">
        <v>52.49</v>
      </c>
      <c r="U229">
        <v>17.1</v>
      </c>
      <c r="V229">
        <v>17.2</v>
      </c>
      <c r="Z229">
        <v>1.6660000000000001</v>
      </c>
      <c r="AA229">
        <v>1.6065</v>
      </c>
      <c r="AB229">
        <v>7.265000000000001</v>
      </c>
      <c r="AC229">
        <v>6.855</v>
      </c>
      <c r="AE229">
        <v>16.44</v>
      </c>
      <c r="AF229">
        <v>136.95000000000002</v>
      </c>
      <c r="AG229">
        <v>667.4</v>
      </c>
      <c r="AH229">
        <v>25.76</v>
      </c>
      <c r="AI229">
        <v>1.951</v>
      </c>
      <c r="AJ229">
        <v>2.661</v>
      </c>
      <c r="AK229">
        <v>0.29500000000000004</v>
      </c>
      <c r="AL229" t="s">
        <v>177</v>
      </c>
      <c r="AN229">
        <v>1.1809</v>
      </c>
      <c r="AO229">
        <v>2.536</v>
      </c>
      <c r="AR229">
        <v>2.65</v>
      </c>
      <c r="AS229">
        <v>0.7563000000000001</v>
      </c>
      <c r="AT229">
        <v>0.5855</v>
      </c>
    </row>
    <row r="230" spans="1:46" ht="12.75">
      <c r="A230" s="1">
        <v>32735</v>
      </c>
      <c r="B230">
        <v>51.1</v>
      </c>
      <c r="C230">
        <v>73.08</v>
      </c>
      <c r="D230">
        <v>60.370000000000005</v>
      </c>
      <c r="E230">
        <v>57.6</v>
      </c>
      <c r="G230">
        <v>14.43</v>
      </c>
      <c r="H230">
        <v>88.7</v>
      </c>
      <c r="I230">
        <v>37.64</v>
      </c>
      <c r="J230">
        <v>43.300000000000004</v>
      </c>
      <c r="K230">
        <v>61.312000000000005</v>
      </c>
      <c r="L230" t="s">
        <v>177</v>
      </c>
      <c r="M230">
        <v>68.10000000000001</v>
      </c>
      <c r="N230">
        <v>59.65</v>
      </c>
      <c r="O230">
        <v>61.312000000000005</v>
      </c>
      <c r="Q230">
        <v>59.65</v>
      </c>
      <c r="R230">
        <v>7.880170000000001</v>
      </c>
      <c r="S230">
        <v>52.57</v>
      </c>
      <c r="U230">
        <v>17.3</v>
      </c>
      <c r="V230">
        <v>17.43</v>
      </c>
      <c r="Z230">
        <v>1.5730000000000002</v>
      </c>
      <c r="AA230">
        <v>1.6880000000000002</v>
      </c>
      <c r="AB230">
        <v>7.614000000000001</v>
      </c>
      <c r="AC230">
        <v>7.1408000000000005</v>
      </c>
      <c r="AE230">
        <v>16.65</v>
      </c>
      <c r="AF230">
        <v>144.6</v>
      </c>
      <c r="AG230">
        <v>669.2</v>
      </c>
      <c r="AH230">
        <v>25.990000000000002</v>
      </c>
      <c r="AI230">
        <v>1.9685000000000001</v>
      </c>
      <c r="AJ230">
        <v>2.6950000000000003</v>
      </c>
      <c r="AK230">
        <v>0.29900000000000004</v>
      </c>
      <c r="AL230" t="s">
        <v>177</v>
      </c>
      <c r="AN230">
        <v>1.1763000000000001</v>
      </c>
      <c r="AO230">
        <v>2.564</v>
      </c>
      <c r="AR230">
        <v>2.71</v>
      </c>
      <c r="AS230">
        <v>0.7647</v>
      </c>
      <c r="AT230">
        <v>0.5940000000000001</v>
      </c>
    </row>
    <row r="231" spans="1:46" ht="12.75">
      <c r="A231" s="1">
        <v>32766</v>
      </c>
      <c r="B231">
        <v>51.5</v>
      </c>
      <c r="C231">
        <v>73.4</v>
      </c>
      <c r="D231">
        <v>60.58</v>
      </c>
      <c r="E231">
        <v>58.1</v>
      </c>
      <c r="G231">
        <v>14.59</v>
      </c>
      <c r="H231">
        <v>89.4</v>
      </c>
      <c r="I231">
        <v>37.980000000000004</v>
      </c>
      <c r="J231">
        <v>43.5</v>
      </c>
      <c r="K231">
        <v>61.308</v>
      </c>
      <c r="L231" t="s">
        <v>177</v>
      </c>
      <c r="M231">
        <v>68.10000000000001</v>
      </c>
      <c r="N231">
        <v>59.730000000000004</v>
      </c>
      <c r="O231">
        <v>61.308</v>
      </c>
      <c r="Q231">
        <v>59.730000000000004</v>
      </c>
      <c r="R231">
        <v>7.955540000000001</v>
      </c>
      <c r="S231">
        <v>52.74</v>
      </c>
      <c r="U231">
        <v>17.8</v>
      </c>
      <c r="V231">
        <v>17.57</v>
      </c>
      <c r="Z231">
        <v>1.6145</v>
      </c>
      <c r="AA231">
        <v>1.6228</v>
      </c>
      <c r="AB231">
        <v>7.3085</v>
      </c>
      <c r="AC231">
        <v>6.9175</v>
      </c>
      <c r="AE231">
        <v>16.69</v>
      </c>
      <c r="AF231">
        <v>139.6</v>
      </c>
      <c r="AG231">
        <v>670.1</v>
      </c>
      <c r="AH231">
        <v>25.810000000000002</v>
      </c>
      <c r="AI231">
        <v>1.9600000000000002</v>
      </c>
      <c r="AJ231">
        <v>2.6895000000000002</v>
      </c>
      <c r="AK231">
        <v>0.29710000000000003</v>
      </c>
      <c r="AL231" t="s">
        <v>177</v>
      </c>
      <c r="AN231">
        <v>1.1789</v>
      </c>
      <c r="AO231">
        <v>2.595</v>
      </c>
      <c r="AR231">
        <v>2.693</v>
      </c>
      <c r="AS231">
        <v>0.7748</v>
      </c>
      <c r="AT231">
        <v>0.5895</v>
      </c>
    </row>
    <row r="232" spans="1:46" ht="12.75">
      <c r="A232" s="1">
        <v>32796</v>
      </c>
      <c r="B232">
        <v>51.9</v>
      </c>
      <c r="C232">
        <v>73.69</v>
      </c>
      <c r="D232">
        <v>60.93</v>
      </c>
      <c r="E232">
        <v>58.2</v>
      </c>
      <c r="G232">
        <v>14.59</v>
      </c>
      <c r="H232">
        <v>90.10000000000001</v>
      </c>
      <c r="I232">
        <v>38.07</v>
      </c>
      <c r="J232">
        <v>43.7</v>
      </c>
      <c r="K232">
        <v>61.617000000000004</v>
      </c>
      <c r="L232" t="s">
        <v>177</v>
      </c>
      <c r="M232">
        <v>68.10000000000001</v>
      </c>
      <c r="N232">
        <v>59.97</v>
      </c>
      <c r="O232">
        <v>61.617000000000004</v>
      </c>
      <c r="Q232">
        <v>59.97</v>
      </c>
      <c r="R232">
        <v>8.0732</v>
      </c>
      <c r="S232">
        <v>52.99</v>
      </c>
      <c r="U232">
        <v>19</v>
      </c>
      <c r="V232">
        <v>17.71</v>
      </c>
      <c r="Z232">
        <v>1.5775000000000001</v>
      </c>
      <c r="AA232">
        <v>1.6145</v>
      </c>
      <c r="AB232">
        <v>7.163</v>
      </c>
      <c r="AC232">
        <v>6.907</v>
      </c>
      <c r="AE232">
        <v>16.88</v>
      </c>
      <c r="AF232">
        <v>142.73</v>
      </c>
      <c r="AG232">
        <v>671.6</v>
      </c>
      <c r="AH232">
        <v>25.86</v>
      </c>
      <c r="AI232">
        <v>1.957</v>
      </c>
      <c r="AJ232">
        <v>2.697</v>
      </c>
      <c r="AK232">
        <v>0.2969</v>
      </c>
      <c r="AL232">
        <v>3.7507500000000005</v>
      </c>
      <c r="AN232">
        <v>1.1741000000000001</v>
      </c>
      <c r="AO232">
        <v>2.625</v>
      </c>
      <c r="AR232">
        <v>2.6390000000000002</v>
      </c>
      <c r="AS232">
        <v>0.7826000000000001</v>
      </c>
      <c r="AT232">
        <v>0.5881000000000001</v>
      </c>
    </row>
    <row r="233" spans="1:46" ht="12.75">
      <c r="A233" s="1">
        <v>32827</v>
      </c>
      <c r="B233">
        <v>52.1</v>
      </c>
      <c r="C233">
        <v>74.54</v>
      </c>
      <c r="D233">
        <v>61.21</v>
      </c>
      <c r="E233">
        <v>58.2</v>
      </c>
      <c r="G233">
        <v>14.59</v>
      </c>
      <c r="H233">
        <v>89.2</v>
      </c>
      <c r="I233">
        <v>38.13</v>
      </c>
      <c r="J233">
        <v>43.7</v>
      </c>
      <c r="K233">
        <v>61.851</v>
      </c>
      <c r="L233" t="s">
        <v>177</v>
      </c>
      <c r="M233">
        <v>68.3</v>
      </c>
      <c r="N233">
        <v>60.13</v>
      </c>
      <c r="O233">
        <v>61.851</v>
      </c>
      <c r="Q233">
        <v>60.13</v>
      </c>
      <c r="R233">
        <v>8.18652</v>
      </c>
      <c r="S233">
        <v>53.120000000000005</v>
      </c>
      <c r="U233">
        <v>19.8</v>
      </c>
      <c r="V233">
        <v>17.94</v>
      </c>
      <c r="Z233">
        <v>1.5695000000000001</v>
      </c>
      <c r="AA233">
        <v>1.5915000000000001</v>
      </c>
      <c r="AB233">
        <v>6.9175</v>
      </c>
      <c r="AC233">
        <v>6.807</v>
      </c>
      <c r="AE233">
        <v>16.96</v>
      </c>
      <c r="AF233">
        <v>142.91</v>
      </c>
      <c r="AG233">
        <v>672.7</v>
      </c>
      <c r="AH233">
        <v>25.82</v>
      </c>
      <c r="AI233">
        <v>1.9455</v>
      </c>
      <c r="AJ233">
        <v>2.7030000000000003</v>
      </c>
      <c r="AK233">
        <v>0.29499000000000003</v>
      </c>
      <c r="AL233">
        <v>3.75015</v>
      </c>
      <c r="AN233">
        <v>1.1633</v>
      </c>
      <c r="AO233">
        <v>2.648</v>
      </c>
      <c r="AR233">
        <v>2.608</v>
      </c>
      <c r="AS233">
        <v>0.7825000000000001</v>
      </c>
      <c r="AT233">
        <v>0.5895</v>
      </c>
    </row>
    <row r="234" spans="1:46" ht="12.75">
      <c r="A234" s="1">
        <v>32857</v>
      </c>
      <c r="B234">
        <v>52.2</v>
      </c>
      <c r="C234">
        <v>75.09</v>
      </c>
      <c r="D234">
        <v>61.21</v>
      </c>
      <c r="E234">
        <v>58.2</v>
      </c>
      <c r="G234">
        <v>14.51</v>
      </c>
      <c r="H234">
        <v>89.3</v>
      </c>
      <c r="I234">
        <v>38.1</v>
      </c>
      <c r="J234">
        <v>43.5</v>
      </c>
      <c r="K234">
        <v>61.926</v>
      </c>
      <c r="L234" t="s">
        <v>177</v>
      </c>
      <c r="M234">
        <v>68.5</v>
      </c>
      <c r="N234">
        <v>60.13</v>
      </c>
      <c r="O234">
        <v>61.926</v>
      </c>
      <c r="Q234">
        <v>60.13</v>
      </c>
      <c r="R234">
        <v>8.462800000000001</v>
      </c>
      <c r="S234">
        <v>53.2</v>
      </c>
      <c r="U234">
        <v>19.700000000000003</v>
      </c>
      <c r="V234">
        <v>18.17</v>
      </c>
      <c r="Z234">
        <v>1.6145</v>
      </c>
      <c r="AA234">
        <v>1.5410000000000001</v>
      </c>
      <c r="AB234">
        <v>6.591</v>
      </c>
      <c r="AC234">
        <v>6.602</v>
      </c>
      <c r="AE234">
        <v>16.96</v>
      </c>
      <c r="AF234">
        <v>143.8</v>
      </c>
      <c r="AG234">
        <v>678.7</v>
      </c>
      <c r="AH234">
        <v>25.71</v>
      </c>
      <c r="AI234">
        <v>1.9025</v>
      </c>
      <c r="AJ234">
        <v>2.701</v>
      </c>
      <c r="AK234">
        <v>0.29240000000000005</v>
      </c>
      <c r="AL234">
        <v>3.7498000000000005</v>
      </c>
      <c r="AN234">
        <v>1.1580000000000001</v>
      </c>
      <c r="AO234">
        <v>2.677</v>
      </c>
      <c r="AR234">
        <v>2.533</v>
      </c>
      <c r="AS234">
        <v>0.7893</v>
      </c>
      <c r="AT234">
        <v>0.5937</v>
      </c>
    </row>
    <row r="235" spans="1:46" ht="12.75">
      <c r="A235" s="1">
        <v>32888</v>
      </c>
      <c r="B235">
        <v>52.4</v>
      </c>
      <c r="C235">
        <v>75.53</v>
      </c>
      <c r="D235">
        <v>60.83</v>
      </c>
      <c r="E235">
        <v>58.6</v>
      </c>
      <c r="G235">
        <v>14.43</v>
      </c>
      <c r="H235">
        <v>89.7</v>
      </c>
      <c r="I235">
        <v>38.99</v>
      </c>
      <c r="J235">
        <v>43.7</v>
      </c>
      <c r="K235">
        <v>62.278</v>
      </c>
      <c r="L235" t="s">
        <v>177</v>
      </c>
      <c r="M235">
        <v>69.10000000000001</v>
      </c>
      <c r="N235">
        <v>60.6</v>
      </c>
      <c r="O235">
        <v>62.278</v>
      </c>
      <c r="Q235">
        <v>60.6</v>
      </c>
      <c r="R235">
        <v>8.87123</v>
      </c>
      <c r="S235">
        <v>53.75</v>
      </c>
      <c r="U235">
        <v>19.3</v>
      </c>
      <c r="V235">
        <v>18.400000000000002</v>
      </c>
      <c r="Z235">
        <v>1.6794</v>
      </c>
      <c r="AA235">
        <v>1.504</v>
      </c>
      <c r="AB235">
        <v>6.5315</v>
      </c>
      <c r="AC235">
        <v>6.513</v>
      </c>
      <c r="AE235">
        <v>16.97</v>
      </c>
      <c r="AF235">
        <v>144.55</v>
      </c>
      <c r="AG235">
        <v>686.3000000000001</v>
      </c>
      <c r="AH235">
        <v>25.73</v>
      </c>
      <c r="AI235">
        <v>1.864</v>
      </c>
      <c r="AJ235">
        <v>2.6990000000000003</v>
      </c>
      <c r="AK235">
        <v>0.2886</v>
      </c>
      <c r="AL235">
        <v>3.75015</v>
      </c>
      <c r="AN235">
        <v>1.1858</v>
      </c>
      <c r="AO235">
        <v>2.7190000000000003</v>
      </c>
      <c r="AR235">
        <v>2.5635000000000003</v>
      </c>
      <c r="AS235">
        <v>0.7685000000000001</v>
      </c>
      <c r="AT235">
        <v>0.602</v>
      </c>
    </row>
    <row r="236" spans="1:46" ht="12.75">
      <c r="A236" s="1">
        <v>32919</v>
      </c>
      <c r="B236">
        <v>52.9</v>
      </c>
      <c r="C236">
        <v>75.78</v>
      </c>
      <c r="D236">
        <v>60.97</v>
      </c>
      <c r="E236">
        <v>58.800000000000004</v>
      </c>
      <c r="G236">
        <v>14.51</v>
      </c>
      <c r="H236">
        <v>89.8</v>
      </c>
      <c r="I236">
        <v>39.230000000000004</v>
      </c>
      <c r="J236">
        <v>44</v>
      </c>
      <c r="K236">
        <v>62.399</v>
      </c>
      <c r="L236" t="s">
        <v>177</v>
      </c>
      <c r="M236">
        <v>69.10000000000001</v>
      </c>
      <c r="N236">
        <v>61</v>
      </c>
      <c r="O236">
        <v>62.399</v>
      </c>
      <c r="Q236">
        <v>61</v>
      </c>
      <c r="R236">
        <v>9.07211</v>
      </c>
      <c r="S236">
        <v>54</v>
      </c>
      <c r="U236">
        <v>19.3</v>
      </c>
      <c r="V236">
        <v>18.54</v>
      </c>
      <c r="Z236">
        <v>1.6892</v>
      </c>
      <c r="AA236">
        <v>1.4915</v>
      </c>
      <c r="AB236">
        <v>6.5200000000000005</v>
      </c>
      <c r="AC236">
        <v>6.529</v>
      </c>
      <c r="AE236">
        <v>17.07</v>
      </c>
      <c r="AF236">
        <v>148.82</v>
      </c>
      <c r="AG236">
        <v>694</v>
      </c>
      <c r="AH236">
        <v>25.82</v>
      </c>
      <c r="AI236">
        <v>1.867</v>
      </c>
      <c r="AJ236">
        <v>2.704</v>
      </c>
      <c r="AK236">
        <v>0.28900000000000003</v>
      </c>
      <c r="AL236">
        <v>3.7507500000000005</v>
      </c>
      <c r="AN236">
        <v>1.1923000000000001</v>
      </c>
      <c r="AO236">
        <v>2.745</v>
      </c>
      <c r="AR236">
        <v>2.557</v>
      </c>
      <c r="AS236">
        <v>0.7601</v>
      </c>
      <c r="AT236">
        <v>0.5880000000000001</v>
      </c>
    </row>
    <row r="237" spans="1:46" ht="12.75">
      <c r="A237" s="1">
        <v>32947</v>
      </c>
      <c r="B237">
        <v>53.1</v>
      </c>
      <c r="C237">
        <v>76.04</v>
      </c>
      <c r="D237">
        <v>61.17</v>
      </c>
      <c r="E237">
        <v>59.5</v>
      </c>
      <c r="G237">
        <v>14.68</v>
      </c>
      <c r="H237">
        <v>90.10000000000001</v>
      </c>
      <c r="I237">
        <v>39.64</v>
      </c>
      <c r="J237">
        <v>44.2</v>
      </c>
      <c r="K237">
        <v>62.218</v>
      </c>
      <c r="L237" t="s">
        <v>177</v>
      </c>
      <c r="M237">
        <v>69.10000000000001</v>
      </c>
      <c r="N237">
        <v>61.230000000000004</v>
      </c>
      <c r="O237">
        <v>62.218</v>
      </c>
      <c r="Q237">
        <v>61.230000000000004</v>
      </c>
      <c r="R237">
        <v>9.232050000000001</v>
      </c>
      <c r="S237">
        <v>54.300000000000004</v>
      </c>
      <c r="U237">
        <v>19.400000000000002</v>
      </c>
      <c r="V237">
        <v>18.81</v>
      </c>
      <c r="Z237">
        <v>1.6480000000000001</v>
      </c>
      <c r="AA237">
        <v>1.4975</v>
      </c>
      <c r="AB237">
        <v>6.4545</v>
      </c>
      <c r="AC237">
        <v>6.5455000000000005</v>
      </c>
      <c r="AE237">
        <v>17.22</v>
      </c>
      <c r="AF237">
        <v>157.82</v>
      </c>
      <c r="AG237">
        <v>700.9</v>
      </c>
      <c r="AH237">
        <v>26</v>
      </c>
      <c r="AI237">
        <v>1.8855000000000002</v>
      </c>
      <c r="AJ237">
        <v>2.728</v>
      </c>
      <c r="AK237">
        <v>0.2947</v>
      </c>
      <c r="AL237">
        <v>3.7502500000000003</v>
      </c>
      <c r="AN237">
        <v>1.1705</v>
      </c>
      <c r="AO237">
        <v>2.7772500000000004</v>
      </c>
      <c r="AR237">
        <v>2.6425</v>
      </c>
      <c r="AS237">
        <v>0.7548</v>
      </c>
      <c r="AT237">
        <v>0.5790000000000001</v>
      </c>
    </row>
    <row r="238" spans="1:46" ht="12.75">
      <c r="A238" s="1">
        <v>32978</v>
      </c>
      <c r="B238">
        <v>54.4</v>
      </c>
      <c r="C238">
        <v>76.2</v>
      </c>
      <c r="D238">
        <v>61.21</v>
      </c>
      <c r="E238">
        <v>59.5</v>
      </c>
      <c r="G238">
        <v>14.92</v>
      </c>
      <c r="H238">
        <v>90.9</v>
      </c>
      <c r="I238">
        <v>40.08</v>
      </c>
      <c r="J238">
        <v>44.6</v>
      </c>
      <c r="K238">
        <v>62.567</v>
      </c>
      <c r="L238" t="s">
        <v>177</v>
      </c>
      <c r="M238">
        <v>69.60000000000001</v>
      </c>
      <c r="N238">
        <v>61.230000000000004</v>
      </c>
      <c r="O238">
        <v>62.567</v>
      </c>
      <c r="Q238">
        <v>61.230000000000004</v>
      </c>
      <c r="R238">
        <v>9.37255</v>
      </c>
      <c r="S238">
        <v>54.38</v>
      </c>
      <c r="U238">
        <v>19.8</v>
      </c>
      <c r="V238">
        <v>19</v>
      </c>
      <c r="Z238">
        <v>1.6389</v>
      </c>
      <c r="AA238">
        <v>1.4505000000000001</v>
      </c>
      <c r="AB238">
        <v>6.3895</v>
      </c>
      <c r="AC238">
        <v>6.53</v>
      </c>
      <c r="AE238">
        <v>17.39</v>
      </c>
      <c r="AF238">
        <v>158.85</v>
      </c>
      <c r="AG238">
        <v>707</v>
      </c>
      <c r="AH238">
        <v>26</v>
      </c>
      <c r="AI238">
        <v>1.877</v>
      </c>
      <c r="AJ238">
        <v>2.716</v>
      </c>
      <c r="AK238">
        <v>0.29240000000000005</v>
      </c>
      <c r="AL238">
        <v>3.7504500000000003</v>
      </c>
      <c r="AN238">
        <v>1.1654</v>
      </c>
      <c r="AO238">
        <v>2.797</v>
      </c>
      <c r="AR238">
        <v>2.6595</v>
      </c>
      <c r="AS238">
        <v>0.75</v>
      </c>
      <c r="AT238">
        <v>0.5748</v>
      </c>
    </row>
    <row r="239" spans="1:46" ht="12.75">
      <c r="A239" s="1">
        <v>33008</v>
      </c>
      <c r="B239">
        <v>55</v>
      </c>
      <c r="C239">
        <v>76.57000000000001</v>
      </c>
      <c r="D239">
        <v>61.660000000000004</v>
      </c>
      <c r="E239">
        <v>59.6</v>
      </c>
      <c r="G239">
        <v>15.09</v>
      </c>
      <c r="H239">
        <v>91.3</v>
      </c>
      <c r="I239">
        <v>40.53</v>
      </c>
      <c r="J239">
        <v>44.800000000000004</v>
      </c>
      <c r="K239">
        <v>62.729</v>
      </c>
      <c r="L239" t="s">
        <v>177</v>
      </c>
      <c r="M239">
        <v>69.60000000000001</v>
      </c>
      <c r="N239">
        <v>61.550000000000004</v>
      </c>
      <c r="O239">
        <v>62.729</v>
      </c>
      <c r="Q239">
        <v>61.550000000000004</v>
      </c>
      <c r="R239">
        <v>9.53611</v>
      </c>
      <c r="S239">
        <v>54.51</v>
      </c>
      <c r="U239">
        <v>20.5</v>
      </c>
      <c r="V239">
        <v>19.18</v>
      </c>
      <c r="Z239">
        <v>1.6765</v>
      </c>
      <c r="AA239">
        <v>1.433</v>
      </c>
      <c r="AB239">
        <v>6.46</v>
      </c>
      <c r="AC239">
        <v>6.510000000000001</v>
      </c>
      <c r="AE239">
        <v>17.36</v>
      </c>
      <c r="AF239">
        <v>152.64000000000001</v>
      </c>
      <c r="AG239">
        <v>712.3000000000001</v>
      </c>
      <c r="AH239">
        <v>25.86</v>
      </c>
      <c r="AI239">
        <v>1.854</v>
      </c>
      <c r="AJ239">
        <v>2.7035</v>
      </c>
      <c r="AK239">
        <v>0.28940000000000005</v>
      </c>
      <c r="AL239">
        <v>3.75015</v>
      </c>
      <c r="AN239">
        <v>1.1745</v>
      </c>
      <c r="AO239">
        <v>2.822</v>
      </c>
      <c r="AQ239">
        <v>2.6891800000000003</v>
      </c>
      <c r="AR239">
        <v>2.6750000000000003</v>
      </c>
      <c r="AS239">
        <v>0.7678</v>
      </c>
      <c r="AT239">
        <v>0.5768</v>
      </c>
    </row>
    <row r="240" spans="1:46" ht="12.75">
      <c r="A240" s="1">
        <v>33039</v>
      </c>
      <c r="B240">
        <v>55.2</v>
      </c>
      <c r="C240">
        <v>76.67</v>
      </c>
      <c r="D240">
        <v>61.52</v>
      </c>
      <c r="E240">
        <v>59.800000000000004</v>
      </c>
      <c r="G240">
        <v>15.34</v>
      </c>
      <c r="H240">
        <v>91</v>
      </c>
      <c r="I240">
        <v>40.730000000000004</v>
      </c>
      <c r="J240">
        <v>45</v>
      </c>
      <c r="K240">
        <v>62.815000000000005</v>
      </c>
      <c r="L240" t="s">
        <v>177</v>
      </c>
      <c r="M240">
        <v>69.4</v>
      </c>
      <c r="N240">
        <v>61.79</v>
      </c>
      <c r="O240">
        <v>62.815000000000005</v>
      </c>
      <c r="Q240">
        <v>61.79</v>
      </c>
      <c r="R240">
        <v>9.74614</v>
      </c>
      <c r="S240">
        <v>54.81</v>
      </c>
      <c r="U240">
        <v>20.200000000000003</v>
      </c>
      <c r="V240">
        <v>19.32</v>
      </c>
      <c r="Z240">
        <v>1.745</v>
      </c>
      <c r="AA240">
        <v>1.4155</v>
      </c>
      <c r="AB240">
        <v>6.339</v>
      </c>
      <c r="AC240">
        <v>6.409000000000001</v>
      </c>
      <c r="AE240">
        <v>17.43</v>
      </c>
      <c r="AF240">
        <v>152.35</v>
      </c>
      <c r="AG240">
        <v>716.2</v>
      </c>
      <c r="AH240">
        <v>25.810000000000002</v>
      </c>
      <c r="AI240">
        <v>1.8410000000000002</v>
      </c>
      <c r="AJ240">
        <v>2.7110000000000003</v>
      </c>
      <c r="AK240">
        <v>0.29300000000000004</v>
      </c>
      <c r="AL240">
        <v>3.7502500000000003</v>
      </c>
      <c r="AN240">
        <v>1.1665</v>
      </c>
      <c r="AO240">
        <v>2.8520000000000003</v>
      </c>
      <c r="AQ240">
        <v>2.7192000000000003</v>
      </c>
      <c r="AR240">
        <v>2.648</v>
      </c>
      <c r="AS240">
        <v>0.7916000000000001</v>
      </c>
      <c r="AT240">
        <v>0.5883</v>
      </c>
    </row>
    <row r="241" spans="1:46" ht="12.75">
      <c r="A241" s="1">
        <v>33069</v>
      </c>
      <c r="B241">
        <v>55.2</v>
      </c>
      <c r="C241">
        <v>76.71000000000001</v>
      </c>
      <c r="D241">
        <v>61.31</v>
      </c>
      <c r="E241">
        <v>59.9</v>
      </c>
      <c r="G241">
        <v>15.67</v>
      </c>
      <c r="H241">
        <v>90.8</v>
      </c>
      <c r="I241">
        <v>40.85</v>
      </c>
      <c r="J241">
        <v>45.1</v>
      </c>
      <c r="K241">
        <v>62.844</v>
      </c>
      <c r="L241" t="s">
        <v>177</v>
      </c>
      <c r="M241">
        <v>69.4</v>
      </c>
      <c r="N241">
        <v>62.02</v>
      </c>
      <c r="O241">
        <v>62.844</v>
      </c>
      <c r="Q241">
        <v>62.02</v>
      </c>
      <c r="R241">
        <v>9.92388</v>
      </c>
      <c r="S241">
        <v>55.02</v>
      </c>
      <c r="U241">
        <v>20.700000000000003</v>
      </c>
      <c r="V241">
        <v>19.46</v>
      </c>
      <c r="Z241">
        <v>1.86</v>
      </c>
      <c r="AA241">
        <v>1.3477000000000001</v>
      </c>
      <c r="AB241">
        <v>6.050000000000001</v>
      </c>
      <c r="AC241">
        <v>6.1465000000000005</v>
      </c>
      <c r="AE241">
        <v>17.35</v>
      </c>
      <c r="AF241">
        <v>146.13</v>
      </c>
      <c r="AG241">
        <v>715.1</v>
      </c>
      <c r="AH241">
        <v>25.64</v>
      </c>
      <c r="AI241">
        <v>1.8070000000000002</v>
      </c>
      <c r="AJ241">
        <v>2.697</v>
      </c>
      <c r="AK241">
        <v>0.2893</v>
      </c>
      <c r="AL241">
        <v>3.7505</v>
      </c>
      <c r="AN241">
        <v>1.153</v>
      </c>
      <c r="AO241">
        <v>2.874</v>
      </c>
      <c r="AQ241">
        <v>2.7166900000000003</v>
      </c>
      <c r="AR241">
        <v>2.5845000000000002</v>
      </c>
      <c r="AS241">
        <v>0.7938000000000001</v>
      </c>
      <c r="AT241">
        <v>0.5918</v>
      </c>
    </row>
    <row r="242" spans="1:46" ht="12.75">
      <c r="A242" s="1">
        <v>33100</v>
      </c>
      <c r="B242">
        <v>55.7</v>
      </c>
      <c r="C242">
        <v>77.53</v>
      </c>
      <c r="D242">
        <v>61.940000000000005</v>
      </c>
      <c r="E242">
        <v>59.800000000000004</v>
      </c>
      <c r="G242">
        <v>15.75</v>
      </c>
      <c r="H242">
        <v>91.2</v>
      </c>
      <c r="I242">
        <v>41.01</v>
      </c>
      <c r="J242">
        <v>45.2</v>
      </c>
      <c r="K242">
        <v>63.069</v>
      </c>
      <c r="L242" t="s">
        <v>177</v>
      </c>
      <c r="M242">
        <v>69.8</v>
      </c>
      <c r="N242">
        <v>62.1</v>
      </c>
      <c r="O242">
        <v>63.069</v>
      </c>
      <c r="Q242">
        <v>62.1</v>
      </c>
      <c r="R242">
        <v>10.092970000000001</v>
      </c>
      <c r="S242">
        <v>55.52</v>
      </c>
      <c r="U242">
        <v>20.8</v>
      </c>
      <c r="V242">
        <v>19.78</v>
      </c>
      <c r="Z242">
        <v>1.8920000000000001</v>
      </c>
      <c r="AA242">
        <v>1.3085</v>
      </c>
      <c r="AB242">
        <v>6.0415</v>
      </c>
      <c r="AC242">
        <v>6.09</v>
      </c>
      <c r="AE242">
        <v>17.52</v>
      </c>
      <c r="AF242">
        <v>143.93</v>
      </c>
      <c r="AG242">
        <v>714</v>
      </c>
      <c r="AH242">
        <v>25.490000000000002</v>
      </c>
      <c r="AI242">
        <v>1.7650000000000001</v>
      </c>
      <c r="AJ242">
        <v>2.689</v>
      </c>
      <c r="AK242">
        <v>0.2893</v>
      </c>
      <c r="AL242">
        <v>3.7503500000000005</v>
      </c>
      <c r="AN242">
        <v>1.1545</v>
      </c>
      <c r="AO242">
        <v>2.8890000000000002</v>
      </c>
      <c r="AQ242">
        <v>2.7267</v>
      </c>
      <c r="AR242">
        <v>2.5804</v>
      </c>
      <c r="AS242">
        <v>0.8160000000000001</v>
      </c>
      <c r="AT242">
        <v>0.6153000000000001</v>
      </c>
    </row>
    <row r="243" spans="1:46" ht="12.75">
      <c r="A243" s="1">
        <v>33131</v>
      </c>
      <c r="B243">
        <v>56.2</v>
      </c>
      <c r="C243">
        <v>77.9</v>
      </c>
      <c r="D243">
        <v>62.46</v>
      </c>
      <c r="E243">
        <v>60.4</v>
      </c>
      <c r="G243">
        <v>15.84</v>
      </c>
      <c r="H243">
        <v>91.9</v>
      </c>
      <c r="I243">
        <v>41.26</v>
      </c>
      <c r="J243">
        <v>45.4</v>
      </c>
      <c r="K243">
        <v>63.498000000000005</v>
      </c>
      <c r="L243" t="s">
        <v>177</v>
      </c>
      <c r="M243">
        <v>69.8</v>
      </c>
      <c r="N243">
        <v>62.26</v>
      </c>
      <c r="O243">
        <v>63.498000000000005</v>
      </c>
      <c r="Q243">
        <v>62.26</v>
      </c>
      <c r="R243">
        <v>10.23684</v>
      </c>
      <c r="S243">
        <v>55.99</v>
      </c>
      <c r="U243">
        <v>21</v>
      </c>
      <c r="V243">
        <v>20.1</v>
      </c>
      <c r="Z243">
        <v>1.8735000000000002</v>
      </c>
      <c r="AA243">
        <v>1.2995</v>
      </c>
      <c r="AB243">
        <v>5.978000000000001</v>
      </c>
      <c r="AC243">
        <v>6.065</v>
      </c>
      <c r="AE243">
        <v>18</v>
      </c>
      <c r="AF243">
        <v>138.27</v>
      </c>
      <c r="AG243">
        <v>713</v>
      </c>
      <c r="AH243">
        <v>25.36</v>
      </c>
      <c r="AI243">
        <v>1.7655</v>
      </c>
      <c r="AJ243">
        <v>2.7015000000000002</v>
      </c>
      <c r="AK243">
        <v>0.2893</v>
      </c>
      <c r="AL243">
        <v>3.7504500000000003</v>
      </c>
      <c r="AN243">
        <v>1.1565</v>
      </c>
      <c r="AO243">
        <v>2.898</v>
      </c>
      <c r="AQ243">
        <v>2.74671</v>
      </c>
      <c r="AR243">
        <v>2.564</v>
      </c>
      <c r="AS243">
        <v>0.8254</v>
      </c>
      <c r="AT243">
        <v>0.615</v>
      </c>
    </row>
    <row r="244" spans="1:46" ht="12.75">
      <c r="A244" s="1">
        <v>33161</v>
      </c>
      <c r="B244">
        <v>56.7</v>
      </c>
      <c r="C244">
        <v>78.37</v>
      </c>
      <c r="D244">
        <v>62.57</v>
      </c>
      <c r="E244">
        <v>60.9</v>
      </c>
      <c r="G244">
        <v>16.17</v>
      </c>
      <c r="H244">
        <v>92.9</v>
      </c>
      <c r="I244">
        <v>41.38</v>
      </c>
      <c r="J244">
        <v>46.300000000000004</v>
      </c>
      <c r="K244">
        <v>64.002</v>
      </c>
      <c r="L244" t="s">
        <v>177</v>
      </c>
      <c r="M244">
        <v>70.3</v>
      </c>
      <c r="N244">
        <v>62.81</v>
      </c>
      <c r="O244">
        <v>64.002</v>
      </c>
      <c r="Q244">
        <v>62.81</v>
      </c>
      <c r="R244">
        <v>10.38401</v>
      </c>
      <c r="S244">
        <v>56.33</v>
      </c>
      <c r="U244">
        <v>21.1</v>
      </c>
      <c r="V244">
        <v>20.240000000000002</v>
      </c>
      <c r="Z244">
        <v>1.9440000000000002</v>
      </c>
      <c r="AA244">
        <v>1.2870000000000001</v>
      </c>
      <c r="AB244">
        <v>5.793</v>
      </c>
      <c r="AC244">
        <v>5.894</v>
      </c>
      <c r="AE244">
        <v>18.16</v>
      </c>
      <c r="AF244">
        <v>129.95</v>
      </c>
      <c r="AG244">
        <v>713.8000000000001</v>
      </c>
      <c r="AH244">
        <v>25.09</v>
      </c>
      <c r="AI244">
        <v>1.7060000000000002</v>
      </c>
      <c r="AJ244">
        <v>2.701</v>
      </c>
      <c r="AK244">
        <v>0.2893</v>
      </c>
      <c r="AL244">
        <v>3.75015</v>
      </c>
      <c r="AN244">
        <v>1.1678</v>
      </c>
      <c r="AO244">
        <v>2.931</v>
      </c>
      <c r="AQ244">
        <v>2.7967400000000002</v>
      </c>
      <c r="AR244">
        <v>2.5375</v>
      </c>
      <c r="AS244">
        <v>0.7848</v>
      </c>
      <c r="AT244">
        <v>0.6145</v>
      </c>
    </row>
    <row r="245" spans="1:46" ht="12.75">
      <c r="A245" s="1">
        <v>33192</v>
      </c>
      <c r="B245">
        <v>56.9</v>
      </c>
      <c r="C245">
        <v>79.06</v>
      </c>
      <c r="D245">
        <v>62.53</v>
      </c>
      <c r="E245">
        <v>60.9</v>
      </c>
      <c r="G245">
        <v>16.42</v>
      </c>
      <c r="H245">
        <v>92.7</v>
      </c>
      <c r="I245">
        <v>41.42</v>
      </c>
      <c r="J245">
        <v>46.5</v>
      </c>
      <c r="K245">
        <v>63.986000000000004</v>
      </c>
      <c r="L245" t="s">
        <v>177</v>
      </c>
      <c r="M245">
        <v>70.60000000000001</v>
      </c>
      <c r="N245">
        <v>63.21</v>
      </c>
      <c r="O245">
        <v>63.986000000000004</v>
      </c>
      <c r="Q245">
        <v>63.21</v>
      </c>
      <c r="R245">
        <v>10.65971</v>
      </c>
      <c r="S245">
        <v>56.45</v>
      </c>
      <c r="U245">
        <v>21.3</v>
      </c>
      <c r="V245">
        <v>20.650000000000002</v>
      </c>
      <c r="Z245">
        <v>1.9392</v>
      </c>
      <c r="AA245">
        <v>1.2765</v>
      </c>
      <c r="AB245">
        <v>5.7465</v>
      </c>
      <c r="AC245">
        <v>5.846</v>
      </c>
      <c r="AE245">
        <v>18.17</v>
      </c>
      <c r="AF245">
        <v>133.1</v>
      </c>
      <c r="AG245">
        <v>713.1</v>
      </c>
      <c r="AH245">
        <v>25.2</v>
      </c>
      <c r="AI245">
        <v>1.722</v>
      </c>
      <c r="AJ245">
        <v>2.7045000000000003</v>
      </c>
      <c r="AK245">
        <v>0.2893</v>
      </c>
      <c r="AL245">
        <v>3.7505500000000005</v>
      </c>
      <c r="AN245">
        <v>1.1658</v>
      </c>
      <c r="AO245">
        <v>2.939</v>
      </c>
      <c r="AQ245">
        <v>2.7967400000000002</v>
      </c>
      <c r="AR245">
        <v>2.525</v>
      </c>
      <c r="AS245">
        <v>0.774</v>
      </c>
      <c r="AT245">
        <v>0.609</v>
      </c>
    </row>
    <row r="246" spans="1:46" ht="12.75">
      <c r="A246" s="1">
        <v>33222</v>
      </c>
      <c r="B246">
        <v>57</v>
      </c>
      <c r="C246">
        <v>79.05</v>
      </c>
      <c r="D246">
        <v>62.36</v>
      </c>
      <c r="E246">
        <v>60.7</v>
      </c>
      <c r="G246">
        <v>16.5</v>
      </c>
      <c r="H246">
        <v>92.60000000000001</v>
      </c>
      <c r="I246">
        <v>41.660000000000004</v>
      </c>
      <c r="J246">
        <v>46.300000000000004</v>
      </c>
      <c r="K246">
        <v>64.291</v>
      </c>
      <c r="L246" t="s">
        <v>177</v>
      </c>
      <c r="M246">
        <v>70.8</v>
      </c>
      <c r="N246">
        <v>63.13</v>
      </c>
      <c r="O246">
        <v>64.291</v>
      </c>
      <c r="Q246">
        <v>63.13</v>
      </c>
      <c r="R246">
        <v>10.99568</v>
      </c>
      <c r="S246">
        <v>56.45</v>
      </c>
      <c r="U246">
        <v>21.200000000000003</v>
      </c>
      <c r="V246">
        <v>20.79</v>
      </c>
      <c r="Z246">
        <v>1.9285</v>
      </c>
      <c r="AA246">
        <v>1.2770000000000001</v>
      </c>
      <c r="AB246">
        <v>5.779</v>
      </c>
      <c r="AC246">
        <v>5.8695</v>
      </c>
      <c r="AE246">
        <v>18.13</v>
      </c>
      <c r="AF246">
        <v>135.75</v>
      </c>
      <c r="AG246">
        <v>716.4</v>
      </c>
      <c r="AH246">
        <v>25.310000000000002</v>
      </c>
      <c r="AI246">
        <v>1.74</v>
      </c>
      <c r="AJ246">
        <v>2.7025</v>
      </c>
      <c r="AK246">
        <v>0.2893</v>
      </c>
      <c r="AL246">
        <v>3.74995</v>
      </c>
      <c r="AN246">
        <v>1.1605</v>
      </c>
      <c r="AO246">
        <v>2.9485</v>
      </c>
      <c r="AQ246">
        <v>2.7967400000000002</v>
      </c>
      <c r="AR246">
        <v>2.56</v>
      </c>
      <c r="AS246">
        <v>0.772</v>
      </c>
      <c r="AT246">
        <v>0.5865</v>
      </c>
    </row>
    <row r="247" spans="1:46" ht="12.75">
      <c r="A247" s="1">
        <v>33253</v>
      </c>
      <c r="B247">
        <v>57</v>
      </c>
      <c r="C247">
        <v>79.69</v>
      </c>
      <c r="D247">
        <v>62.36</v>
      </c>
      <c r="E247">
        <v>61</v>
      </c>
      <c r="G247">
        <v>16.75</v>
      </c>
      <c r="H247">
        <v>93.2</v>
      </c>
      <c r="I247">
        <v>42.56</v>
      </c>
      <c r="J247">
        <v>46.4</v>
      </c>
      <c r="K247">
        <v>64.358</v>
      </c>
      <c r="L247" t="s">
        <v>177</v>
      </c>
      <c r="M247">
        <v>71.10000000000001</v>
      </c>
      <c r="N247">
        <v>64.79</v>
      </c>
      <c r="O247">
        <v>64.358</v>
      </c>
      <c r="Q247">
        <v>64.79</v>
      </c>
      <c r="R247">
        <v>11.27594</v>
      </c>
      <c r="S247">
        <v>56.79</v>
      </c>
      <c r="U247">
        <v>21.5</v>
      </c>
      <c r="V247">
        <v>21.02</v>
      </c>
      <c r="Z247">
        <v>1.965</v>
      </c>
      <c r="AA247">
        <v>1.258</v>
      </c>
      <c r="AB247">
        <v>5.694500000000001</v>
      </c>
      <c r="AC247">
        <v>5.785</v>
      </c>
      <c r="AE247">
        <v>18.61</v>
      </c>
      <c r="AF247">
        <v>131.45</v>
      </c>
      <c r="AG247">
        <v>719</v>
      </c>
      <c r="AH247">
        <v>25.18</v>
      </c>
      <c r="AI247">
        <v>1.733</v>
      </c>
      <c r="AJ247">
        <v>2.6995</v>
      </c>
      <c r="AK247">
        <v>0.2893</v>
      </c>
      <c r="AL247">
        <v>3.7506500000000003</v>
      </c>
      <c r="AN247">
        <v>1.1629</v>
      </c>
      <c r="AO247">
        <v>2.9655</v>
      </c>
      <c r="AQ247">
        <v>2.7967400000000002</v>
      </c>
      <c r="AR247">
        <v>2.536</v>
      </c>
      <c r="AS247">
        <v>0.7826000000000001</v>
      </c>
      <c r="AT247">
        <v>0.5987</v>
      </c>
    </row>
    <row r="248" spans="1:46" ht="12.75">
      <c r="A248" s="1">
        <v>33284</v>
      </c>
      <c r="B248">
        <v>57.2</v>
      </c>
      <c r="C248">
        <v>80.49</v>
      </c>
      <c r="D248">
        <v>62.53</v>
      </c>
      <c r="E248">
        <v>61.2</v>
      </c>
      <c r="G248">
        <v>16.75</v>
      </c>
      <c r="H248">
        <v>93</v>
      </c>
      <c r="I248">
        <v>43.12</v>
      </c>
      <c r="J248">
        <v>46.7</v>
      </c>
      <c r="K248">
        <v>64.884</v>
      </c>
      <c r="L248" t="s">
        <v>177</v>
      </c>
      <c r="M248">
        <v>71.9</v>
      </c>
      <c r="N248">
        <v>64.79</v>
      </c>
      <c r="O248">
        <v>64.884</v>
      </c>
      <c r="Q248">
        <v>64.79</v>
      </c>
      <c r="R248">
        <v>11.472790000000002</v>
      </c>
      <c r="S248">
        <v>56.870000000000005</v>
      </c>
      <c r="U248">
        <v>22.200000000000003</v>
      </c>
      <c r="V248">
        <v>21.3</v>
      </c>
      <c r="Z248">
        <v>1.9100000000000001</v>
      </c>
      <c r="AA248">
        <v>1.3265</v>
      </c>
      <c r="AB248">
        <v>5.864</v>
      </c>
      <c r="AC248">
        <v>5.969</v>
      </c>
      <c r="AE248">
        <v>19.06</v>
      </c>
      <c r="AF248">
        <v>132.95</v>
      </c>
      <c r="AG248">
        <v>724.4</v>
      </c>
      <c r="AH248">
        <v>25.23</v>
      </c>
      <c r="AI248">
        <v>1.726</v>
      </c>
      <c r="AJ248">
        <v>2.72</v>
      </c>
      <c r="AK248">
        <v>0.2893</v>
      </c>
      <c r="AL248">
        <v>3.7505500000000005</v>
      </c>
      <c r="AN248">
        <v>1.1499000000000001</v>
      </c>
      <c r="AO248">
        <v>2.9745000000000004</v>
      </c>
      <c r="AQ248">
        <v>2.7967400000000002</v>
      </c>
      <c r="AR248">
        <v>2.5725000000000002</v>
      </c>
      <c r="AS248">
        <v>0.7853</v>
      </c>
      <c r="AT248">
        <v>0.5995</v>
      </c>
    </row>
    <row r="249" spans="1:46" ht="12.75">
      <c r="A249" s="1">
        <v>33312</v>
      </c>
      <c r="B249">
        <v>57.5</v>
      </c>
      <c r="C249">
        <v>80.5</v>
      </c>
      <c r="D249">
        <v>62.64</v>
      </c>
      <c r="E249">
        <v>61.6</v>
      </c>
      <c r="G249">
        <v>16.67</v>
      </c>
      <c r="H249">
        <v>93.4</v>
      </c>
      <c r="I249">
        <v>43.65</v>
      </c>
      <c r="J249">
        <v>46.7</v>
      </c>
      <c r="K249">
        <v>64.572</v>
      </c>
      <c r="L249" t="s">
        <v>177</v>
      </c>
      <c r="M249">
        <v>72.3</v>
      </c>
      <c r="N249">
        <v>65.03</v>
      </c>
      <c r="O249">
        <v>64.572</v>
      </c>
      <c r="Q249">
        <v>65.03</v>
      </c>
      <c r="R249">
        <v>11.6364</v>
      </c>
      <c r="S249">
        <v>56.96</v>
      </c>
      <c r="U249">
        <v>22.400000000000002</v>
      </c>
      <c r="V249">
        <v>21.48</v>
      </c>
      <c r="Z249">
        <v>1.7485000000000002</v>
      </c>
      <c r="AA249">
        <v>1.445</v>
      </c>
      <c r="AB249">
        <v>6.495</v>
      </c>
      <c r="AC249">
        <v>6.6025</v>
      </c>
      <c r="AE249">
        <v>19.61</v>
      </c>
      <c r="AF249">
        <v>140.6</v>
      </c>
      <c r="AG249">
        <v>724.5</v>
      </c>
      <c r="AH249">
        <v>25.63</v>
      </c>
      <c r="AI249">
        <v>1.79</v>
      </c>
      <c r="AJ249">
        <v>2.7670000000000003</v>
      </c>
      <c r="AK249">
        <v>0.2893</v>
      </c>
      <c r="AL249">
        <v>3.7503</v>
      </c>
      <c r="AN249">
        <v>1.1595</v>
      </c>
      <c r="AO249">
        <v>2.983</v>
      </c>
      <c r="AQ249">
        <v>2.7967400000000002</v>
      </c>
      <c r="AR249">
        <v>2.705</v>
      </c>
      <c r="AS249">
        <v>0.773</v>
      </c>
      <c r="AT249">
        <v>0.5865</v>
      </c>
    </row>
    <row r="250" spans="1:46" ht="12.75">
      <c r="A250" s="1">
        <v>33343</v>
      </c>
      <c r="B250">
        <v>58.7</v>
      </c>
      <c r="C250">
        <v>80.69</v>
      </c>
      <c r="D250">
        <v>62.77</v>
      </c>
      <c r="E250">
        <v>61.800000000000004</v>
      </c>
      <c r="G250">
        <v>16.75</v>
      </c>
      <c r="H250">
        <v>94</v>
      </c>
      <c r="I250">
        <v>43.85</v>
      </c>
      <c r="J250">
        <v>47.2</v>
      </c>
      <c r="K250">
        <v>64.907</v>
      </c>
      <c r="L250" t="s">
        <v>177</v>
      </c>
      <c r="M250">
        <v>72.7</v>
      </c>
      <c r="N250">
        <v>65.03</v>
      </c>
      <c r="O250">
        <v>64.907</v>
      </c>
      <c r="Q250">
        <v>65.03</v>
      </c>
      <c r="R250">
        <v>11.7583</v>
      </c>
      <c r="S250">
        <v>57.04</v>
      </c>
      <c r="U250">
        <v>23.1</v>
      </c>
      <c r="V250">
        <v>21.8</v>
      </c>
      <c r="Z250">
        <v>1.7225000000000001</v>
      </c>
      <c r="AA250">
        <v>1.449</v>
      </c>
      <c r="AB250">
        <v>6.566000000000001</v>
      </c>
      <c r="AC250">
        <v>6.7</v>
      </c>
      <c r="AE250">
        <v>20.18</v>
      </c>
      <c r="AF250">
        <v>136.38</v>
      </c>
      <c r="AG250">
        <v>725.1</v>
      </c>
      <c r="AH250">
        <v>25.67</v>
      </c>
      <c r="AI250">
        <v>1.7690000000000001</v>
      </c>
      <c r="AJ250">
        <v>2.7600000000000002</v>
      </c>
      <c r="AK250">
        <v>0.2893</v>
      </c>
      <c r="AL250">
        <v>3.7502500000000003</v>
      </c>
      <c r="AN250">
        <v>1.1520000000000001</v>
      </c>
      <c r="AO250">
        <v>2.99975</v>
      </c>
      <c r="AQ250">
        <v>2.7967400000000002</v>
      </c>
      <c r="AR250">
        <v>2.7675</v>
      </c>
      <c r="AS250">
        <v>0.7814</v>
      </c>
      <c r="AT250">
        <v>0.5877</v>
      </c>
    </row>
    <row r="251" spans="1:46" ht="12.75">
      <c r="A251" s="1">
        <v>33373</v>
      </c>
      <c r="B251">
        <v>59.2</v>
      </c>
      <c r="C251">
        <v>81.37</v>
      </c>
      <c r="D251">
        <v>63.190000000000005</v>
      </c>
      <c r="E251">
        <v>61.9</v>
      </c>
      <c r="G251">
        <v>16.91</v>
      </c>
      <c r="H251">
        <v>94.4</v>
      </c>
      <c r="I251">
        <v>43.980000000000004</v>
      </c>
      <c r="J251">
        <v>47.7</v>
      </c>
      <c r="K251">
        <v>65.118</v>
      </c>
      <c r="L251" t="s">
        <v>177</v>
      </c>
      <c r="M251">
        <v>72.8</v>
      </c>
      <c r="N251">
        <v>65.34</v>
      </c>
      <c r="O251">
        <v>65.118</v>
      </c>
      <c r="Q251">
        <v>65.34</v>
      </c>
      <c r="R251">
        <v>11.873240000000001</v>
      </c>
      <c r="S251">
        <v>57.21</v>
      </c>
      <c r="U251">
        <v>23.5</v>
      </c>
      <c r="V251">
        <v>22.12</v>
      </c>
      <c r="Z251">
        <v>1.6980000000000002</v>
      </c>
      <c r="AA251">
        <v>1.4822</v>
      </c>
      <c r="AB251">
        <v>6.676</v>
      </c>
      <c r="AC251">
        <v>6.7765</v>
      </c>
      <c r="AE251">
        <v>20.89</v>
      </c>
      <c r="AF251">
        <v>138.45000000000002</v>
      </c>
      <c r="AG251">
        <v>723</v>
      </c>
      <c r="AH251">
        <v>25.64</v>
      </c>
      <c r="AI251">
        <v>1.7655</v>
      </c>
      <c r="AJ251">
        <v>2.7595</v>
      </c>
      <c r="AK251">
        <v>0.2893</v>
      </c>
      <c r="AL251">
        <v>3.7502500000000003</v>
      </c>
      <c r="AN251">
        <v>1.1453</v>
      </c>
      <c r="AO251">
        <v>3.0130000000000003</v>
      </c>
      <c r="AQ251">
        <v>2.7967400000000002</v>
      </c>
      <c r="AR251">
        <v>2.8475</v>
      </c>
      <c r="AS251">
        <v>0.7594000000000001</v>
      </c>
      <c r="AT251">
        <v>0.5810000000000001</v>
      </c>
    </row>
    <row r="252" spans="1:46" ht="12.75">
      <c r="A252" s="1">
        <v>33404</v>
      </c>
      <c r="B252">
        <v>59.5</v>
      </c>
      <c r="C252">
        <v>81.71000000000001</v>
      </c>
      <c r="D252">
        <v>63.33</v>
      </c>
      <c r="E252">
        <v>62</v>
      </c>
      <c r="G252">
        <v>17.330000000000002</v>
      </c>
      <c r="H252">
        <v>94.10000000000001</v>
      </c>
      <c r="I252">
        <v>44.26</v>
      </c>
      <c r="J252">
        <v>47.7</v>
      </c>
      <c r="K252">
        <v>65.27</v>
      </c>
      <c r="L252" t="s">
        <v>177</v>
      </c>
      <c r="M252">
        <v>73</v>
      </c>
      <c r="N252">
        <v>65.66</v>
      </c>
      <c r="O252">
        <v>65.27</v>
      </c>
      <c r="Q252">
        <v>65.66</v>
      </c>
      <c r="R252">
        <v>11.99783</v>
      </c>
      <c r="S252">
        <v>57.38</v>
      </c>
      <c r="U252">
        <v>24.400000000000002</v>
      </c>
      <c r="V252">
        <v>22.26</v>
      </c>
      <c r="Z252">
        <v>1.618</v>
      </c>
      <c r="AA252">
        <v>1.5582</v>
      </c>
      <c r="AB252">
        <v>6.94</v>
      </c>
      <c r="AC252">
        <v>7.0015</v>
      </c>
      <c r="AE252">
        <v>21.13</v>
      </c>
      <c r="AF252">
        <v>137.9</v>
      </c>
      <c r="AG252">
        <v>724.6</v>
      </c>
      <c r="AH252">
        <v>25.73</v>
      </c>
      <c r="AI252">
        <v>1.77</v>
      </c>
      <c r="AJ252">
        <v>2.787</v>
      </c>
      <c r="AK252">
        <v>0.2893</v>
      </c>
      <c r="AL252">
        <v>3.7505</v>
      </c>
      <c r="AN252">
        <v>1.1424</v>
      </c>
      <c r="AO252">
        <v>3.0244000000000004</v>
      </c>
      <c r="AQ252">
        <v>2.7967400000000002</v>
      </c>
      <c r="AR252">
        <v>2.8925</v>
      </c>
      <c r="AS252">
        <v>0.767</v>
      </c>
      <c r="AT252">
        <v>0.5754</v>
      </c>
    </row>
    <row r="253" spans="1:46" ht="12.75">
      <c r="A253" s="1">
        <v>33434</v>
      </c>
      <c r="B253">
        <v>59.300000000000004</v>
      </c>
      <c r="C253">
        <v>81.74</v>
      </c>
      <c r="D253">
        <v>63.120000000000005</v>
      </c>
      <c r="E253">
        <v>62</v>
      </c>
      <c r="G253">
        <v>17.740000000000002</v>
      </c>
      <c r="H253">
        <v>94</v>
      </c>
      <c r="I253">
        <v>44.54</v>
      </c>
      <c r="J253">
        <v>47.5</v>
      </c>
      <c r="K253">
        <v>65.356</v>
      </c>
      <c r="L253" t="s">
        <v>177</v>
      </c>
      <c r="M253">
        <v>73.4</v>
      </c>
      <c r="N253">
        <v>65.74</v>
      </c>
      <c r="O253">
        <v>65.356</v>
      </c>
      <c r="Q253">
        <v>65.74</v>
      </c>
      <c r="R253">
        <v>12.103860000000001</v>
      </c>
      <c r="S253">
        <v>57.46</v>
      </c>
      <c r="U253">
        <v>25.200000000000003</v>
      </c>
      <c r="V253">
        <v>22.54</v>
      </c>
      <c r="Z253">
        <v>1.6845</v>
      </c>
      <c r="AA253">
        <v>1.526</v>
      </c>
      <c r="AB253">
        <v>6.7620000000000005</v>
      </c>
      <c r="AC253">
        <v>6.821000000000001</v>
      </c>
      <c r="AE253">
        <v>25.76</v>
      </c>
      <c r="AF253">
        <v>137.42000000000002</v>
      </c>
      <c r="AG253">
        <v>726.1</v>
      </c>
      <c r="AH253">
        <v>25.740000000000002</v>
      </c>
      <c r="AI253">
        <v>1.7445000000000002</v>
      </c>
      <c r="AJ253">
        <v>2.7875</v>
      </c>
      <c r="AK253">
        <v>0.2893</v>
      </c>
      <c r="AL253">
        <v>3.7503500000000005</v>
      </c>
      <c r="AN253">
        <v>1.1519000000000001</v>
      </c>
      <c r="AO253">
        <v>3.0364000000000004</v>
      </c>
      <c r="AQ253">
        <v>2.7967400000000002</v>
      </c>
      <c r="AR253">
        <v>2.87</v>
      </c>
      <c r="AS253">
        <v>0.778</v>
      </c>
      <c r="AT253">
        <v>0.5708</v>
      </c>
    </row>
    <row r="254" spans="1:46" ht="12.75">
      <c r="A254" s="1">
        <v>33465</v>
      </c>
      <c r="B254">
        <v>59.9</v>
      </c>
      <c r="C254">
        <v>82.16</v>
      </c>
      <c r="D254">
        <v>63.230000000000004</v>
      </c>
      <c r="E254">
        <v>62</v>
      </c>
      <c r="G254">
        <v>17.990000000000002</v>
      </c>
      <c r="H254">
        <v>94.2</v>
      </c>
      <c r="I254">
        <v>44.910000000000004</v>
      </c>
      <c r="J254">
        <v>48</v>
      </c>
      <c r="K254">
        <v>65.518</v>
      </c>
      <c r="L254" t="s">
        <v>177</v>
      </c>
      <c r="M254">
        <v>73.8</v>
      </c>
      <c r="N254">
        <v>65.82000000000001</v>
      </c>
      <c r="O254">
        <v>65.518</v>
      </c>
      <c r="Q254">
        <v>65.82000000000001</v>
      </c>
      <c r="R254">
        <v>12.1881</v>
      </c>
      <c r="S254">
        <v>57.63</v>
      </c>
      <c r="U254">
        <v>25.1</v>
      </c>
      <c r="V254">
        <v>22.86</v>
      </c>
      <c r="Z254">
        <v>1.6800000000000002</v>
      </c>
      <c r="AA254">
        <v>1.5285</v>
      </c>
      <c r="AB254">
        <v>6.7445</v>
      </c>
      <c r="AC254">
        <v>6.83</v>
      </c>
      <c r="AE254">
        <v>25.82</v>
      </c>
      <c r="AF254">
        <v>136.85</v>
      </c>
      <c r="AG254">
        <v>733.8000000000001</v>
      </c>
      <c r="AH254">
        <v>25.740000000000002</v>
      </c>
      <c r="AI254">
        <v>1.7195</v>
      </c>
      <c r="AJ254">
        <v>2.7835</v>
      </c>
      <c r="AK254">
        <v>0.29250000000000004</v>
      </c>
      <c r="AL254">
        <v>3.7505</v>
      </c>
      <c r="AN254">
        <v>1.1422</v>
      </c>
      <c r="AO254">
        <v>3.0500000000000003</v>
      </c>
      <c r="AQ254">
        <v>2.7967400000000002</v>
      </c>
      <c r="AR254">
        <v>2.8845</v>
      </c>
      <c r="AS254">
        <v>0.7852</v>
      </c>
      <c r="AT254">
        <v>0.5744</v>
      </c>
    </row>
    <row r="255" spans="1:46" ht="12.75">
      <c r="A255" s="1">
        <v>33496</v>
      </c>
      <c r="B255">
        <v>60.1</v>
      </c>
      <c r="C255">
        <v>82.32000000000001</v>
      </c>
      <c r="D255">
        <v>63.57</v>
      </c>
      <c r="E255">
        <v>62.4</v>
      </c>
      <c r="G255">
        <v>18.32</v>
      </c>
      <c r="H255">
        <v>94.3</v>
      </c>
      <c r="I255">
        <v>45.15</v>
      </c>
      <c r="J255">
        <v>48.4</v>
      </c>
      <c r="K255">
        <v>65.481</v>
      </c>
      <c r="L255" t="s">
        <v>177</v>
      </c>
      <c r="M255">
        <v>74.10000000000001</v>
      </c>
      <c r="N255">
        <v>65.66</v>
      </c>
      <c r="O255">
        <v>65.481</v>
      </c>
      <c r="Q255">
        <v>65.66</v>
      </c>
      <c r="R255">
        <v>12.309510000000001</v>
      </c>
      <c r="S255">
        <v>57.89</v>
      </c>
      <c r="U255">
        <v>26.200000000000003</v>
      </c>
      <c r="V255">
        <v>23.18</v>
      </c>
      <c r="Z255">
        <v>1.752</v>
      </c>
      <c r="AA255">
        <v>1.449</v>
      </c>
      <c r="AB255">
        <v>6.415</v>
      </c>
      <c r="AC255">
        <v>6.506</v>
      </c>
      <c r="AE255">
        <v>25.77</v>
      </c>
      <c r="AF255">
        <v>132.85</v>
      </c>
      <c r="AG255">
        <v>741.5</v>
      </c>
      <c r="AH255">
        <v>25.560000000000002</v>
      </c>
      <c r="AI255">
        <v>1.685</v>
      </c>
      <c r="AJ255">
        <v>2.7385</v>
      </c>
      <c r="AK255">
        <v>0.28800000000000003</v>
      </c>
      <c r="AL255">
        <v>3.7504500000000003</v>
      </c>
      <c r="AN255">
        <v>1.1318000000000001</v>
      </c>
      <c r="AO255">
        <v>3.0596</v>
      </c>
      <c r="AQ255">
        <v>2.7967400000000002</v>
      </c>
      <c r="AR255">
        <v>2.8040000000000003</v>
      </c>
      <c r="AS255">
        <v>0.7995</v>
      </c>
      <c r="AT255">
        <v>0.5667</v>
      </c>
    </row>
    <row r="256" spans="1:46" ht="12.75">
      <c r="A256" s="1">
        <v>33526</v>
      </c>
      <c r="B256">
        <v>60.4</v>
      </c>
      <c r="C256">
        <v>82.39</v>
      </c>
      <c r="D256">
        <v>63.71</v>
      </c>
      <c r="E256">
        <v>62.4</v>
      </c>
      <c r="G256">
        <v>18.490000000000002</v>
      </c>
      <c r="H256">
        <v>95.3</v>
      </c>
      <c r="I256">
        <v>45.230000000000004</v>
      </c>
      <c r="J256">
        <v>48.7</v>
      </c>
      <c r="K256">
        <v>65.51</v>
      </c>
      <c r="L256" t="s">
        <v>177</v>
      </c>
      <c r="M256">
        <v>74.3</v>
      </c>
      <c r="N256">
        <v>65.58</v>
      </c>
      <c r="O256">
        <v>65.51</v>
      </c>
      <c r="Q256">
        <v>65.58</v>
      </c>
      <c r="R256">
        <v>12.45268</v>
      </c>
      <c r="S256">
        <v>57.97</v>
      </c>
      <c r="U256">
        <v>26.6</v>
      </c>
      <c r="V256">
        <v>23.6</v>
      </c>
      <c r="Z256">
        <v>1.7425000000000002</v>
      </c>
      <c r="AA256">
        <v>1.465</v>
      </c>
      <c r="AB256">
        <v>6.473000000000001</v>
      </c>
      <c r="AC256">
        <v>6.534000000000001</v>
      </c>
      <c r="AE256">
        <v>25.84</v>
      </c>
      <c r="AF256">
        <v>130.6</v>
      </c>
      <c r="AG256">
        <v>750.3000000000001</v>
      </c>
      <c r="AH256">
        <v>25.59</v>
      </c>
      <c r="AI256">
        <v>1.6920000000000002</v>
      </c>
      <c r="AJ256">
        <v>2.7510000000000003</v>
      </c>
      <c r="AK256">
        <v>0.29400000000000004</v>
      </c>
      <c r="AL256">
        <v>3.7504000000000004</v>
      </c>
      <c r="AN256">
        <v>1.123</v>
      </c>
      <c r="AO256">
        <v>3.0765000000000002</v>
      </c>
      <c r="AQ256">
        <v>3.3265000000000002</v>
      </c>
      <c r="AR256">
        <v>2.825</v>
      </c>
      <c r="AS256">
        <v>0.7791</v>
      </c>
      <c r="AT256">
        <v>0.5566</v>
      </c>
    </row>
    <row r="257" spans="1:46" ht="12.75">
      <c r="A257" s="1">
        <v>33557</v>
      </c>
      <c r="B257">
        <v>60.5</v>
      </c>
      <c r="C257">
        <v>83.38</v>
      </c>
      <c r="D257">
        <v>63.99</v>
      </c>
      <c r="E257">
        <v>62.4</v>
      </c>
      <c r="G257">
        <v>18.66</v>
      </c>
      <c r="H257">
        <v>95.5</v>
      </c>
      <c r="I257">
        <v>45.44</v>
      </c>
      <c r="J257">
        <v>48.7</v>
      </c>
      <c r="K257">
        <v>65.615</v>
      </c>
      <c r="L257" t="s">
        <v>177</v>
      </c>
      <c r="M257">
        <v>74.3</v>
      </c>
      <c r="N257">
        <v>65.82000000000001</v>
      </c>
      <c r="O257">
        <v>65.615</v>
      </c>
      <c r="Q257">
        <v>65.82000000000001</v>
      </c>
      <c r="R257">
        <v>12.761880000000001</v>
      </c>
      <c r="S257">
        <v>58.14</v>
      </c>
      <c r="U257">
        <v>26.5</v>
      </c>
      <c r="V257">
        <v>23.830000000000002</v>
      </c>
      <c r="Z257">
        <v>1.7655</v>
      </c>
      <c r="AA257">
        <v>1.4360000000000002</v>
      </c>
      <c r="AB257">
        <v>6.322</v>
      </c>
      <c r="AC257">
        <v>6.390000000000001</v>
      </c>
      <c r="AE257">
        <v>25.8</v>
      </c>
      <c r="AF257">
        <v>130.08</v>
      </c>
      <c r="AG257">
        <v>754.5</v>
      </c>
      <c r="AH257">
        <v>25.5</v>
      </c>
      <c r="AI257">
        <v>1.6685</v>
      </c>
      <c r="AJ257">
        <v>2.7535000000000003</v>
      </c>
      <c r="AK257">
        <v>0.2838</v>
      </c>
      <c r="AL257">
        <v>3.7496500000000004</v>
      </c>
      <c r="AN257">
        <v>1.135</v>
      </c>
      <c r="AO257">
        <v>3.06625</v>
      </c>
      <c r="AQ257">
        <v>3.3325000000000005</v>
      </c>
      <c r="AR257">
        <v>2.795</v>
      </c>
      <c r="AS257">
        <v>0.7844</v>
      </c>
      <c r="AT257">
        <v>0.561</v>
      </c>
    </row>
    <row r="258" spans="1:46" ht="12.75">
      <c r="A258" s="1">
        <v>33587</v>
      </c>
      <c r="B258">
        <v>60.7</v>
      </c>
      <c r="C258">
        <v>83.18</v>
      </c>
      <c r="D258">
        <v>63.82</v>
      </c>
      <c r="E258">
        <v>62.4</v>
      </c>
      <c r="G258">
        <v>18.66</v>
      </c>
      <c r="H258">
        <v>95.10000000000001</v>
      </c>
      <c r="I258">
        <v>45.52</v>
      </c>
      <c r="J258">
        <v>48.4</v>
      </c>
      <c r="K258">
        <v>66.139</v>
      </c>
      <c r="L258" t="s">
        <v>177</v>
      </c>
      <c r="M258">
        <v>74.4</v>
      </c>
      <c r="N258">
        <v>65.5</v>
      </c>
      <c r="O258">
        <v>66.139</v>
      </c>
      <c r="Q258">
        <v>65.5</v>
      </c>
      <c r="R258">
        <v>13.062270000000002</v>
      </c>
      <c r="S258">
        <v>58.18</v>
      </c>
      <c r="U258">
        <v>26.6</v>
      </c>
      <c r="V258">
        <v>24.19</v>
      </c>
      <c r="Z258">
        <v>1.866</v>
      </c>
      <c r="AA258">
        <v>1.3615000000000002</v>
      </c>
      <c r="AB258">
        <v>5.922000000000001</v>
      </c>
      <c r="AC258">
        <v>5.985</v>
      </c>
      <c r="AE258">
        <v>25.76</v>
      </c>
      <c r="AF258">
        <v>124.9</v>
      </c>
      <c r="AG258">
        <v>760.8000000000001</v>
      </c>
      <c r="AH258">
        <v>25.400000000000002</v>
      </c>
      <c r="AI258">
        <v>1.621</v>
      </c>
      <c r="AJ258">
        <v>2.722</v>
      </c>
      <c r="AK258">
        <v>0.2842</v>
      </c>
      <c r="AL258">
        <v>3.7500000000000004</v>
      </c>
      <c r="AN258">
        <v>1.1558000000000002</v>
      </c>
      <c r="AO258">
        <v>3.0780000000000003</v>
      </c>
      <c r="AQ258">
        <v>3.33625</v>
      </c>
      <c r="AR258">
        <v>2.749</v>
      </c>
      <c r="AS258">
        <v>0.7593000000000001</v>
      </c>
      <c r="AT258">
        <v>0.5403</v>
      </c>
    </row>
    <row r="259" spans="1:46" ht="12.75">
      <c r="A259" s="1">
        <v>33618</v>
      </c>
      <c r="B259">
        <v>60.5</v>
      </c>
      <c r="C259">
        <v>83.58</v>
      </c>
      <c r="D259">
        <v>63.68</v>
      </c>
      <c r="E259">
        <v>62.4</v>
      </c>
      <c r="G259">
        <v>18.900000000000002</v>
      </c>
      <c r="H259">
        <v>94.9</v>
      </c>
      <c r="I259">
        <v>45.84</v>
      </c>
      <c r="J259">
        <v>48.7</v>
      </c>
      <c r="K259">
        <v>66.139</v>
      </c>
      <c r="L259" t="s">
        <v>177</v>
      </c>
      <c r="M259">
        <v>75</v>
      </c>
      <c r="N259">
        <v>65.82000000000001</v>
      </c>
      <c r="O259">
        <v>66.139</v>
      </c>
      <c r="Q259">
        <v>65.82000000000001</v>
      </c>
      <c r="R259">
        <v>13.29968</v>
      </c>
      <c r="S259">
        <v>58.27</v>
      </c>
      <c r="U259">
        <v>27.1</v>
      </c>
      <c r="V259">
        <v>24.42</v>
      </c>
      <c r="Z259">
        <v>1.7890000000000001</v>
      </c>
      <c r="AA259">
        <v>1.429</v>
      </c>
      <c r="AB259">
        <v>6.229</v>
      </c>
      <c r="AC259">
        <v>6.304</v>
      </c>
      <c r="AE259">
        <v>25.95</v>
      </c>
      <c r="AF259">
        <v>125.55</v>
      </c>
      <c r="AG259">
        <v>762</v>
      </c>
      <c r="AH259">
        <v>25.400000000000002</v>
      </c>
      <c r="AI259">
        <v>1.6380000000000001</v>
      </c>
      <c r="AJ259">
        <v>2.6270000000000002</v>
      </c>
      <c r="AK259">
        <v>0.2911</v>
      </c>
      <c r="AL259">
        <v>3.75015</v>
      </c>
      <c r="AN259">
        <v>1.1752</v>
      </c>
      <c r="AO259">
        <v>3.064</v>
      </c>
      <c r="AQ259">
        <v>3.32811</v>
      </c>
      <c r="AR259">
        <v>2.791</v>
      </c>
      <c r="AS259">
        <v>0.7521</v>
      </c>
      <c r="AT259">
        <v>0.5402</v>
      </c>
    </row>
    <row r="260" spans="1:46" ht="12.75">
      <c r="A260" s="1">
        <v>33649</v>
      </c>
      <c r="B260">
        <v>60.800000000000004</v>
      </c>
      <c r="C260">
        <v>84.17</v>
      </c>
      <c r="D260">
        <v>63.99</v>
      </c>
      <c r="E260">
        <v>62.6</v>
      </c>
      <c r="G260">
        <v>18.990000000000002</v>
      </c>
      <c r="H260">
        <v>94.8</v>
      </c>
      <c r="I260">
        <v>46.13</v>
      </c>
      <c r="J260">
        <v>48.7</v>
      </c>
      <c r="K260">
        <v>66.05</v>
      </c>
      <c r="L260" t="s">
        <v>177</v>
      </c>
      <c r="M260">
        <v>75.5</v>
      </c>
      <c r="N260">
        <v>65.82000000000001</v>
      </c>
      <c r="O260">
        <v>66.05</v>
      </c>
      <c r="Q260">
        <v>65.82000000000001</v>
      </c>
      <c r="R260">
        <v>13.457260000000002</v>
      </c>
      <c r="S260">
        <v>58.480000000000004</v>
      </c>
      <c r="U260">
        <v>26.900000000000002</v>
      </c>
      <c r="V260">
        <v>24.650000000000002</v>
      </c>
      <c r="Z260">
        <v>1.756</v>
      </c>
      <c r="AA260">
        <v>1.4845000000000002</v>
      </c>
      <c r="AB260">
        <v>6.347</v>
      </c>
      <c r="AC260">
        <v>6.4185</v>
      </c>
      <c r="AE260">
        <v>26.2</v>
      </c>
      <c r="AF260">
        <v>129.15</v>
      </c>
      <c r="AG260">
        <v>767.8000000000001</v>
      </c>
      <c r="AH260">
        <v>25.53</v>
      </c>
      <c r="AI260">
        <v>1.6438000000000001</v>
      </c>
      <c r="AJ260">
        <v>2.5860000000000003</v>
      </c>
      <c r="AK260">
        <v>0.2943</v>
      </c>
      <c r="AL260">
        <v>3.7503500000000005</v>
      </c>
      <c r="AN260">
        <v>1.1820000000000002</v>
      </c>
      <c r="AO260">
        <v>3.06</v>
      </c>
      <c r="AQ260">
        <v>3.3205000000000005</v>
      </c>
      <c r="AR260">
        <v>2.8440000000000003</v>
      </c>
      <c r="AS260">
        <v>0.7538</v>
      </c>
      <c r="AT260">
        <v>0.5466</v>
      </c>
    </row>
    <row r="261" spans="1:46" ht="12.75">
      <c r="A261" s="1">
        <v>33678</v>
      </c>
      <c r="B261">
        <v>61.1</v>
      </c>
      <c r="C261">
        <v>84.42</v>
      </c>
      <c r="D261">
        <v>64.23</v>
      </c>
      <c r="E261">
        <v>63.1</v>
      </c>
      <c r="G261">
        <v>18.990000000000002</v>
      </c>
      <c r="H261">
        <v>95.3</v>
      </c>
      <c r="I261">
        <v>46.61</v>
      </c>
      <c r="J261">
        <v>48.7</v>
      </c>
      <c r="K261">
        <v>65.933</v>
      </c>
      <c r="L261" t="s">
        <v>177</v>
      </c>
      <c r="M261">
        <v>76.2</v>
      </c>
      <c r="N261">
        <v>66.05</v>
      </c>
      <c r="O261">
        <v>65.933</v>
      </c>
      <c r="Q261">
        <v>66.05</v>
      </c>
      <c r="R261">
        <v>13.59421</v>
      </c>
      <c r="S261">
        <v>58.77</v>
      </c>
      <c r="U261">
        <v>27</v>
      </c>
      <c r="V261">
        <v>24.84</v>
      </c>
      <c r="Z261">
        <v>1.7363000000000002</v>
      </c>
      <c r="AA261">
        <v>1.502</v>
      </c>
      <c r="AB261">
        <v>6.3885000000000005</v>
      </c>
      <c r="AC261">
        <v>6.464</v>
      </c>
      <c r="AE261">
        <v>29.1</v>
      </c>
      <c r="AF261">
        <v>132.92000000000002</v>
      </c>
      <c r="AG261">
        <v>775.1</v>
      </c>
      <c r="AH261">
        <v>25.62</v>
      </c>
      <c r="AI261">
        <v>1.6560000000000001</v>
      </c>
      <c r="AJ261">
        <v>2.5815</v>
      </c>
      <c r="AK261">
        <v>0.2947</v>
      </c>
      <c r="AL261">
        <v>3.7500500000000003</v>
      </c>
      <c r="AN261">
        <v>1.1902000000000001</v>
      </c>
      <c r="AO261">
        <v>3.0605</v>
      </c>
      <c r="AQ261">
        <v>3.32858</v>
      </c>
      <c r="AR261">
        <v>2.882</v>
      </c>
      <c r="AS261">
        <v>0.77</v>
      </c>
      <c r="AT261">
        <v>0.5463</v>
      </c>
    </row>
    <row r="262" spans="1:46" ht="12.75">
      <c r="A262" s="1">
        <v>33709</v>
      </c>
      <c r="B262">
        <v>61.800000000000004</v>
      </c>
      <c r="C262">
        <v>84.55</v>
      </c>
      <c r="D262">
        <v>64.34</v>
      </c>
      <c r="E262">
        <v>63.300000000000004</v>
      </c>
      <c r="G262">
        <v>19.150000000000002</v>
      </c>
      <c r="H262">
        <v>96.3</v>
      </c>
      <c r="I262">
        <v>46.9</v>
      </c>
      <c r="J262">
        <v>48.800000000000004</v>
      </c>
      <c r="K262">
        <v>66.34700000000001</v>
      </c>
      <c r="L262" t="s">
        <v>177</v>
      </c>
      <c r="M262">
        <v>72.5</v>
      </c>
      <c r="N262">
        <v>66.13</v>
      </c>
      <c r="O262">
        <v>66.34700000000001</v>
      </c>
      <c r="Q262">
        <v>66.13</v>
      </c>
      <c r="R262">
        <v>13.7154</v>
      </c>
      <c r="S262">
        <v>58.86</v>
      </c>
      <c r="U262">
        <v>27.3</v>
      </c>
      <c r="V262">
        <v>25.16</v>
      </c>
      <c r="Z262">
        <v>1.7750000000000001</v>
      </c>
      <c r="AA262">
        <v>1.5170000000000001</v>
      </c>
      <c r="AB262">
        <v>6.398000000000001</v>
      </c>
      <c r="AC262">
        <v>6.455500000000001</v>
      </c>
      <c r="AE262">
        <v>28.7</v>
      </c>
      <c r="AF262">
        <v>133.3</v>
      </c>
      <c r="AG262">
        <v>778.8000000000001</v>
      </c>
      <c r="AH262">
        <v>25.64</v>
      </c>
      <c r="AI262">
        <v>1.6595</v>
      </c>
      <c r="AJ262">
        <v>2.527</v>
      </c>
      <c r="AK262">
        <v>0.29540000000000005</v>
      </c>
      <c r="AL262">
        <v>3.7487500000000002</v>
      </c>
      <c r="AN262">
        <v>1.196</v>
      </c>
      <c r="AO262">
        <v>3.0775</v>
      </c>
      <c r="AQ262">
        <v>3.3230000000000004</v>
      </c>
      <c r="AR262">
        <v>2.8720000000000003</v>
      </c>
      <c r="AS262">
        <v>0.7565000000000001</v>
      </c>
      <c r="AT262">
        <v>0.5372</v>
      </c>
    </row>
    <row r="263" spans="1:46" ht="12.75">
      <c r="A263" s="1">
        <v>33739</v>
      </c>
      <c r="B263">
        <v>62.2</v>
      </c>
      <c r="C263">
        <v>84.78</v>
      </c>
      <c r="D263">
        <v>64.79</v>
      </c>
      <c r="E263">
        <v>63.4</v>
      </c>
      <c r="G263">
        <v>19.400000000000002</v>
      </c>
      <c r="H263">
        <v>96.4</v>
      </c>
      <c r="I263">
        <v>47.18</v>
      </c>
      <c r="J263">
        <v>49.7</v>
      </c>
      <c r="K263">
        <v>66.691</v>
      </c>
      <c r="L263" t="s">
        <v>177</v>
      </c>
      <c r="M263">
        <v>72</v>
      </c>
      <c r="N263">
        <v>66.21000000000001</v>
      </c>
      <c r="O263">
        <v>66.691</v>
      </c>
      <c r="Q263">
        <v>66.21000000000001</v>
      </c>
      <c r="R263">
        <v>13.80583</v>
      </c>
      <c r="S263">
        <v>58.94</v>
      </c>
      <c r="U263">
        <v>27.400000000000002</v>
      </c>
      <c r="V263">
        <v>25.34</v>
      </c>
      <c r="Z263">
        <v>1.8290000000000002</v>
      </c>
      <c r="AA263">
        <v>1.4562000000000002</v>
      </c>
      <c r="AB263">
        <v>6.182</v>
      </c>
      <c r="AC263">
        <v>6.2575</v>
      </c>
      <c r="AE263">
        <v>28.75</v>
      </c>
      <c r="AF263">
        <v>127.75</v>
      </c>
      <c r="AG263">
        <v>783.3000000000001</v>
      </c>
      <c r="AH263">
        <v>25.490000000000002</v>
      </c>
      <c r="AI263">
        <v>1.6287</v>
      </c>
      <c r="AJ263">
        <v>2.5105</v>
      </c>
      <c r="AK263">
        <v>0.2918</v>
      </c>
      <c r="AL263">
        <v>3.7500000000000004</v>
      </c>
      <c r="AN263">
        <v>1.2048</v>
      </c>
      <c r="AO263">
        <v>3.116</v>
      </c>
      <c r="AQ263">
        <v>3.325</v>
      </c>
      <c r="AR263">
        <v>2.826</v>
      </c>
      <c r="AS263">
        <v>0.7568</v>
      </c>
      <c r="AT263">
        <v>0.5352</v>
      </c>
    </row>
    <row r="264" spans="1:46" ht="12.75">
      <c r="A264" s="1">
        <v>33770</v>
      </c>
      <c r="B264">
        <v>62.2</v>
      </c>
      <c r="C264">
        <v>85.11</v>
      </c>
      <c r="D264">
        <v>64.79</v>
      </c>
      <c r="E264">
        <v>63.5</v>
      </c>
      <c r="G264">
        <v>19.57</v>
      </c>
      <c r="H264">
        <v>96.3</v>
      </c>
      <c r="I264">
        <v>47.26</v>
      </c>
      <c r="J264">
        <v>49.9</v>
      </c>
      <c r="K264">
        <v>66.699</v>
      </c>
      <c r="L264" t="s">
        <v>177</v>
      </c>
      <c r="M264">
        <v>71.9</v>
      </c>
      <c r="N264">
        <v>66.37</v>
      </c>
      <c r="O264">
        <v>66.699</v>
      </c>
      <c r="Q264">
        <v>66.37</v>
      </c>
      <c r="R264">
        <v>13.899270000000001</v>
      </c>
      <c r="S264">
        <v>59.15</v>
      </c>
      <c r="U264">
        <v>26.8</v>
      </c>
      <c r="V264">
        <v>25.62</v>
      </c>
      <c r="Z264">
        <v>1.9035000000000002</v>
      </c>
      <c r="AA264">
        <v>1.3747</v>
      </c>
      <c r="AB264">
        <v>5.8555</v>
      </c>
      <c r="AC264">
        <v>5.969</v>
      </c>
      <c r="AE264">
        <v>28.7</v>
      </c>
      <c r="AF264">
        <v>125.87</v>
      </c>
      <c r="AG264">
        <v>790.2</v>
      </c>
      <c r="AH264">
        <v>25.3</v>
      </c>
      <c r="AI264">
        <v>1.6178000000000001</v>
      </c>
      <c r="AJ264">
        <v>2.5047</v>
      </c>
      <c r="AK264">
        <v>0.2886</v>
      </c>
      <c r="AL264">
        <v>3.7502500000000003</v>
      </c>
      <c r="AN264">
        <v>1.1972</v>
      </c>
      <c r="AO264">
        <v>3.12225</v>
      </c>
      <c r="AQ264">
        <v>3.3262500000000004</v>
      </c>
      <c r="AR264">
        <v>2.7720000000000002</v>
      </c>
      <c r="AS264">
        <v>0.7477</v>
      </c>
      <c r="AT264">
        <v>0.5442</v>
      </c>
    </row>
    <row r="265" spans="1:46" ht="12.75">
      <c r="A265" s="1">
        <v>33800</v>
      </c>
      <c r="B265">
        <v>62</v>
      </c>
      <c r="C265">
        <v>84.86</v>
      </c>
      <c r="D265">
        <v>64.51</v>
      </c>
      <c r="E265">
        <v>63.6</v>
      </c>
      <c r="G265">
        <v>20.07</v>
      </c>
      <c r="H265">
        <v>95.5</v>
      </c>
      <c r="I265">
        <v>47.46</v>
      </c>
      <c r="J265">
        <v>50</v>
      </c>
      <c r="K265">
        <v>66.985</v>
      </c>
      <c r="L265" t="s">
        <v>177</v>
      </c>
      <c r="M265">
        <v>71.9</v>
      </c>
      <c r="N265">
        <v>66.53</v>
      </c>
      <c r="O265">
        <v>66.985</v>
      </c>
      <c r="Q265">
        <v>66.53</v>
      </c>
      <c r="R265">
        <v>13.98703</v>
      </c>
      <c r="S265">
        <v>59.28</v>
      </c>
      <c r="U265">
        <v>27.6</v>
      </c>
      <c r="V265">
        <v>25.85</v>
      </c>
      <c r="Z265">
        <v>1.9200000000000002</v>
      </c>
      <c r="AA265">
        <v>1.3195000000000001</v>
      </c>
      <c r="AB265">
        <v>5.6925</v>
      </c>
      <c r="AC265">
        <v>5.819500000000001</v>
      </c>
      <c r="AE265">
        <v>28.48</v>
      </c>
      <c r="AF265">
        <v>127.35000000000001</v>
      </c>
      <c r="AG265">
        <v>788.1</v>
      </c>
      <c r="AH265">
        <v>25.34</v>
      </c>
      <c r="AI265">
        <v>1.6128</v>
      </c>
      <c r="AJ265">
        <v>2.5010000000000003</v>
      </c>
      <c r="AK265">
        <v>0.29240000000000005</v>
      </c>
      <c r="AL265">
        <v>3.74995</v>
      </c>
      <c r="AN265">
        <v>1.1845</v>
      </c>
      <c r="AO265">
        <v>3.1105</v>
      </c>
      <c r="AQ265">
        <v>3.3262500000000004</v>
      </c>
      <c r="AR265">
        <v>2.7675</v>
      </c>
      <c r="AS265">
        <v>0.7443000000000001</v>
      </c>
      <c r="AT265">
        <v>0.5453</v>
      </c>
    </row>
    <row r="266" spans="1:46" ht="12.75">
      <c r="A266" s="1">
        <v>33831</v>
      </c>
      <c r="B266">
        <v>62.1</v>
      </c>
      <c r="C266">
        <v>85.08</v>
      </c>
      <c r="D266">
        <v>64.58</v>
      </c>
      <c r="E266">
        <v>63.4</v>
      </c>
      <c r="G266">
        <v>20.07</v>
      </c>
      <c r="H266">
        <v>95.8</v>
      </c>
      <c r="I266">
        <v>47.550000000000004</v>
      </c>
      <c r="J266">
        <v>50.300000000000004</v>
      </c>
      <c r="K266">
        <v>66.867</v>
      </c>
      <c r="L266" t="s">
        <v>177</v>
      </c>
      <c r="M266">
        <v>72</v>
      </c>
      <c r="N266">
        <v>66.53</v>
      </c>
      <c r="O266">
        <v>66.867</v>
      </c>
      <c r="Q266">
        <v>66.53</v>
      </c>
      <c r="R266">
        <v>14.072960000000002</v>
      </c>
      <c r="S266">
        <v>59.45</v>
      </c>
      <c r="U266">
        <v>27.5</v>
      </c>
      <c r="V266">
        <v>26.13</v>
      </c>
      <c r="Z266">
        <v>1.9893</v>
      </c>
      <c r="AA266">
        <v>1.2465000000000002</v>
      </c>
      <c r="AB266">
        <v>5.423</v>
      </c>
      <c r="AC266">
        <v>5.551</v>
      </c>
      <c r="AE266">
        <v>28.63</v>
      </c>
      <c r="AF266">
        <v>122.95</v>
      </c>
      <c r="AG266">
        <v>787.6</v>
      </c>
      <c r="AH266">
        <v>25.150000000000002</v>
      </c>
      <c r="AI266">
        <v>1.5985</v>
      </c>
      <c r="AJ266">
        <v>2.4935</v>
      </c>
      <c r="AK266">
        <v>0.29090000000000005</v>
      </c>
      <c r="AL266">
        <v>3.7503</v>
      </c>
      <c r="AN266">
        <v>1.1952</v>
      </c>
      <c r="AO266">
        <v>3.0745000000000005</v>
      </c>
      <c r="AQ266">
        <v>3.3238000000000003</v>
      </c>
      <c r="AR266">
        <v>2.726</v>
      </c>
      <c r="AS266">
        <v>0.7156</v>
      </c>
      <c r="AT266">
        <v>0.5392</v>
      </c>
    </row>
    <row r="267" spans="1:46" ht="12.75">
      <c r="A267" s="1">
        <v>33862</v>
      </c>
      <c r="B267">
        <v>62.300000000000004</v>
      </c>
      <c r="C267">
        <v>85.18</v>
      </c>
      <c r="D267">
        <v>64.83</v>
      </c>
      <c r="E267">
        <v>63.7</v>
      </c>
      <c r="G267">
        <v>20.150000000000002</v>
      </c>
      <c r="H267">
        <v>96.3</v>
      </c>
      <c r="I267">
        <v>47.71</v>
      </c>
      <c r="J267">
        <v>50.300000000000004</v>
      </c>
      <c r="K267">
        <v>66.912</v>
      </c>
      <c r="L267" t="s">
        <v>177</v>
      </c>
      <c r="M267">
        <v>72.4</v>
      </c>
      <c r="N267">
        <v>66.53</v>
      </c>
      <c r="O267">
        <v>66.912</v>
      </c>
      <c r="Q267">
        <v>66.53</v>
      </c>
      <c r="R267">
        <v>14.195380000000002</v>
      </c>
      <c r="S267">
        <v>59.620000000000005</v>
      </c>
      <c r="U267">
        <v>28.400000000000002</v>
      </c>
      <c r="V267">
        <v>26.310000000000002</v>
      </c>
      <c r="Z267">
        <v>1.7790000000000001</v>
      </c>
      <c r="AA267">
        <v>1.2372</v>
      </c>
      <c r="AB267">
        <v>5.48</v>
      </c>
      <c r="AC267">
        <v>5.7415</v>
      </c>
      <c r="AE267">
        <v>28.48</v>
      </c>
      <c r="AF267">
        <v>120</v>
      </c>
      <c r="AG267">
        <v>786.6</v>
      </c>
      <c r="AH267">
        <v>25.13</v>
      </c>
      <c r="AI267">
        <v>1.591</v>
      </c>
      <c r="AJ267">
        <v>2.495</v>
      </c>
      <c r="AK267">
        <v>0.2953</v>
      </c>
      <c r="AL267">
        <v>3.74995</v>
      </c>
      <c r="AN267">
        <v>1.248</v>
      </c>
      <c r="AO267">
        <v>3.1095</v>
      </c>
      <c r="AQ267">
        <v>3.325</v>
      </c>
      <c r="AR267">
        <v>2.813</v>
      </c>
      <c r="AS267">
        <v>0.7139</v>
      </c>
      <c r="AT267">
        <v>0.5372</v>
      </c>
    </row>
    <row r="268" spans="1:46" ht="12.75">
      <c r="A268" s="1">
        <v>33892</v>
      </c>
      <c r="B268">
        <v>62.5</v>
      </c>
      <c r="C268">
        <v>85.3</v>
      </c>
      <c r="D268">
        <v>64.76</v>
      </c>
      <c r="E268">
        <v>63.800000000000004</v>
      </c>
      <c r="G268">
        <v>20.23</v>
      </c>
      <c r="H268">
        <v>96.4</v>
      </c>
      <c r="I268">
        <v>47.67</v>
      </c>
      <c r="J268">
        <v>50.300000000000004</v>
      </c>
      <c r="K268">
        <v>67.078</v>
      </c>
      <c r="L268" t="s">
        <v>177</v>
      </c>
      <c r="M268">
        <v>72.5</v>
      </c>
      <c r="N268">
        <v>66.61</v>
      </c>
      <c r="O268">
        <v>67.078</v>
      </c>
      <c r="Q268">
        <v>66.61</v>
      </c>
      <c r="R268">
        <v>14.297590000000001</v>
      </c>
      <c r="S268">
        <v>59.83</v>
      </c>
      <c r="U268">
        <v>28.900000000000002</v>
      </c>
      <c r="V268">
        <v>26.36</v>
      </c>
      <c r="Z268">
        <v>1.5625</v>
      </c>
      <c r="AA268">
        <v>1.377</v>
      </c>
      <c r="AB268">
        <v>5.923500000000001</v>
      </c>
      <c r="AC268">
        <v>6.284000000000001</v>
      </c>
      <c r="AE268">
        <v>28.48</v>
      </c>
      <c r="AF268">
        <v>123.3</v>
      </c>
      <c r="AG268">
        <v>782.5</v>
      </c>
      <c r="AH268">
        <v>25.39</v>
      </c>
      <c r="AI268">
        <v>1.622</v>
      </c>
      <c r="AJ268">
        <v>2.511</v>
      </c>
      <c r="AK268">
        <v>0.2964</v>
      </c>
      <c r="AL268">
        <v>3.75015</v>
      </c>
      <c r="AN268">
        <v>1.2405000000000002</v>
      </c>
      <c r="AO268">
        <v>3.123</v>
      </c>
      <c r="AQ268">
        <v>3.3275</v>
      </c>
      <c r="AR268">
        <v>2.956</v>
      </c>
      <c r="AS268">
        <v>0.6952</v>
      </c>
      <c r="AT268">
        <v>0.525</v>
      </c>
    </row>
    <row r="269" spans="1:46" ht="12.75">
      <c r="A269" s="1">
        <v>33923</v>
      </c>
      <c r="B269">
        <v>62.5</v>
      </c>
      <c r="C269">
        <v>86.12</v>
      </c>
      <c r="D269">
        <v>64.9</v>
      </c>
      <c r="E269">
        <v>63.800000000000004</v>
      </c>
      <c r="G269">
        <v>20.23</v>
      </c>
      <c r="H269">
        <v>96.2</v>
      </c>
      <c r="I269">
        <v>47.42</v>
      </c>
      <c r="J269">
        <v>50.1</v>
      </c>
      <c r="K269">
        <v>67.268</v>
      </c>
      <c r="L269" t="s">
        <v>177</v>
      </c>
      <c r="M269">
        <v>72.60000000000001</v>
      </c>
      <c r="N269">
        <v>66.92</v>
      </c>
      <c r="O269">
        <v>67.268</v>
      </c>
      <c r="Q269">
        <v>66.92</v>
      </c>
      <c r="R269">
        <v>14.416390000000002</v>
      </c>
      <c r="S269">
        <v>59.910000000000004</v>
      </c>
      <c r="U269">
        <v>29</v>
      </c>
      <c r="V269">
        <v>26.490000000000002</v>
      </c>
      <c r="Z269">
        <v>1.5135</v>
      </c>
      <c r="AA269">
        <v>1.4375</v>
      </c>
      <c r="AB269">
        <v>6.171</v>
      </c>
      <c r="AC269">
        <v>6.492500000000001</v>
      </c>
      <c r="AE269">
        <v>28.54</v>
      </c>
      <c r="AF269">
        <v>124.42</v>
      </c>
      <c r="AG269">
        <v>785.1</v>
      </c>
      <c r="AH269">
        <v>25.52</v>
      </c>
      <c r="AI269">
        <v>1.6375000000000002</v>
      </c>
      <c r="AJ269">
        <v>2.5355000000000003</v>
      </c>
      <c r="AK269">
        <v>0.30010000000000003</v>
      </c>
      <c r="AL269">
        <v>3.7504000000000004</v>
      </c>
      <c r="AN269">
        <v>1.2861</v>
      </c>
      <c r="AO269">
        <v>3.112</v>
      </c>
      <c r="AQ269">
        <v>3.3351100000000002</v>
      </c>
      <c r="AR269">
        <v>3.0130000000000003</v>
      </c>
      <c r="AS269">
        <v>0.6822</v>
      </c>
      <c r="AT269">
        <v>0.5109</v>
      </c>
    </row>
    <row r="270" spans="1:46" ht="12.75">
      <c r="A270" s="1">
        <v>33953</v>
      </c>
      <c r="B270">
        <v>62.6</v>
      </c>
      <c r="C270">
        <v>86.03</v>
      </c>
      <c r="D270">
        <v>64.76</v>
      </c>
      <c r="E270">
        <v>63.800000000000004</v>
      </c>
      <c r="G270">
        <v>20.150000000000002</v>
      </c>
      <c r="H270">
        <v>96.2</v>
      </c>
      <c r="I270">
        <v>47.550000000000004</v>
      </c>
      <c r="J270">
        <v>50</v>
      </c>
      <c r="K270">
        <v>67.32300000000001</v>
      </c>
      <c r="L270" t="s">
        <v>177</v>
      </c>
      <c r="M270">
        <v>72.7</v>
      </c>
      <c r="N270">
        <v>66.92</v>
      </c>
      <c r="O270">
        <v>67.32300000000001</v>
      </c>
      <c r="Q270">
        <v>66.92</v>
      </c>
      <c r="R270">
        <v>14.62166</v>
      </c>
      <c r="S270">
        <v>59.870000000000005</v>
      </c>
      <c r="U270">
        <v>29.1</v>
      </c>
      <c r="V270">
        <v>26.490000000000002</v>
      </c>
      <c r="Z270">
        <v>1.5130000000000001</v>
      </c>
      <c r="AA270">
        <v>1.466</v>
      </c>
      <c r="AB270">
        <v>6.277</v>
      </c>
      <c r="AC270">
        <v>6.948</v>
      </c>
      <c r="AE270">
        <v>29</v>
      </c>
      <c r="AF270">
        <v>124.85000000000001</v>
      </c>
      <c r="AG270">
        <v>788.4</v>
      </c>
      <c r="AH270">
        <v>25.53</v>
      </c>
      <c r="AI270">
        <v>1.645</v>
      </c>
      <c r="AJ270">
        <v>2.6180000000000003</v>
      </c>
      <c r="AK270">
        <v>0.3002</v>
      </c>
      <c r="AL270">
        <v>3.7501</v>
      </c>
      <c r="AN270">
        <v>1.2714</v>
      </c>
      <c r="AO270">
        <v>3.12</v>
      </c>
      <c r="AQ270">
        <v>3.3375000000000004</v>
      </c>
      <c r="AR270">
        <v>3.052</v>
      </c>
      <c r="AS270">
        <v>0.6890000000000001</v>
      </c>
      <c r="AT270">
        <v>0.5135000000000001</v>
      </c>
    </row>
    <row r="271" spans="1:46" ht="12.75">
      <c r="A271" s="1">
        <v>33984</v>
      </c>
      <c r="B271">
        <v>62.4</v>
      </c>
      <c r="C271">
        <v>86.47</v>
      </c>
      <c r="D271">
        <v>64.65</v>
      </c>
      <c r="E271">
        <v>64</v>
      </c>
      <c r="G271">
        <v>19.98</v>
      </c>
      <c r="H271">
        <v>96.10000000000001</v>
      </c>
      <c r="I271">
        <v>47.910000000000004</v>
      </c>
      <c r="J271">
        <v>50.1</v>
      </c>
      <c r="K271">
        <v>67.839</v>
      </c>
      <c r="L271" t="s">
        <v>177</v>
      </c>
      <c r="M271">
        <v>73</v>
      </c>
      <c r="N271">
        <v>67.16</v>
      </c>
      <c r="O271">
        <v>67.839</v>
      </c>
      <c r="Q271">
        <v>67.16</v>
      </c>
      <c r="R271">
        <v>14.80507</v>
      </c>
      <c r="S271">
        <v>60.160000000000004</v>
      </c>
      <c r="U271">
        <v>29.900000000000002</v>
      </c>
      <c r="V271">
        <v>26.77</v>
      </c>
      <c r="Z271">
        <v>1.4855</v>
      </c>
      <c r="AA271">
        <v>1.488</v>
      </c>
      <c r="AB271">
        <v>6.21</v>
      </c>
      <c r="AC271">
        <v>6.8425</v>
      </c>
      <c r="AE271">
        <v>29.2</v>
      </c>
      <c r="AF271">
        <v>124.97</v>
      </c>
      <c r="AG271">
        <v>793.1</v>
      </c>
      <c r="AH271">
        <v>25.490000000000002</v>
      </c>
      <c r="AI271">
        <v>1.6460000000000001</v>
      </c>
      <c r="AJ271">
        <v>2.628</v>
      </c>
      <c r="AK271">
        <v>0.3049</v>
      </c>
      <c r="AL271">
        <v>3.75015</v>
      </c>
      <c r="AN271">
        <v>1.27</v>
      </c>
      <c r="AO271">
        <v>3.1090000000000004</v>
      </c>
      <c r="AQ271">
        <v>3.33815</v>
      </c>
      <c r="AR271">
        <v>3.08</v>
      </c>
      <c r="AS271">
        <v>0.6793</v>
      </c>
      <c r="AT271">
        <v>0.5162</v>
      </c>
    </row>
    <row r="272" spans="1:46" ht="12.75">
      <c r="A272" s="1">
        <v>34015</v>
      </c>
      <c r="B272">
        <v>62.7</v>
      </c>
      <c r="C272">
        <v>87.03</v>
      </c>
      <c r="D272">
        <v>64.83</v>
      </c>
      <c r="E272">
        <v>64.2</v>
      </c>
      <c r="G272">
        <v>19.98</v>
      </c>
      <c r="H272">
        <v>96.2</v>
      </c>
      <c r="I272">
        <v>48.230000000000004</v>
      </c>
      <c r="J272">
        <v>50.300000000000004</v>
      </c>
      <c r="K272">
        <v>67.522</v>
      </c>
      <c r="L272" t="s">
        <v>177</v>
      </c>
      <c r="M272">
        <v>73.3</v>
      </c>
      <c r="N272">
        <v>67.4</v>
      </c>
      <c r="O272">
        <v>67.522</v>
      </c>
      <c r="Q272">
        <v>67.4</v>
      </c>
      <c r="R272">
        <v>14.92603</v>
      </c>
      <c r="S272">
        <v>60.38</v>
      </c>
      <c r="U272">
        <v>30.3</v>
      </c>
      <c r="V272">
        <v>26.86</v>
      </c>
      <c r="Z272">
        <v>1.4215</v>
      </c>
      <c r="AA272">
        <v>1.526</v>
      </c>
      <c r="AB272">
        <v>6.3100000000000005</v>
      </c>
      <c r="AC272">
        <v>6.9975000000000005</v>
      </c>
      <c r="AE272">
        <v>30.27</v>
      </c>
      <c r="AF272">
        <v>118.10000000000001</v>
      </c>
      <c r="AG272">
        <v>795.5</v>
      </c>
      <c r="AH272">
        <v>25.44</v>
      </c>
      <c r="AI272">
        <v>1.6460000000000001</v>
      </c>
      <c r="AJ272">
        <v>2.632</v>
      </c>
      <c r="AK272">
        <v>0.30700000000000005</v>
      </c>
      <c r="AL272">
        <v>3.7502500000000003</v>
      </c>
      <c r="AN272">
        <v>1.2498</v>
      </c>
      <c r="AO272">
        <v>3.096</v>
      </c>
      <c r="AQ272">
        <v>3.345</v>
      </c>
      <c r="AR272">
        <v>3.145</v>
      </c>
      <c r="AS272">
        <v>0.6955</v>
      </c>
      <c r="AT272">
        <v>0.5233</v>
      </c>
    </row>
    <row r="273" spans="1:46" ht="12.75">
      <c r="A273" s="1">
        <v>34043</v>
      </c>
      <c r="B273">
        <v>63</v>
      </c>
      <c r="C273">
        <v>87.49</v>
      </c>
      <c r="D273">
        <v>64.97</v>
      </c>
      <c r="E273">
        <v>64.8</v>
      </c>
      <c r="G273">
        <v>20.150000000000002</v>
      </c>
      <c r="H273">
        <v>96.4</v>
      </c>
      <c r="I273">
        <v>48.84</v>
      </c>
      <c r="J273">
        <v>50.300000000000004</v>
      </c>
      <c r="K273">
        <v>67.687</v>
      </c>
      <c r="L273" t="s">
        <v>177</v>
      </c>
      <c r="M273">
        <v>73.5</v>
      </c>
      <c r="N273">
        <v>67.32000000000001</v>
      </c>
      <c r="O273">
        <v>67.687</v>
      </c>
      <c r="Q273">
        <v>67.32000000000001</v>
      </c>
      <c r="R273">
        <v>15.013020000000001</v>
      </c>
      <c r="S273">
        <v>60.59</v>
      </c>
      <c r="U273">
        <v>30.5</v>
      </c>
      <c r="V273">
        <v>27.23</v>
      </c>
      <c r="Z273">
        <v>1.5090000000000001</v>
      </c>
      <c r="AA273">
        <v>1.4915</v>
      </c>
      <c r="AB273">
        <v>6.184</v>
      </c>
      <c r="AC273">
        <v>6.8495</v>
      </c>
      <c r="AE273">
        <v>31.5</v>
      </c>
      <c r="AF273">
        <v>114.9</v>
      </c>
      <c r="AG273">
        <v>794</v>
      </c>
      <c r="AH273">
        <v>25.38</v>
      </c>
      <c r="AI273">
        <v>1.6392</v>
      </c>
      <c r="AJ273">
        <v>2.592</v>
      </c>
      <c r="AK273">
        <v>0.30500000000000005</v>
      </c>
      <c r="AL273">
        <v>3.7506000000000004</v>
      </c>
      <c r="AN273">
        <v>1.2573</v>
      </c>
      <c r="AO273">
        <v>3.0930000000000004</v>
      </c>
      <c r="AQ273">
        <v>3.3435</v>
      </c>
      <c r="AR273">
        <v>3.1700000000000004</v>
      </c>
      <c r="AS273">
        <v>0.7044</v>
      </c>
      <c r="AT273">
        <v>0.5316000000000001</v>
      </c>
    </row>
    <row r="274" spans="1:46" ht="12.75">
      <c r="A274" s="1">
        <v>34074</v>
      </c>
      <c r="B274">
        <v>63.4</v>
      </c>
      <c r="C274">
        <v>87.76</v>
      </c>
      <c r="D274">
        <v>65.03</v>
      </c>
      <c r="E274">
        <v>64.9</v>
      </c>
      <c r="G274">
        <v>20.31</v>
      </c>
      <c r="H274">
        <v>97.10000000000001</v>
      </c>
      <c r="I274">
        <v>49.13</v>
      </c>
      <c r="J274">
        <v>50.9</v>
      </c>
      <c r="K274">
        <v>67.885</v>
      </c>
      <c r="L274" t="s">
        <v>177</v>
      </c>
      <c r="M274">
        <v>74.2</v>
      </c>
      <c r="N274">
        <v>67.32000000000001</v>
      </c>
      <c r="O274">
        <v>67.885</v>
      </c>
      <c r="Q274">
        <v>67.32000000000001</v>
      </c>
      <c r="R274">
        <v>15.099590000000001</v>
      </c>
      <c r="S274">
        <v>60.76</v>
      </c>
      <c r="U274">
        <v>30.900000000000002</v>
      </c>
      <c r="V274">
        <v>27.97</v>
      </c>
      <c r="Z274">
        <v>1.5695000000000001</v>
      </c>
      <c r="AA274">
        <v>1.435</v>
      </c>
      <c r="AB274">
        <v>6.11</v>
      </c>
      <c r="AC274">
        <v>6.7250000000000005</v>
      </c>
      <c r="AE274">
        <v>31.650000000000002</v>
      </c>
      <c r="AF274">
        <v>111.27</v>
      </c>
      <c r="AG274">
        <v>795.9</v>
      </c>
      <c r="AH274">
        <v>25.23</v>
      </c>
      <c r="AI274">
        <v>1.6156000000000001</v>
      </c>
      <c r="AJ274">
        <v>2.568</v>
      </c>
      <c r="AK274">
        <v>0.30010000000000003</v>
      </c>
      <c r="AL274">
        <v>3.75015</v>
      </c>
      <c r="AN274">
        <v>1.2702</v>
      </c>
      <c r="AO274">
        <v>3.111</v>
      </c>
      <c r="AQ274">
        <v>3.345</v>
      </c>
      <c r="AR274">
        <v>3.1615</v>
      </c>
      <c r="AS274">
        <v>0.7045</v>
      </c>
      <c r="AT274">
        <v>0.541</v>
      </c>
    </row>
    <row r="275" spans="1:46" ht="12.75">
      <c r="A275" s="1">
        <v>34104</v>
      </c>
      <c r="B275">
        <v>63.6</v>
      </c>
      <c r="C275">
        <v>87.81</v>
      </c>
      <c r="D275">
        <v>65.42</v>
      </c>
      <c r="E275">
        <v>64.9</v>
      </c>
      <c r="G275">
        <v>20.400000000000002</v>
      </c>
      <c r="H275">
        <v>97.2</v>
      </c>
      <c r="I275">
        <v>49.29</v>
      </c>
      <c r="J275">
        <v>51</v>
      </c>
      <c r="K275">
        <v>68.07300000000001</v>
      </c>
      <c r="L275" t="s">
        <v>177</v>
      </c>
      <c r="M275">
        <v>74.2</v>
      </c>
      <c r="N275">
        <v>67.47</v>
      </c>
      <c r="O275">
        <v>68.07300000000001</v>
      </c>
      <c r="Q275">
        <v>67.47</v>
      </c>
      <c r="R275">
        <v>15.185900000000002</v>
      </c>
      <c r="S275">
        <v>60.84</v>
      </c>
      <c r="U275">
        <v>31.200000000000003</v>
      </c>
      <c r="V275">
        <v>28.060000000000002</v>
      </c>
      <c r="Z275">
        <v>1.5605</v>
      </c>
      <c r="AA275">
        <v>1.4185</v>
      </c>
      <c r="AB275">
        <v>6.085</v>
      </c>
      <c r="AC275">
        <v>6.7415</v>
      </c>
      <c r="AE275">
        <v>31.7</v>
      </c>
      <c r="AF275">
        <v>107.17</v>
      </c>
      <c r="AG275">
        <v>801.1</v>
      </c>
      <c r="AH275">
        <v>25.11</v>
      </c>
      <c r="AI275">
        <v>1.6065</v>
      </c>
      <c r="AJ275">
        <v>2.557</v>
      </c>
      <c r="AK275">
        <v>0.3012</v>
      </c>
      <c r="AL275">
        <v>3.7502000000000004</v>
      </c>
      <c r="AN275">
        <v>1.2707000000000002</v>
      </c>
      <c r="AO275">
        <v>3.1175</v>
      </c>
      <c r="AQ275">
        <v>3.3525000000000005</v>
      </c>
      <c r="AR275">
        <v>3.18</v>
      </c>
      <c r="AS275">
        <v>0.6862</v>
      </c>
      <c r="AT275">
        <v>0.542</v>
      </c>
    </row>
    <row r="276" spans="1:46" ht="12.75">
      <c r="A276" s="1">
        <v>34135</v>
      </c>
      <c r="B276">
        <v>63.6</v>
      </c>
      <c r="C276">
        <v>87.78</v>
      </c>
      <c r="D276">
        <v>65.38</v>
      </c>
      <c r="E276">
        <v>65</v>
      </c>
      <c r="G276">
        <v>20.73</v>
      </c>
      <c r="H276">
        <v>97.10000000000001</v>
      </c>
      <c r="I276">
        <v>49.53</v>
      </c>
      <c r="J276">
        <v>51.1</v>
      </c>
      <c r="K276">
        <v>68.096</v>
      </c>
      <c r="L276" t="s">
        <v>177</v>
      </c>
      <c r="M276">
        <v>74.2</v>
      </c>
      <c r="N276">
        <v>67.47</v>
      </c>
      <c r="O276">
        <v>68.096</v>
      </c>
      <c r="Q276">
        <v>67.47</v>
      </c>
      <c r="R276">
        <v>15.271080000000001</v>
      </c>
      <c r="S276">
        <v>60.92</v>
      </c>
      <c r="U276">
        <v>30.8</v>
      </c>
      <c r="V276">
        <v>28.2</v>
      </c>
      <c r="Z276">
        <v>1.493</v>
      </c>
      <c r="AA276">
        <v>1.5105000000000002</v>
      </c>
      <c r="AB276">
        <v>6.5625</v>
      </c>
      <c r="AC276">
        <v>7.21</v>
      </c>
      <c r="AE276">
        <v>31.6</v>
      </c>
      <c r="AF276">
        <v>106.8</v>
      </c>
      <c r="AG276">
        <v>803.7</v>
      </c>
      <c r="AH276">
        <v>25.28</v>
      </c>
      <c r="AI276">
        <v>1.625</v>
      </c>
      <c r="AJ276">
        <v>2.572</v>
      </c>
      <c r="AK276">
        <v>0.30150000000000005</v>
      </c>
      <c r="AL276">
        <v>3.7502000000000004</v>
      </c>
      <c r="AN276">
        <v>1.2823</v>
      </c>
      <c r="AO276">
        <v>3.1290000000000004</v>
      </c>
      <c r="AQ276">
        <v>3.3608900000000004</v>
      </c>
      <c r="AR276">
        <v>3.3325</v>
      </c>
      <c r="AS276">
        <v>0.6663</v>
      </c>
      <c r="AT276">
        <v>0.5366000000000001</v>
      </c>
    </row>
    <row r="277" spans="1:46" ht="12.75">
      <c r="A277" s="1">
        <v>34165</v>
      </c>
      <c r="B277">
        <v>63.4</v>
      </c>
      <c r="C277">
        <v>87.73</v>
      </c>
      <c r="D277">
        <v>65.28</v>
      </c>
      <c r="E277">
        <v>64.9</v>
      </c>
      <c r="G277">
        <v>20.98</v>
      </c>
      <c r="H277">
        <v>97.4</v>
      </c>
      <c r="I277">
        <v>49.49</v>
      </c>
      <c r="J277">
        <v>51.6</v>
      </c>
      <c r="K277">
        <v>68.42</v>
      </c>
      <c r="L277" t="s">
        <v>177</v>
      </c>
      <c r="M277">
        <v>74.2</v>
      </c>
      <c r="N277">
        <v>67.63</v>
      </c>
      <c r="O277">
        <v>68.42</v>
      </c>
      <c r="Q277">
        <v>67.63</v>
      </c>
      <c r="R277">
        <v>15.344460000000002</v>
      </c>
      <c r="S277">
        <v>60.92</v>
      </c>
      <c r="U277">
        <v>30.900000000000002</v>
      </c>
      <c r="V277">
        <v>28.43</v>
      </c>
      <c r="Z277">
        <v>1.485</v>
      </c>
      <c r="AA277">
        <v>1.5230000000000001</v>
      </c>
      <c r="AB277">
        <v>6.777500000000001</v>
      </c>
      <c r="AC277">
        <v>7.4625</v>
      </c>
      <c r="AE277">
        <v>31.6</v>
      </c>
      <c r="AF277">
        <v>105.05</v>
      </c>
      <c r="AG277">
        <v>806.6</v>
      </c>
      <c r="AH277">
        <v>25.310000000000002</v>
      </c>
      <c r="AI277">
        <v>1.6178000000000001</v>
      </c>
      <c r="AJ277">
        <v>2.5635000000000003</v>
      </c>
      <c r="AK277">
        <v>0.3019</v>
      </c>
      <c r="AL277">
        <v>3.7502500000000003</v>
      </c>
      <c r="AN277">
        <v>1.2844</v>
      </c>
      <c r="AO277">
        <v>3.115</v>
      </c>
      <c r="AQ277">
        <v>3.365</v>
      </c>
      <c r="AR277">
        <v>3.3850000000000002</v>
      </c>
      <c r="AS277">
        <v>0.6880000000000001</v>
      </c>
      <c r="AT277">
        <v>0.554</v>
      </c>
    </row>
    <row r="278" spans="1:46" ht="12.75">
      <c r="A278" s="1">
        <v>34196</v>
      </c>
      <c r="B278">
        <v>63.7</v>
      </c>
      <c r="C278">
        <v>88.16</v>
      </c>
      <c r="D278">
        <v>65.38</v>
      </c>
      <c r="E278">
        <v>64.8</v>
      </c>
      <c r="G278">
        <v>21.23</v>
      </c>
      <c r="H278">
        <v>97.60000000000001</v>
      </c>
      <c r="I278">
        <v>49.660000000000004</v>
      </c>
      <c r="J278">
        <v>51.6</v>
      </c>
      <c r="K278">
        <v>68.313</v>
      </c>
      <c r="L278" t="s">
        <v>177</v>
      </c>
      <c r="M278">
        <v>74</v>
      </c>
      <c r="N278">
        <v>67.71000000000001</v>
      </c>
      <c r="O278">
        <v>68.313</v>
      </c>
      <c r="Q278">
        <v>67.71000000000001</v>
      </c>
      <c r="R278">
        <v>15.426590000000001</v>
      </c>
      <c r="S278">
        <v>61.09</v>
      </c>
      <c r="U278">
        <v>31.3</v>
      </c>
      <c r="V278">
        <v>28.560000000000002</v>
      </c>
      <c r="Z278">
        <v>1.4868000000000001</v>
      </c>
      <c r="AA278">
        <v>1.4805000000000001</v>
      </c>
      <c r="AB278">
        <v>6.88</v>
      </c>
      <c r="AC278">
        <v>7.29</v>
      </c>
      <c r="AE278">
        <v>31.63</v>
      </c>
      <c r="AF278">
        <v>104.73</v>
      </c>
      <c r="AG278">
        <v>808.4</v>
      </c>
      <c r="AH278">
        <v>25.17</v>
      </c>
      <c r="AI278">
        <v>1.6058000000000001</v>
      </c>
      <c r="AJ278">
        <v>2.548</v>
      </c>
      <c r="AK278">
        <v>0.30100000000000005</v>
      </c>
      <c r="AL278">
        <v>3.7503500000000005</v>
      </c>
      <c r="AN278">
        <v>1.3208</v>
      </c>
      <c r="AO278">
        <v>3.1130000000000004</v>
      </c>
      <c r="AQ278">
        <v>3.36256</v>
      </c>
      <c r="AR278">
        <v>3.3800000000000003</v>
      </c>
      <c r="AS278">
        <v>0.671</v>
      </c>
      <c r="AT278">
        <v>0.552</v>
      </c>
    </row>
    <row r="279" spans="1:46" ht="12.75">
      <c r="A279" s="1">
        <v>34227</v>
      </c>
      <c r="B279">
        <v>64</v>
      </c>
      <c r="C279">
        <v>88.11</v>
      </c>
      <c r="D279">
        <v>65.59</v>
      </c>
      <c r="E279">
        <v>65.1</v>
      </c>
      <c r="G279">
        <v>21.48</v>
      </c>
      <c r="H279">
        <v>97.7</v>
      </c>
      <c r="I279">
        <v>49.9</v>
      </c>
      <c r="J279">
        <v>52.1</v>
      </c>
      <c r="K279">
        <v>68.35000000000001</v>
      </c>
      <c r="L279" t="s">
        <v>177</v>
      </c>
      <c r="M279">
        <v>74</v>
      </c>
      <c r="N279">
        <v>67.71000000000001</v>
      </c>
      <c r="O279">
        <v>68.35000000000001</v>
      </c>
      <c r="Q279">
        <v>67.71000000000001</v>
      </c>
      <c r="R279">
        <v>15.540840000000001</v>
      </c>
      <c r="S279">
        <v>61.22</v>
      </c>
      <c r="U279">
        <v>31.6</v>
      </c>
      <c r="V279">
        <v>28.66</v>
      </c>
      <c r="Z279">
        <v>1.496</v>
      </c>
      <c r="AA279">
        <v>1.431</v>
      </c>
      <c r="AB279">
        <v>6.5975</v>
      </c>
      <c r="AC279">
        <v>7.138</v>
      </c>
      <c r="AE279">
        <v>31.53</v>
      </c>
      <c r="AF279">
        <v>106.05</v>
      </c>
      <c r="AG279">
        <v>808.8000000000001</v>
      </c>
      <c r="AH279">
        <v>25.22</v>
      </c>
      <c r="AI279">
        <v>1.5830000000000002</v>
      </c>
      <c r="AJ279">
        <v>2.545</v>
      </c>
      <c r="AK279">
        <v>0.2994</v>
      </c>
      <c r="AL279">
        <v>3.75105</v>
      </c>
      <c r="AN279">
        <v>1.336</v>
      </c>
      <c r="AO279">
        <v>3.1180000000000003</v>
      </c>
      <c r="AQ279">
        <v>3.3635</v>
      </c>
      <c r="AR279">
        <v>3.43</v>
      </c>
      <c r="AS279">
        <v>0.645</v>
      </c>
      <c r="AT279">
        <v>0.5504</v>
      </c>
    </row>
    <row r="280" spans="1:46" ht="12.75">
      <c r="A280" s="1">
        <v>34257</v>
      </c>
      <c r="B280">
        <v>64</v>
      </c>
      <c r="C280">
        <v>88.17</v>
      </c>
      <c r="D280">
        <v>65.77</v>
      </c>
      <c r="E280">
        <v>65.1</v>
      </c>
      <c r="G280">
        <v>21.72</v>
      </c>
      <c r="H280">
        <v>97.60000000000001</v>
      </c>
      <c r="I280">
        <v>50.1</v>
      </c>
      <c r="J280">
        <v>52.1</v>
      </c>
      <c r="K280">
        <v>68.592</v>
      </c>
      <c r="L280" t="s">
        <v>177</v>
      </c>
      <c r="M280">
        <v>74</v>
      </c>
      <c r="N280">
        <v>67.87</v>
      </c>
      <c r="O280">
        <v>68.592</v>
      </c>
      <c r="Q280">
        <v>67.87</v>
      </c>
      <c r="R280">
        <v>15.604400000000002</v>
      </c>
      <c r="S280">
        <v>61.47</v>
      </c>
      <c r="U280">
        <v>31.8</v>
      </c>
      <c r="V280">
        <v>28.89</v>
      </c>
      <c r="Z280">
        <v>1.4882</v>
      </c>
      <c r="AA280">
        <v>1.483</v>
      </c>
      <c r="AB280">
        <v>6.756</v>
      </c>
      <c r="AC280">
        <v>7.329000000000001</v>
      </c>
      <c r="AE280">
        <v>31.43</v>
      </c>
      <c r="AF280">
        <v>108.35000000000001</v>
      </c>
      <c r="AG280">
        <v>808.9</v>
      </c>
      <c r="AH280">
        <v>25.34</v>
      </c>
      <c r="AI280">
        <v>1.586</v>
      </c>
      <c r="AJ280">
        <v>2.556</v>
      </c>
      <c r="AK280">
        <v>0.2992</v>
      </c>
      <c r="AL280">
        <v>3.7506500000000003</v>
      </c>
      <c r="AN280">
        <v>1.322</v>
      </c>
      <c r="AO280">
        <v>3.1300000000000003</v>
      </c>
      <c r="AQ280">
        <v>3.3687500000000004</v>
      </c>
      <c r="AR280">
        <v>3.3600000000000003</v>
      </c>
      <c r="AS280">
        <v>0.6655</v>
      </c>
      <c r="AT280">
        <v>0.554</v>
      </c>
    </row>
    <row r="281" spans="1:46" ht="12.75">
      <c r="A281" s="1">
        <v>34288</v>
      </c>
      <c r="B281">
        <v>63.800000000000004</v>
      </c>
      <c r="C281">
        <v>88.06</v>
      </c>
      <c r="D281">
        <v>65.87</v>
      </c>
      <c r="E281">
        <v>65.1</v>
      </c>
      <c r="G281">
        <v>21.97</v>
      </c>
      <c r="H281">
        <v>97.10000000000001</v>
      </c>
      <c r="I281">
        <v>50.02</v>
      </c>
      <c r="J281">
        <v>51.9</v>
      </c>
      <c r="K281">
        <v>68.807</v>
      </c>
      <c r="L281" t="s">
        <v>177</v>
      </c>
      <c r="M281">
        <v>74</v>
      </c>
      <c r="N281">
        <v>68.19</v>
      </c>
      <c r="O281">
        <v>68.807</v>
      </c>
      <c r="Q281">
        <v>68.19</v>
      </c>
      <c r="R281">
        <v>15.673230000000002</v>
      </c>
      <c r="S281">
        <v>61.51</v>
      </c>
      <c r="U281">
        <v>32.2</v>
      </c>
      <c r="V281">
        <v>28.93</v>
      </c>
      <c r="Z281">
        <v>1.4852</v>
      </c>
      <c r="AA281">
        <v>1.5002</v>
      </c>
      <c r="AB281">
        <v>6.8095</v>
      </c>
      <c r="AC281">
        <v>7.4675</v>
      </c>
      <c r="AE281">
        <v>31.44</v>
      </c>
      <c r="AF281">
        <v>109.08</v>
      </c>
      <c r="AG281">
        <v>807.6</v>
      </c>
      <c r="AH281">
        <v>25.44</v>
      </c>
      <c r="AI281">
        <v>1.6005</v>
      </c>
      <c r="AJ281">
        <v>2.5585</v>
      </c>
      <c r="AK281">
        <v>0.2989</v>
      </c>
      <c r="AL281">
        <v>3.7505</v>
      </c>
      <c r="AN281">
        <v>1.3372000000000002</v>
      </c>
      <c r="AO281">
        <v>3.1029000000000004</v>
      </c>
      <c r="AQ281">
        <v>3.3712500000000003</v>
      </c>
      <c r="AR281">
        <v>3.37</v>
      </c>
      <c r="AS281">
        <v>0.6584</v>
      </c>
      <c r="AT281">
        <v>0.5455</v>
      </c>
    </row>
    <row r="282" spans="1:46" ht="12.75">
      <c r="A282" s="1">
        <v>34318</v>
      </c>
      <c r="B282">
        <v>64</v>
      </c>
      <c r="C282">
        <v>88.17</v>
      </c>
      <c r="D282">
        <v>65.73</v>
      </c>
      <c r="E282">
        <v>65</v>
      </c>
      <c r="G282">
        <v>21.89</v>
      </c>
      <c r="H282">
        <v>97.2</v>
      </c>
      <c r="I282">
        <v>50.300000000000004</v>
      </c>
      <c r="J282">
        <v>52.1</v>
      </c>
      <c r="K282">
        <v>69.042</v>
      </c>
      <c r="L282" t="s">
        <v>177</v>
      </c>
      <c r="M282">
        <v>74</v>
      </c>
      <c r="N282">
        <v>68.03</v>
      </c>
      <c r="O282">
        <v>69.042</v>
      </c>
      <c r="Q282">
        <v>68.03</v>
      </c>
      <c r="R282">
        <v>15.792740000000002</v>
      </c>
      <c r="S282">
        <v>61.51</v>
      </c>
      <c r="U282">
        <v>31.900000000000002</v>
      </c>
      <c r="V282">
        <v>29.02</v>
      </c>
      <c r="Z282">
        <v>1.4775</v>
      </c>
      <c r="AA282">
        <v>1.488</v>
      </c>
      <c r="AB282">
        <v>6.790500000000001</v>
      </c>
      <c r="AC282">
        <v>7.532</v>
      </c>
      <c r="AE282">
        <v>31.44</v>
      </c>
      <c r="AF282">
        <v>111.7</v>
      </c>
      <c r="AG282">
        <v>808.1</v>
      </c>
      <c r="AH282">
        <v>25.580000000000002</v>
      </c>
      <c r="AI282">
        <v>1.6085</v>
      </c>
      <c r="AJ282">
        <v>2.6950000000000003</v>
      </c>
      <c r="AK282">
        <v>0.29860000000000003</v>
      </c>
      <c r="AL282">
        <v>3.7505</v>
      </c>
      <c r="AN282">
        <v>1.3255000000000001</v>
      </c>
      <c r="AO282">
        <v>3.1060000000000003</v>
      </c>
      <c r="AQ282">
        <v>3.374</v>
      </c>
      <c r="AR282">
        <v>3.4005</v>
      </c>
      <c r="AS282">
        <v>0.6783</v>
      </c>
      <c r="AT282">
        <v>0.559</v>
      </c>
    </row>
    <row r="283" spans="1:46" ht="12.75">
      <c r="A283" s="1">
        <v>34349</v>
      </c>
      <c r="B283">
        <v>64</v>
      </c>
      <c r="C283">
        <v>88.27</v>
      </c>
      <c r="D283">
        <v>65.8</v>
      </c>
      <c r="E283">
        <v>64.9</v>
      </c>
      <c r="G283">
        <v>21.81</v>
      </c>
      <c r="H283">
        <v>97.3</v>
      </c>
      <c r="I283">
        <v>50.95</v>
      </c>
      <c r="J283">
        <v>52.5</v>
      </c>
      <c r="K283">
        <v>69.392</v>
      </c>
      <c r="L283" t="s">
        <v>177</v>
      </c>
      <c r="M283">
        <v>73.9</v>
      </c>
      <c r="N283">
        <v>68.03</v>
      </c>
      <c r="O283">
        <v>69.392</v>
      </c>
      <c r="Q283">
        <v>68.03</v>
      </c>
      <c r="R283">
        <v>15.915170000000002</v>
      </c>
      <c r="S283">
        <v>61.68</v>
      </c>
      <c r="U283">
        <v>32.1</v>
      </c>
      <c r="V283">
        <v>29.44</v>
      </c>
      <c r="Z283">
        <v>1.5005000000000002</v>
      </c>
      <c r="AA283">
        <v>1.4627000000000001</v>
      </c>
      <c r="AB283">
        <v>6.750500000000001</v>
      </c>
      <c r="AC283">
        <v>7.4695</v>
      </c>
      <c r="AE283">
        <v>31.44</v>
      </c>
      <c r="AF283">
        <v>108.72</v>
      </c>
      <c r="AG283">
        <v>808.1</v>
      </c>
      <c r="AH283">
        <v>25.45</v>
      </c>
      <c r="AI283">
        <v>1.5935000000000001</v>
      </c>
      <c r="AJ283">
        <v>2.7710000000000004</v>
      </c>
      <c r="AK283">
        <v>0.29810000000000003</v>
      </c>
      <c r="AL283">
        <v>3.75015</v>
      </c>
      <c r="AN283">
        <v>1.327</v>
      </c>
      <c r="AO283">
        <v>3.1050000000000004</v>
      </c>
      <c r="AQ283">
        <v>3.3758200000000005</v>
      </c>
      <c r="AR283">
        <v>3.4250000000000003</v>
      </c>
      <c r="AS283">
        <v>0.7085</v>
      </c>
      <c r="AT283">
        <v>0.5673</v>
      </c>
    </row>
    <row r="284" spans="1:46" ht="12.75">
      <c r="A284" s="1">
        <v>34380</v>
      </c>
      <c r="B284">
        <v>64.2</v>
      </c>
      <c r="C284">
        <v>88.63</v>
      </c>
      <c r="D284">
        <v>66.01</v>
      </c>
      <c r="E284">
        <v>65.1</v>
      </c>
      <c r="G284">
        <v>21.97</v>
      </c>
      <c r="H284">
        <v>97.3</v>
      </c>
      <c r="I284">
        <v>51.52</v>
      </c>
      <c r="J284">
        <v>52.6</v>
      </c>
      <c r="K284">
        <v>69.617</v>
      </c>
      <c r="L284" t="s">
        <v>177</v>
      </c>
      <c r="M284">
        <v>74.2</v>
      </c>
      <c r="N284">
        <v>67.47</v>
      </c>
      <c r="O284">
        <v>69.617</v>
      </c>
      <c r="Q284">
        <v>67.47</v>
      </c>
      <c r="R284">
        <v>15.99703</v>
      </c>
      <c r="S284">
        <v>61.89</v>
      </c>
      <c r="U284">
        <v>32.5</v>
      </c>
      <c r="V284">
        <v>29.53</v>
      </c>
      <c r="Z284">
        <v>1.4875</v>
      </c>
      <c r="AA284">
        <v>1.425</v>
      </c>
      <c r="AB284">
        <v>6.672000000000001</v>
      </c>
      <c r="AC284">
        <v>7.3875</v>
      </c>
      <c r="AE284">
        <v>31.37</v>
      </c>
      <c r="AF284">
        <v>104.22</v>
      </c>
      <c r="AG284">
        <v>808</v>
      </c>
      <c r="AH284">
        <v>25.310000000000002</v>
      </c>
      <c r="AI284">
        <v>1.5805</v>
      </c>
      <c r="AJ284">
        <v>2.7265</v>
      </c>
      <c r="AK284">
        <v>0.29732000000000003</v>
      </c>
      <c r="AL284">
        <v>3.75015</v>
      </c>
      <c r="AN284">
        <v>1.3522</v>
      </c>
      <c r="AO284">
        <v>3.18</v>
      </c>
      <c r="AQ284">
        <v>3.3850000000000002</v>
      </c>
      <c r="AR284">
        <v>3.4725</v>
      </c>
      <c r="AS284">
        <v>0.7120000000000001</v>
      </c>
      <c r="AT284">
        <v>0.5750000000000001</v>
      </c>
    </row>
    <row r="285" spans="1:46" ht="12.75">
      <c r="A285" s="1">
        <v>34408</v>
      </c>
      <c r="B285">
        <v>64.4</v>
      </c>
      <c r="C285">
        <v>88.63</v>
      </c>
      <c r="D285">
        <v>66.08</v>
      </c>
      <c r="E285">
        <v>65.4</v>
      </c>
      <c r="G285">
        <v>22.14</v>
      </c>
      <c r="H285">
        <v>97.7</v>
      </c>
      <c r="I285">
        <v>51.97</v>
      </c>
      <c r="J285">
        <v>53</v>
      </c>
      <c r="K285">
        <v>69.269</v>
      </c>
      <c r="L285" t="s">
        <v>177</v>
      </c>
      <c r="M285">
        <v>74.2</v>
      </c>
      <c r="N285">
        <v>67.47</v>
      </c>
      <c r="O285">
        <v>69.269</v>
      </c>
      <c r="Q285">
        <v>67.47</v>
      </c>
      <c r="R285">
        <v>16.07928</v>
      </c>
      <c r="S285">
        <v>62.11</v>
      </c>
      <c r="U285">
        <v>32.800000000000004</v>
      </c>
      <c r="V285">
        <v>29.71</v>
      </c>
      <c r="Z285">
        <v>1.488</v>
      </c>
      <c r="AA285">
        <v>1.4097000000000002</v>
      </c>
      <c r="AB285">
        <v>6.566000000000001</v>
      </c>
      <c r="AC285">
        <v>7.255000000000001</v>
      </c>
      <c r="AE285">
        <v>31.37</v>
      </c>
      <c r="AF285">
        <v>102.4</v>
      </c>
      <c r="AG285">
        <v>806.5</v>
      </c>
      <c r="AH285">
        <v>25.25</v>
      </c>
      <c r="AI285">
        <v>1.5695000000000001</v>
      </c>
      <c r="AJ285">
        <v>2.6830000000000003</v>
      </c>
      <c r="AK285">
        <v>0.2973</v>
      </c>
      <c r="AL285">
        <v>3.7502500000000003</v>
      </c>
      <c r="AN285">
        <v>1.3838000000000001</v>
      </c>
      <c r="AO285">
        <v>3.3578</v>
      </c>
      <c r="AQ285">
        <v>3.3875</v>
      </c>
      <c r="AR285">
        <v>3.478</v>
      </c>
      <c r="AS285">
        <v>0.7015</v>
      </c>
      <c r="AT285">
        <v>0.5613</v>
      </c>
    </row>
    <row r="286" spans="1:46" ht="12.75">
      <c r="A286" s="1">
        <v>34439</v>
      </c>
      <c r="B286">
        <v>64.9</v>
      </c>
      <c r="C286">
        <v>88.68</v>
      </c>
      <c r="D286">
        <v>66.36</v>
      </c>
      <c r="E286">
        <v>65.5</v>
      </c>
      <c r="G286">
        <v>22.3</v>
      </c>
      <c r="H286">
        <v>97.9</v>
      </c>
      <c r="I286">
        <v>52.050000000000004</v>
      </c>
      <c r="J286">
        <v>53.2</v>
      </c>
      <c r="K286">
        <v>69.79</v>
      </c>
      <c r="L286" t="s">
        <v>177</v>
      </c>
      <c r="M286">
        <v>74.3</v>
      </c>
      <c r="N286">
        <v>67.47</v>
      </c>
      <c r="O286">
        <v>69.79</v>
      </c>
      <c r="Q286">
        <v>67.47</v>
      </c>
      <c r="R286">
        <v>16.15803</v>
      </c>
      <c r="S286">
        <v>62.190000000000005</v>
      </c>
      <c r="U286">
        <v>33</v>
      </c>
      <c r="V286">
        <v>29.900000000000002</v>
      </c>
      <c r="Z286">
        <v>1.5118</v>
      </c>
      <c r="AA286">
        <v>1.411</v>
      </c>
      <c r="AB286">
        <v>6.510000000000001</v>
      </c>
      <c r="AC286">
        <v>7.198</v>
      </c>
      <c r="AE286">
        <v>31.37</v>
      </c>
      <c r="AF286">
        <v>102.05</v>
      </c>
      <c r="AG286">
        <v>807.3000000000001</v>
      </c>
      <c r="AH286">
        <v>25.240000000000002</v>
      </c>
      <c r="AI286">
        <v>1.5552000000000001</v>
      </c>
      <c r="AJ286">
        <v>2.6785</v>
      </c>
      <c r="AK286">
        <v>0.29750000000000004</v>
      </c>
      <c r="AL286">
        <v>3.75015</v>
      </c>
      <c r="AN286">
        <v>1.3818000000000001</v>
      </c>
      <c r="AO286">
        <v>3.265</v>
      </c>
      <c r="AQ286">
        <v>3.3852900000000004</v>
      </c>
      <c r="AR286">
        <v>3.523</v>
      </c>
      <c r="AS286">
        <v>0.7135</v>
      </c>
      <c r="AT286">
        <v>0.5770000000000001</v>
      </c>
    </row>
    <row r="287" spans="1:46" ht="12.75">
      <c r="A287" s="1">
        <v>34469</v>
      </c>
      <c r="B287">
        <v>65.1</v>
      </c>
      <c r="C287">
        <v>88.12</v>
      </c>
      <c r="D287">
        <v>66.67</v>
      </c>
      <c r="E287">
        <v>65.5</v>
      </c>
      <c r="G287">
        <v>22.55</v>
      </c>
      <c r="H287">
        <v>98</v>
      </c>
      <c r="I287">
        <v>52.09</v>
      </c>
      <c r="J287">
        <v>53.6</v>
      </c>
      <c r="K287">
        <v>70.142</v>
      </c>
      <c r="L287" t="s">
        <v>177</v>
      </c>
      <c r="M287">
        <v>74.4</v>
      </c>
      <c r="N287">
        <v>67.32000000000001</v>
      </c>
      <c r="O287">
        <v>70.142</v>
      </c>
      <c r="Q287">
        <v>67.32000000000001</v>
      </c>
      <c r="R287">
        <v>16.2361</v>
      </c>
      <c r="S287">
        <v>62.230000000000004</v>
      </c>
      <c r="U287">
        <v>33.1</v>
      </c>
      <c r="V287">
        <v>30.080000000000002</v>
      </c>
      <c r="Z287">
        <v>1.512</v>
      </c>
      <c r="AA287">
        <v>1.4033</v>
      </c>
      <c r="AB287">
        <v>6.4523</v>
      </c>
      <c r="AC287">
        <v>7.1344</v>
      </c>
      <c r="AE287">
        <v>31.372</v>
      </c>
      <c r="AF287">
        <v>104.74000000000001</v>
      </c>
      <c r="AG287">
        <v>806.1</v>
      </c>
      <c r="AH287">
        <v>25.21</v>
      </c>
      <c r="AI287">
        <v>1.534</v>
      </c>
      <c r="AJ287">
        <v>2.58</v>
      </c>
      <c r="AK287">
        <v>0.2998</v>
      </c>
      <c r="AL287">
        <v>3.7502000000000004</v>
      </c>
      <c r="AN287">
        <v>1.3845</v>
      </c>
      <c r="AO287">
        <v>3.3200000000000003</v>
      </c>
      <c r="AQ287">
        <v>3.3875</v>
      </c>
      <c r="AR287">
        <v>3.6300000000000003</v>
      </c>
      <c r="AS287">
        <v>0.7385</v>
      </c>
      <c r="AT287">
        <v>0.5945</v>
      </c>
    </row>
    <row r="288" spans="1:46" ht="12.75">
      <c r="A288" s="1">
        <v>34500</v>
      </c>
      <c r="B288">
        <v>65.1</v>
      </c>
      <c r="C288">
        <v>88.26</v>
      </c>
      <c r="D288">
        <v>66.74</v>
      </c>
      <c r="E288">
        <v>65.7</v>
      </c>
      <c r="G288">
        <v>22.97</v>
      </c>
      <c r="H288">
        <v>97.60000000000001</v>
      </c>
      <c r="I288">
        <v>52.45</v>
      </c>
      <c r="J288">
        <v>54</v>
      </c>
      <c r="K288">
        <v>70.477</v>
      </c>
      <c r="L288" t="s">
        <v>177</v>
      </c>
      <c r="M288">
        <v>74.4</v>
      </c>
      <c r="N288">
        <v>67.47</v>
      </c>
      <c r="O288">
        <v>70.477</v>
      </c>
      <c r="Q288">
        <v>67.47</v>
      </c>
      <c r="R288">
        <v>16.31734</v>
      </c>
      <c r="S288">
        <v>62.440000000000005</v>
      </c>
      <c r="U288">
        <v>32.800000000000004</v>
      </c>
      <c r="V288">
        <v>30.27</v>
      </c>
      <c r="Z288">
        <v>1.5483</v>
      </c>
      <c r="AA288">
        <v>1.3325</v>
      </c>
      <c r="AB288">
        <v>6.222</v>
      </c>
      <c r="AC288">
        <v>6.915</v>
      </c>
      <c r="AE288">
        <v>31.37</v>
      </c>
      <c r="AF288">
        <v>98.51</v>
      </c>
      <c r="AG288">
        <v>805.5</v>
      </c>
      <c r="AH288">
        <v>25.04</v>
      </c>
      <c r="AI288">
        <v>1.5249000000000001</v>
      </c>
      <c r="AJ288">
        <v>2.6043000000000003</v>
      </c>
      <c r="AK288">
        <v>0.2958</v>
      </c>
      <c r="AL288">
        <v>3.7504000000000004</v>
      </c>
      <c r="AN288">
        <v>1.3825</v>
      </c>
      <c r="AO288">
        <v>3.3925</v>
      </c>
      <c r="AQ288">
        <v>3.3912500000000003</v>
      </c>
      <c r="AR288">
        <v>3.6540000000000004</v>
      </c>
      <c r="AS288">
        <v>0.731</v>
      </c>
      <c r="AT288">
        <v>0.595</v>
      </c>
    </row>
    <row r="289" spans="1:46" ht="12.75">
      <c r="A289" s="1">
        <v>34530</v>
      </c>
      <c r="B289">
        <v>64.7</v>
      </c>
      <c r="C289">
        <v>88.25</v>
      </c>
      <c r="D289">
        <v>66.6</v>
      </c>
      <c r="E289">
        <v>65.8</v>
      </c>
      <c r="G289">
        <v>23.3</v>
      </c>
      <c r="H289">
        <v>97.2</v>
      </c>
      <c r="I289">
        <v>52.9</v>
      </c>
      <c r="J289">
        <v>54.1</v>
      </c>
      <c r="K289">
        <v>70.612</v>
      </c>
      <c r="L289" t="s">
        <v>177</v>
      </c>
      <c r="M289">
        <v>74.2</v>
      </c>
      <c r="N289">
        <v>67.71000000000001</v>
      </c>
      <c r="O289">
        <v>70.612</v>
      </c>
      <c r="Q289">
        <v>67.71000000000001</v>
      </c>
      <c r="R289">
        <v>16.38971</v>
      </c>
      <c r="S289">
        <v>62.61</v>
      </c>
      <c r="U289">
        <v>33.2</v>
      </c>
      <c r="V289">
        <v>30.73</v>
      </c>
      <c r="Z289">
        <v>1.5415</v>
      </c>
      <c r="AA289">
        <v>1.3445</v>
      </c>
      <c r="AB289">
        <v>6.2405</v>
      </c>
      <c r="AC289">
        <v>6.923500000000001</v>
      </c>
      <c r="AE289">
        <v>31.372</v>
      </c>
      <c r="AF289">
        <v>100.05</v>
      </c>
      <c r="AG289">
        <v>802.3000000000001</v>
      </c>
      <c r="AH289">
        <v>25.01</v>
      </c>
      <c r="AI289">
        <v>1.5108000000000001</v>
      </c>
      <c r="AJ289">
        <v>2.5945</v>
      </c>
      <c r="AK289">
        <v>0.2978</v>
      </c>
      <c r="AL289">
        <v>3.7504500000000003</v>
      </c>
      <c r="AN289">
        <v>1.3835000000000002</v>
      </c>
      <c r="AO289">
        <v>3.398</v>
      </c>
      <c r="AQ289">
        <v>3.38241</v>
      </c>
      <c r="AR289">
        <v>3.6790000000000003</v>
      </c>
      <c r="AS289">
        <v>0.7389</v>
      </c>
      <c r="AT289">
        <v>0.6015</v>
      </c>
    </row>
    <row r="290" spans="1:46" ht="12.75">
      <c r="A290" s="1">
        <v>34561</v>
      </c>
      <c r="B290">
        <v>65.1</v>
      </c>
      <c r="C290">
        <v>88.59</v>
      </c>
      <c r="D290">
        <v>66.84</v>
      </c>
      <c r="E290">
        <v>65.8</v>
      </c>
      <c r="G290">
        <v>23.55</v>
      </c>
      <c r="H290">
        <v>97.60000000000001</v>
      </c>
      <c r="I290">
        <v>53.31</v>
      </c>
      <c r="J290">
        <v>54.300000000000004</v>
      </c>
      <c r="K290">
        <v>70.703</v>
      </c>
      <c r="L290" t="s">
        <v>177</v>
      </c>
      <c r="M290">
        <v>74.2</v>
      </c>
      <c r="N290">
        <v>67.79</v>
      </c>
      <c r="O290">
        <v>70.703</v>
      </c>
      <c r="Q290">
        <v>67.79</v>
      </c>
      <c r="R290">
        <v>16.4661</v>
      </c>
      <c r="S290">
        <v>62.86</v>
      </c>
      <c r="U290">
        <v>33.6</v>
      </c>
      <c r="V290">
        <v>31.19</v>
      </c>
      <c r="Z290">
        <v>1.5362</v>
      </c>
      <c r="AA290">
        <v>1.3315000000000001</v>
      </c>
      <c r="AB290">
        <v>6.2355</v>
      </c>
      <c r="AC290">
        <v>6.918500000000001</v>
      </c>
      <c r="AE290">
        <v>31.372</v>
      </c>
      <c r="AF290">
        <v>100.11</v>
      </c>
      <c r="AG290">
        <v>801.1</v>
      </c>
      <c r="AH290">
        <v>25.04</v>
      </c>
      <c r="AI290">
        <v>1.5</v>
      </c>
      <c r="AJ290">
        <v>2.56</v>
      </c>
      <c r="AK290">
        <v>0.2977</v>
      </c>
      <c r="AL290">
        <v>3.7503500000000005</v>
      </c>
      <c r="AN290">
        <v>1.3712</v>
      </c>
      <c r="AO290">
        <v>3.3885</v>
      </c>
      <c r="AQ290">
        <v>3.38925</v>
      </c>
      <c r="AR290">
        <v>3.5875000000000004</v>
      </c>
      <c r="AS290">
        <v>0.7444000000000001</v>
      </c>
      <c r="AT290">
        <v>0.6018</v>
      </c>
    </row>
    <row r="291" spans="1:46" ht="12.75">
      <c r="A291" s="1">
        <v>34592</v>
      </c>
      <c r="B291">
        <v>65.2</v>
      </c>
      <c r="C291">
        <v>88.63</v>
      </c>
      <c r="D291">
        <v>66.91</v>
      </c>
      <c r="E291">
        <v>66.2</v>
      </c>
      <c r="G291">
        <v>23.88</v>
      </c>
      <c r="H291">
        <v>97.9</v>
      </c>
      <c r="I291">
        <v>53.14</v>
      </c>
      <c r="J291">
        <v>54.9</v>
      </c>
      <c r="K291">
        <v>70.73</v>
      </c>
      <c r="L291" t="s">
        <v>177</v>
      </c>
      <c r="M291">
        <v>74.3</v>
      </c>
      <c r="N291">
        <v>67.87</v>
      </c>
      <c r="O291">
        <v>70.73</v>
      </c>
      <c r="Q291">
        <v>67.87</v>
      </c>
      <c r="R291">
        <v>16.5832</v>
      </c>
      <c r="S291">
        <v>63.03</v>
      </c>
      <c r="U291">
        <v>34.2</v>
      </c>
      <c r="V291">
        <v>31.55</v>
      </c>
      <c r="Z291">
        <v>1.5770000000000002</v>
      </c>
      <c r="AA291">
        <v>1.2865</v>
      </c>
      <c r="AB291">
        <v>6.0835</v>
      </c>
      <c r="AC291">
        <v>6.7885</v>
      </c>
      <c r="AE291">
        <v>31.367</v>
      </c>
      <c r="AF291">
        <v>99.05</v>
      </c>
      <c r="AG291">
        <v>798.9</v>
      </c>
      <c r="AH291">
        <v>24.990000000000002</v>
      </c>
      <c r="AI291">
        <v>1.4835</v>
      </c>
      <c r="AJ291">
        <v>2.5635000000000003</v>
      </c>
      <c r="AK291">
        <v>0.2973</v>
      </c>
      <c r="AL291">
        <v>3.7509500000000005</v>
      </c>
      <c r="AN291">
        <v>1.341</v>
      </c>
      <c r="AO291">
        <v>3.3955</v>
      </c>
      <c r="AQ291">
        <v>3.3887500000000004</v>
      </c>
      <c r="AR291">
        <v>3.568</v>
      </c>
      <c r="AS291">
        <v>0.74</v>
      </c>
      <c r="AT291">
        <v>0.6025</v>
      </c>
    </row>
    <row r="292" spans="1:46" ht="12.75">
      <c r="A292" s="1">
        <v>34622</v>
      </c>
      <c r="B292">
        <v>65.1</v>
      </c>
      <c r="C292">
        <v>88.56</v>
      </c>
      <c r="D292">
        <v>67.05</v>
      </c>
      <c r="E292">
        <v>66.2</v>
      </c>
      <c r="G292">
        <v>23.96</v>
      </c>
      <c r="H292">
        <v>98.4</v>
      </c>
      <c r="I292">
        <v>52.980000000000004</v>
      </c>
      <c r="J292">
        <v>55</v>
      </c>
      <c r="K292">
        <v>70.971</v>
      </c>
      <c r="L292" t="s">
        <v>177</v>
      </c>
      <c r="M292">
        <v>74.5</v>
      </c>
      <c r="N292">
        <v>67.71000000000001</v>
      </c>
      <c r="O292">
        <v>70.971</v>
      </c>
      <c r="Q292">
        <v>67.71000000000001</v>
      </c>
      <c r="R292">
        <v>16.670260000000003</v>
      </c>
      <c r="S292">
        <v>63.08</v>
      </c>
      <c r="U292">
        <v>34.800000000000004</v>
      </c>
      <c r="V292">
        <v>31.69</v>
      </c>
      <c r="Z292">
        <v>1.635</v>
      </c>
      <c r="AA292">
        <v>1.2550000000000001</v>
      </c>
      <c r="AB292">
        <v>5.886</v>
      </c>
      <c r="AC292">
        <v>6.5415</v>
      </c>
      <c r="AE292">
        <v>31.38</v>
      </c>
      <c r="AF292">
        <v>96.9</v>
      </c>
      <c r="AG292">
        <v>796.9</v>
      </c>
      <c r="AH292">
        <v>24.91</v>
      </c>
      <c r="AI292">
        <v>1.469</v>
      </c>
      <c r="AJ292">
        <v>2.5555000000000003</v>
      </c>
      <c r="AK292">
        <v>0.2969</v>
      </c>
      <c r="AL292">
        <v>3.7512000000000003</v>
      </c>
      <c r="AN292">
        <v>1.3527</v>
      </c>
      <c r="AO292">
        <v>3.438</v>
      </c>
      <c r="AQ292">
        <v>3.3950000000000005</v>
      </c>
      <c r="AR292">
        <v>3.5010000000000003</v>
      </c>
      <c r="AS292">
        <v>0.742</v>
      </c>
      <c r="AT292">
        <v>0.615</v>
      </c>
    </row>
    <row r="293" spans="1:46" ht="12.75">
      <c r="A293" s="1">
        <v>34653</v>
      </c>
      <c r="B293">
        <v>65.2</v>
      </c>
      <c r="C293">
        <v>88.55</v>
      </c>
      <c r="D293">
        <v>67.23</v>
      </c>
      <c r="E293">
        <v>66.2</v>
      </c>
      <c r="G293">
        <v>24.13</v>
      </c>
      <c r="H293">
        <v>98.10000000000001</v>
      </c>
      <c r="I293">
        <v>53.06</v>
      </c>
      <c r="J293">
        <v>54.800000000000004</v>
      </c>
      <c r="K293">
        <v>71.234</v>
      </c>
      <c r="L293" t="s">
        <v>177</v>
      </c>
      <c r="M293">
        <v>74.60000000000001</v>
      </c>
      <c r="N293">
        <v>68.11</v>
      </c>
      <c r="O293">
        <v>71.234</v>
      </c>
      <c r="Q293">
        <v>68.11</v>
      </c>
      <c r="R293">
        <v>16.75938</v>
      </c>
      <c r="S293">
        <v>63.160000000000004</v>
      </c>
      <c r="U293">
        <v>35.9</v>
      </c>
      <c r="V293">
        <v>31.78</v>
      </c>
      <c r="Z293">
        <v>1.5670000000000002</v>
      </c>
      <c r="AA293">
        <v>1.325</v>
      </c>
      <c r="AB293">
        <v>6.140000000000001</v>
      </c>
      <c r="AC293">
        <v>6.824000000000001</v>
      </c>
      <c r="AE293">
        <v>31.400000000000002</v>
      </c>
      <c r="AF293">
        <v>98.91</v>
      </c>
      <c r="AG293">
        <v>794.3000000000001</v>
      </c>
      <c r="AH293">
        <v>25.05</v>
      </c>
      <c r="AI293">
        <v>1.4643000000000002</v>
      </c>
      <c r="AJ293">
        <v>2.5563000000000002</v>
      </c>
      <c r="AK293">
        <v>0.2993</v>
      </c>
      <c r="AL293">
        <v>3.7507</v>
      </c>
      <c r="AN293">
        <v>1.3752</v>
      </c>
      <c r="AO293">
        <v>3.4410000000000003</v>
      </c>
      <c r="AQ293">
        <v>3.3970000000000002</v>
      </c>
      <c r="AR293">
        <v>3.5530000000000004</v>
      </c>
      <c r="AS293">
        <v>0.7689</v>
      </c>
      <c r="AT293">
        <v>0.6278</v>
      </c>
    </row>
    <row r="294" spans="1:46" ht="12.75">
      <c r="A294" s="1">
        <v>34683</v>
      </c>
      <c r="B294">
        <v>65.5</v>
      </c>
      <c r="C294">
        <v>88.54</v>
      </c>
      <c r="D294">
        <v>67.23</v>
      </c>
      <c r="E294">
        <v>66.2</v>
      </c>
      <c r="G294">
        <v>23.96</v>
      </c>
      <c r="H294">
        <v>97.8</v>
      </c>
      <c r="I294">
        <v>53.1</v>
      </c>
      <c r="J294">
        <v>54.6</v>
      </c>
      <c r="K294">
        <v>71.028</v>
      </c>
      <c r="L294" t="s">
        <v>177</v>
      </c>
      <c r="M294">
        <v>74.4</v>
      </c>
      <c r="N294">
        <v>68.19</v>
      </c>
      <c r="O294">
        <v>71.028</v>
      </c>
      <c r="Q294">
        <v>68.19</v>
      </c>
      <c r="R294">
        <v>16.906370000000003</v>
      </c>
      <c r="S294">
        <v>63.160000000000004</v>
      </c>
      <c r="U294">
        <v>35.800000000000004</v>
      </c>
      <c r="V294">
        <v>31.88</v>
      </c>
      <c r="Z294">
        <v>1.5665</v>
      </c>
      <c r="AA294">
        <v>1.31</v>
      </c>
      <c r="AB294">
        <v>6.0840000000000005</v>
      </c>
      <c r="AC294">
        <v>6.764</v>
      </c>
      <c r="AE294">
        <v>31.372</v>
      </c>
      <c r="AF294">
        <v>99.60000000000001</v>
      </c>
      <c r="AG294">
        <v>789.6</v>
      </c>
      <c r="AH294">
        <v>25.1</v>
      </c>
      <c r="AI294">
        <v>1.4585000000000001</v>
      </c>
      <c r="AJ294">
        <v>2.5545</v>
      </c>
      <c r="AK294">
        <v>0.30010000000000003</v>
      </c>
      <c r="AL294">
        <v>3.75125</v>
      </c>
      <c r="AN294">
        <v>1.403</v>
      </c>
      <c r="AO294">
        <v>5</v>
      </c>
      <c r="AQ294">
        <v>3.40009</v>
      </c>
      <c r="AR294">
        <v>3.5450000000000004</v>
      </c>
      <c r="AS294">
        <v>0.7753</v>
      </c>
      <c r="AT294">
        <v>0.6402</v>
      </c>
    </row>
    <row r="295" spans="1:46" ht="12.75">
      <c r="A295" s="1">
        <v>34714</v>
      </c>
      <c r="B295">
        <v>65.5</v>
      </c>
      <c r="C295">
        <v>89.16</v>
      </c>
      <c r="D295">
        <v>67.26</v>
      </c>
      <c r="E295">
        <v>66.6</v>
      </c>
      <c r="G295">
        <v>23.96</v>
      </c>
      <c r="H295">
        <v>97.8</v>
      </c>
      <c r="I295">
        <v>53.6</v>
      </c>
      <c r="J295">
        <v>55</v>
      </c>
      <c r="K295">
        <v>71.182</v>
      </c>
      <c r="L295" t="s">
        <v>177</v>
      </c>
      <c r="M295">
        <v>77.60000000000001</v>
      </c>
      <c r="N295">
        <v>68.42</v>
      </c>
      <c r="O295">
        <v>71.182</v>
      </c>
      <c r="Q295">
        <v>68.42</v>
      </c>
      <c r="R295">
        <v>17.542710000000003</v>
      </c>
      <c r="S295">
        <v>63.410000000000004</v>
      </c>
      <c r="U295">
        <v>37.800000000000004</v>
      </c>
      <c r="V295">
        <v>32.29</v>
      </c>
      <c r="Z295">
        <v>1.5815000000000001</v>
      </c>
      <c r="AA295">
        <v>1.2845</v>
      </c>
      <c r="AB295">
        <v>6.013</v>
      </c>
      <c r="AC295">
        <v>6.680000000000001</v>
      </c>
      <c r="AE295">
        <v>31.377</v>
      </c>
      <c r="AF295">
        <v>99.43</v>
      </c>
      <c r="AG295">
        <v>785.3000000000001</v>
      </c>
      <c r="AH295">
        <v>25.1</v>
      </c>
      <c r="AI295">
        <v>1.4537</v>
      </c>
      <c r="AJ295">
        <v>2.5580000000000003</v>
      </c>
      <c r="AK295">
        <v>0.2983</v>
      </c>
      <c r="AL295">
        <v>3.7504000000000004</v>
      </c>
      <c r="AN295">
        <v>1.4092</v>
      </c>
      <c r="AO295">
        <v>5.74</v>
      </c>
      <c r="AQ295">
        <v>3.3995</v>
      </c>
      <c r="AR295">
        <v>3.544</v>
      </c>
      <c r="AS295">
        <v>0.7575000000000001</v>
      </c>
      <c r="AT295">
        <v>0.6388</v>
      </c>
    </row>
    <row r="296" spans="1:46" ht="12.75">
      <c r="A296" s="1">
        <v>34745</v>
      </c>
      <c r="B296">
        <v>65.7</v>
      </c>
      <c r="C296">
        <v>89.96000000000001</v>
      </c>
      <c r="D296">
        <v>67.54</v>
      </c>
      <c r="E296">
        <v>66.8</v>
      </c>
      <c r="G296">
        <v>24.13</v>
      </c>
      <c r="H296">
        <v>97.5</v>
      </c>
      <c r="I296">
        <v>53.82</v>
      </c>
      <c r="J296">
        <v>55.2</v>
      </c>
      <c r="K296">
        <v>71.255</v>
      </c>
      <c r="L296" t="s">
        <v>177</v>
      </c>
      <c r="M296">
        <v>78</v>
      </c>
      <c r="N296">
        <v>68.74</v>
      </c>
      <c r="O296">
        <v>71.255</v>
      </c>
      <c r="Q296">
        <v>68.74</v>
      </c>
      <c r="R296">
        <v>18.28622</v>
      </c>
      <c r="S296">
        <v>63.67</v>
      </c>
      <c r="U296">
        <v>38.300000000000004</v>
      </c>
      <c r="V296">
        <v>32.43</v>
      </c>
      <c r="Z296">
        <v>1.584</v>
      </c>
      <c r="AA296">
        <v>1.2332</v>
      </c>
      <c r="AB296">
        <v>5.7945</v>
      </c>
      <c r="AC296">
        <v>6.45</v>
      </c>
      <c r="AE296">
        <v>31.425</v>
      </c>
      <c r="AF296">
        <v>96.60000000000001</v>
      </c>
      <c r="AG296">
        <v>786</v>
      </c>
      <c r="AH296">
        <v>24.95</v>
      </c>
      <c r="AI296">
        <v>1.4491</v>
      </c>
      <c r="AJ296">
        <v>2.5532</v>
      </c>
      <c r="AK296">
        <v>0.29750000000000004</v>
      </c>
      <c r="AL296">
        <v>3.7503500000000005</v>
      </c>
      <c r="AN296">
        <v>1.3937000000000002</v>
      </c>
      <c r="AO296">
        <v>5.965000000000001</v>
      </c>
      <c r="AQ296">
        <v>3.4048300000000005</v>
      </c>
      <c r="AR296">
        <v>3.5995000000000004</v>
      </c>
      <c r="AS296">
        <v>0.738</v>
      </c>
      <c r="AT296">
        <v>0.6335000000000001</v>
      </c>
    </row>
    <row r="297" spans="1:46" ht="12.75">
      <c r="A297" s="1">
        <v>34773</v>
      </c>
      <c r="B297">
        <v>66</v>
      </c>
      <c r="C297">
        <v>90.01</v>
      </c>
      <c r="D297">
        <v>67.75</v>
      </c>
      <c r="E297">
        <v>67.2</v>
      </c>
      <c r="G297">
        <v>24.29</v>
      </c>
      <c r="H297">
        <v>97.4</v>
      </c>
      <c r="I297">
        <v>54.370000000000005</v>
      </c>
      <c r="J297">
        <v>55.5</v>
      </c>
      <c r="K297">
        <v>71.036</v>
      </c>
      <c r="L297" t="s">
        <v>177</v>
      </c>
      <c r="M297">
        <v>77.9</v>
      </c>
      <c r="N297">
        <v>68.9</v>
      </c>
      <c r="O297">
        <v>71.036</v>
      </c>
      <c r="Q297">
        <v>68.9</v>
      </c>
      <c r="R297">
        <v>19.36421</v>
      </c>
      <c r="S297">
        <v>63.88</v>
      </c>
      <c r="U297">
        <v>38.300000000000004</v>
      </c>
      <c r="V297">
        <v>32.8</v>
      </c>
      <c r="Z297">
        <v>1.619</v>
      </c>
      <c r="AA297">
        <v>1.133</v>
      </c>
      <c r="AB297">
        <v>5.4495000000000005</v>
      </c>
      <c r="AC297">
        <v>6.1695</v>
      </c>
      <c r="AE297">
        <v>31.43</v>
      </c>
      <c r="AF297">
        <v>86.85000000000001</v>
      </c>
      <c r="AG297">
        <v>771.5</v>
      </c>
      <c r="AH297">
        <v>24.650000000000002</v>
      </c>
      <c r="AI297">
        <v>1.4125</v>
      </c>
      <c r="AJ297">
        <v>2.531</v>
      </c>
      <c r="AK297">
        <v>0.29510000000000003</v>
      </c>
      <c r="AL297">
        <v>3.7507500000000005</v>
      </c>
      <c r="AN297">
        <v>1.3993</v>
      </c>
      <c r="AO297">
        <v>6.785</v>
      </c>
      <c r="AQ297">
        <v>3.4125</v>
      </c>
      <c r="AR297">
        <v>3.581</v>
      </c>
      <c r="AS297">
        <v>0.7325</v>
      </c>
      <c r="AT297">
        <v>0.6549</v>
      </c>
    </row>
    <row r="298" spans="1:46" ht="12.75">
      <c r="A298" s="1">
        <v>34804</v>
      </c>
      <c r="B298">
        <v>66.4</v>
      </c>
      <c r="C298">
        <v>90.09</v>
      </c>
      <c r="D298">
        <v>67.96000000000001</v>
      </c>
      <c r="E298">
        <v>67.2</v>
      </c>
      <c r="G298">
        <v>24.46</v>
      </c>
      <c r="H298">
        <v>97.7</v>
      </c>
      <c r="I298">
        <v>54.7</v>
      </c>
      <c r="J298">
        <v>55.9</v>
      </c>
      <c r="K298">
        <v>71.379</v>
      </c>
      <c r="L298" t="s">
        <v>177</v>
      </c>
      <c r="M298">
        <v>78.10000000000001</v>
      </c>
      <c r="N298">
        <v>69.13</v>
      </c>
      <c r="O298">
        <v>71.379</v>
      </c>
      <c r="Q298">
        <v>69.13</v>
      </c>
      <c r="R298">
        <v>20.907220000000002</v>
      </c>
      <c r="S298">
        <v>64.09</v>
      </c>
      <c r="U298">
        <v>38.400000000000006</v>
      </c>
      <c r="V298">
        <v>33.21</v>
      </c>
      <c r="Z298">
        <v>1.6091</v>
      </c>
      <c r="AA298">
        <v>1.1455</v>
      </c>
      <c r="AB298">
        <v>5.439500000000001</v>
      </c>
      <c r="AC298">
        <v>6.2315000000000005</v>
      </c>
      <c r="AE298">
        <v>31.45</v>
      </c>
      <c r="AF298">
        <v>84.04</v>
      </c>
      <c r="AG298">
        <v>760.9</v>
      </c>
      <c r="AH298">
        <v>24.6</v>
      </c>
      <c r="AI298">
        <v>1.3937000000000002</v>
      </c>
      <c r="AJ298">
        <v>2.472</v>
      </c>
      <c r="AK298">
        <v>0.2923</v>
      </c>
      <c r="AL298">
        <v>3.7506000000000004</v>
      </c>
      <c r="AN298">
        <v>1.3597000000000001</v>
      </c>
      <c r="AO298">
        <v>5.915000000000001</v>
      </c>
      <c r="AQ298">
        <v>3.41577</v>
      </c>
      <c r="AR298">
        <v>3.6215</v>
      </c>
      <c r="AS298">
        <v>0.7272000000000001</v>
      </c>
      <c r="AT298">
        <v>0.6718000000000001</v>
      </c>
    </row>
    <row r="299" spans="1:46" ht="12.75">
      <c r="A299" s="1">
        <v>34834</v>
      </c>
      <c r="B299">
        <v>66.7</v>
      </c>
      <c r="C299">
        <v>89.92</v>
      </c>
      <c r="D299">
        <v>68.23</v>
      </c>
      <c r="E299">
        <v>67.3</v>
      </c>
      <c r="G299">
        <v>24.87</v>
      </c>
      <c r="H299">
        <v>97.9</v>
      </c>
      <c r="I299">
        <v>54.81</v>
      </c>
      <c r="J299">
        <v>56.5</v>
      </c>
      <c r="K299">
        <v>71.654</v>
      </c>
      <c r="L299" t="s">
        <v>177</v>
      </c>
      <c r="M299">
        <v>77.9</v>
      </c>
      <c r="N299">
        <v>69.29</v>
      </c>
      <c r="O299">
        <v>71.654</v>
      </c>
      <c r="Q299">
        <v>69.29</v>
      </c>
      <c r="R299">
        <v>21.78106</v>
      </c>
      <c r="S299">
        <v>64.21000000000001</v>
      </c>
      <c r="U299">
        <v>38.5</v>
      </c>
      <c r="V299">
        <v>33.35</v>
      </c>
      <c r="Z299">
        <v>1.5865</v>
      </c>
      <c r="AA299">
        <v>1.1675</v>
      </c>
      <c r="AB299">
        <v>5.5225</v>
      </c>
      <c r="AC299">
        <v>6.282500000000001</v>
      </c>
      <c r="AE299">
        <v>31.43</v>
      </c>
      <c r="AF299">
        <v>84.65</v>
      </c>
      <c r="AG299">
        <v>760.1</v>
      </c>
      <c r="AH299">
        <v>24.7</v>
      </c>
      <c r="AI299">
        <v>1.393</v>
      </c>
      <c r="AJ299">
        <v>2.4650000000000003</v>
      </c>
      <c r="AK299">
        <v>0.2974</v>
      </c>
      <c r="AL299">
        <v>3.7507</v>
      </c>
      <c r="AN299">
        <v>1.3698000000000001</v>
      </c>
      <c r="AO299">
        <v>6.1850000000000005</v>
      </c>
      <c r="AQ299">
        <v>3.42079</v>
      </c>
      <c r="AR299">
        <v>3.6670000000000003</v>
      </c>
      <c r="AS299">
        <v>0.7190000000000001</v>
      </c>
      <c r="AT299">
        <v>0.6647000000000001</v>
      </c>
    </row>
    <row r="300" spans="1:46" ht="12.75">
      <c r="A300" s="1">
        <v>34865</v>
      </c>
      <c r="B300">
        <v>66.8</v>
      </c>
      <c r="C300">
        <v>90.10000000000001</v>
      </c>
      <c r="D300">
        <v>68.13</v>
      </c>
      <c r="E300">
        <v>67.5</v>
      </c>
      <c r="G300">
        <v>25.37</v>
      </c>
      <c r="H300">
        <v>97.8</v>
      </c>
      <c r="I300">
        <v>54.64</v>
      </c>
      <c r="J300">
        <v>56.9</v>
      </c>
      <c r="K300">
        <v>71.76</v>
      </c>
      <c r="L300" t="s">
        <v>177</v>
      </c>
      <c r="M300">
        <v>77.80000000000001</v>
      </c>
      <c r="N300">
        <v>69.29</v>
      </c>
      <c r="O300">
        <v>71.76</v>
      </c>
      <c r="Q300">
        <v>69.29</v>
      </c>
      <c r="R300">
        <v>22.472330000000003</v>
      </c>
      <c r="S300">
        <v>64.34</v>
      </c>
      <c r="U300">
        <v>38.5</v>
      </c>
      <c r="V300">
        <v>33.3</v>
      </c>
      <c r="Z300">
        <v>1.5905</v>
      </c>
      <c r="AA300">
        <v>1.1515</v>
      </c>
      <c r="AB300">
        <v>5.4015</v>
      </c>
      <c r="AC300">
        <v>6.165500000000001</v>
      </c>
      <c r="AE300">
        <v>31.41</v>
      </c>
      <c r="AF300">
        <v>84.78</v>
      </c>
      <c r="AG300">
        <v>758.1</v>
      </c>
      <c r="AH300">
        <v>24.69</v>
      </c>
      <c r="AI300">
        <v>1.3975</v>
      </c>
      <c r="AJ300">
        <v>2.4378</v>
      </c>
      <c r="AK300">
        <v>0.29900000000000004</v>
      </c>
      <c r="AL300">
        <v>3.7506000000000004</v>
      </c>
      <c r="AN300">
        <v>1.3738000000000001</v>
      </c>
      <c r="AO300">
        <v>6.250000000000001</v>
      </c>
      <c r="AQ300">
        <v>3.40824</v>
      </c>
      <c r="AR300">
        <v>3.637</v>
      </c>
      <c r="AS300">
        <v>0.7108</v>
      </c>
      <c r="AT300">
        <v>0.6685</v>
      </c>
    </row>
    <row r="301" spans="1:46" ht="12.75">
      <c r="A301" s="1">
        <v>34895</v>
      </c>
      <c r="B301">
        <v>66.6</v>
      </c>
      <c r="C301">
        <v>90.04</v>
      </c>
      <c r="D301">
        <v>67.82000000000001</v>
      </c>
      <c r="E301">
        <v>67.4</v>
      </c>
      <c r="G301">
        <v>25.95</v>
      </c>
      <c r="H301">
        <v>97.3</v>
      </c>
      <c r="I301">
        <v>54.81</v>
      </c>
      <c r="J301">
        <v>57.1</v>
      </c>
      <c r="K301">
        <v>71.647</v>
      </c>
      <c r="L301" t="s">
        <v>177</v>
      </c>
      <c r="M301">
        <v>77.9</v>
      </c>
      <c r="N301">
        <v>69.45</v>
      </c>
      <c r="O301">
        <v>71.647</v>
      </c>
      <c r="Q301">
        <v>69.45</v>
      </c>
      <c r="R301">
        <v>22.93045</v>
      </c>
      <c r="S301">
        <v>64.34</v>
      </c>
      <c r="U301">
        <v>38.5</v>
      </c>
      <c r="V301">
        <v>33.49</v>
      </c>
      <c r="Z301">
        <v>1.598</v>
      </c>
      <c r="AA301">
        <v>1.1505</v>
      </c>
      <c r="AB301">
        <v>5.3845</v>
      </c>
      <c r="AC301">
        <v>6.139</v>
      </c>
      <c r="AE301">
        <v>31.43</v>
      </c>
      <c r="AF301">
        <v>88.34</v>
      </c>
      <c r="AG301">
        <v>756.5</v>
      </c>
      <c r="AH301">
        <v>24.77</v>
      </c>
      <c r="AI301">
        <v>1.3935</v>
      </c>
      <c r="AJ301">
        <v>2.4570000000000003</v>
      </c>
      <c r="AK301">
        <v>0.3002</v>
      </c>
      <c r="AL301">
        <v>3.7506000000000004</v>
      </c>
      <c r="AN301">
        <v>1.3695000000000002</v>
      </c>
      <c r="AO301">
        <v>6.11</v>
      </c>
      <c r="AQ301">
        <v>3.4025700000000003</v>
      </c>
      <c r="AR301">
        <v>3.623</v>
      </c>
      <c r="AS301">
        <v>0.7387</v>
      </c>
      <c r="AT301">
        <v>0.6738000000000001</v>
      </c>
    </row>
    <row r="302" spans="1:46" ht="12.75">
      <c r="A302" s="1">
        <v>34926</v>
      </c>
      <c r="B302">
        <v>66.9</v>
      </c>
      <c r="C302">
        <v>90.32000000000001</v>
      </c>
      <c r="D302">
        <v>67.92</v>
      </c>
      <c r="E302">
        <v>67.3</v>
      </c>
      <c r="G302">
        <v>26.12</v>
      </c>
      <c r="H302">
        <v>97.4</v>
      </c>
      <c r="I302">
        <v>55.14</v>
      </c>
      <c r="J302">
        <v>57.6</v>
      </c>
      <c r="K302">
        <v>71.667</v>
      </c>
      <c r="L302" t="s">
        <v>177</v>
      </c>
      <c r="M302">
        <v>77.7</v>
      </c>
      <c r="N302">
        <v>69.29</v>
      </c>
      <c r="O302">
        <v>71.667</v>
      </c>
      <c r="Q302">
        <v>69.29</v>
      </c>
      <c r="R302">
        <v>23.3108</v>
      </c>
      <c r="S302">
        <v>64.51</v>
      </c>
      <c r="U302">
        <v>39.2</v>
      </c>
      <c r="V302">
        <v>33.58</v>
      </c>
      <c r="Z302">
        <v>1.5515</v>
      </c>
      <c r="AA302">
        <v>1.206</v>
      </c>
      <c r="AB302">
        <v>5.6985</v>
      </c>
      <c r="AC302">
        <v>6.4205000000000005</v>
      </c>
      <c r="AE302">
        <v>31.87</v>
      </c>
      <c r="AF302">
        <v>97.75</v>
      </c>
      <c r="AG302">
        <v>777.1</v>
      </c>
      <c r="AH302">
        <v>25.060000000000002</v>
      </c>
      <c r="AI302">
        <v>1.4205</v>
      </c>
      <c r="AJ302">
        <v>2.495</v>
      </c>
      <c r="AK302">
        <v>0.3024</v>
      </c>
      <c r="AL302">
        <v>3.7506500000000003</v>
      </c>
      <c r="AN302">
        <v>1.3432000000000002</v>
      </c>
      <c r="AO302">
        <v>6.260000000000001</v>
      </c>
      <c r="AQ302">
        <v>3.3990000000000005</v>
      </c>
      <c r="AR302">
        <v>3.657</v>
      </c>
      <c r="AS302">
        <v>0.7517</v>
      </c>
      <c r="AT302">
        <v>0.6502</v>
      </c>
    </row>
    <row r="303" spans="1:46" ht="12.75">
      <c r="A303" s="1">
        <v>34957</v>
      </c>
      <c r="B303">
        <v>67.2</v>
      </c>
      <c r="C303">
        <v>90.4</v>
      </c>
      <c r="D303">
        <v>68.3</v>
      </c>
      <c r="E303">
        <v>67.7</v>
      </c>
      <c r="G303">
        <v>26.28</v>
      </c>
      <c r="H303">
        <v>98</v>
      </c>
      <c r="I303">
        <v>55.63</v>
      </c>
      <c r="J303">
        <v>58.1</v>
      </c>
      <c r="K303">
        <v>71.671</v>
      </c>
      <c r="L303" t="s">
        <v>177</v>
      </c>
      <c r="M303">
        <v>77.80000000000001</v>
      </c>
      <c r="N303">
        <v>69.37</v>
      </c>
      <c r="O303">
        <v>71.671</v>
      </c>
      <c r="Q303">
        <v>69.37</v>
      </c>
      <c r="R303">
        <v>23.792990000000003</v>
      </c>
      <c r="S303">
        <v>64.64</v>
      </c>
      <c r="U303">
        <v>39.300000000000004</v>
      </c>
      <c r="V303">
        <v>33.62</v>
      </c>
      <c r="Z303">
        <v>1.5795000000000001</v>
      </c>
      <c r="AA303">
        <v>1.1560000000000001</v>
      </c>
      <c r="AB303">
        <v>5.5445</v>
      </c>
      <c r="AC303">
        <v>6.284000000000001</v>
      </c>
      <c r="AE303">
        <v>33.94</v>
      </c>
      <c r="AF303">
        <v>99.10000000000001</v>
      </c>
      <c r="AG303">
        <v>768.5</v>
      </c>
      <c r="AH303">
        <v>25.1</v>
      </c>
      <c r="AI303">
        <v>1.423</v>
      </c>
      <c r="AJ303">
        <v>2.512</v>
      </c>
      <c r="AK303">
        <v>0.2987</v>
      </c>
      <c r="AL303">
        <v>3.7506000000000004</v>
      </c>
      <c r="AN303">
        <v>1.3445</v>
      </c>
      <c r="AO303">
        <v>6.3875</v>
      </c>
      <c r="AQ303">
        <v>3.4015000000000004</v>
      </c>
      <c r="AR303">
        <v>3.6505</v>
      </c>
      <c r="AS303">
        <v>0.7555000000000001</v>
      </c>
      <c r="AT303">
        <v>0.658</v>
      </c>
    </row>
    <row r="304" spans="1:46" ht="12.75">
      <c r="A304" s="1">
        <v>34987</v>
      </c>
      <c r="B304">
        <v>67.1</v>
      </c>
      <c r="C304">
        <v>90.3</v>
      </c>
      <c r="D304">
        <v>68.34</v>
      </c>
      <c r="E304">
        <v>67.7</v>
      </c>
      <c r="G304">
        <v>26.45</v>
      </c>
      <c r="H304">
        <v>97.7</v>
      </c>
      <c r="I304">
        <v>55.36</v>
      </c>
      <c r="J304">
        <v>58.7</v>
      </c>
      <c r="K304">
        <v>71.749</v>
      </c>
      <c r="L304" t="s">
        <v>177</v>
      </c>
      <c r="M304">
        <v>78.2</v>
      </c>
      <c r="N304">
        <v>69.29</v>
      </c>
      <c r="O304">
        <v>71.749</v>
      </c>
      <c r="Q304">
        <v>69.29</v>
      </c>
      <c r="R304">
        <v>24.28255</v>
      </c>
      <c r="S304">
        <v>64.85</v>
      </c>
      <c r="U304">
        <v>39.7</v>
      </c>
      <c r="V304">
        <v>33.72</v>
      </c>
      <c r="Z304">
        <v>1.5807</v>
      </c>
      <c r="AA304">
        <v>1.1360000000000001</v>
      </c>
      <c r="AB304">
        <v>5.4645</v>
      </c>
      <c r="AC304">
        <v>6.229500000000001</v>
      </c>
      <c r="AE304">
        <v>34.300000000000004</v>
      </c>
      <c r="AF304">
        <v>102.26</v>
      </c>
      <c r="AG304">
        <v>765.5</v>
      </c>
      <c r="AH304">
        <v>25.17</v>
      </c>
      <c r="AI304">
        <v>1.4131</v>
      </c>
      <c r="AJ304">
        <v>2.5412</v>
      </c>
      <c r="AK304">
        <v>0.30010000000000003</v>
      </c>
      <c r="AL304">
        <v>3.7505</v>
      </c>
      <c r="AN304">
        <v>1.3401</v>
      </c>
      <c r="AO304">
        <v>7.085000000000001</v>
      </c>
      <c r="AQ304">
        <v>3.3990000000000005</v>
      </c>
      <c r="AR304">
        <v>3.648</v>
      </c>
      <c r="AS304">
        <v>0.7615000000000001</v>
      </c>
      <c r="AT304">
        <v>0.66</v>
      </c>
    </row>
    <row r="305" spans="1:46" ht="12.75">
      <c r="A305" s="1">
        <v>35018</v>
      </c>
      <c r="B305">
        <v>67.1</v>
      </c>
      <c r="C305">
        <v>90.24</v>
      </c>
      <c r="D305">
        <v>68.48</v>
      </c>
      <c r="E305">
        <v>67.6</v>
      </c>
      <c r="G305">
        <v>26.62</v>
      </c>
      <c r="H305">
        <v>97.4</v>
      </c>
      <c r="I305">
        <v>55.25</v>
      </c>
      <c r="J305">
        <v>58.7</v>
      </c>
      <c r="K305">
        <v>71.894</v>
      </c>
      <c r="L305" t="s">
        <v>177</v>
      </c>
      <c r="M305">
        <v>77.9</v>
      </c>
      <c r="N305">
        <v>69.53</v>
      </c>
      <c r="O305">
        <v>71.894</v>
      </c>
      <c r="Q305">
        <v>69.53</v>
      </c>
      <c r="R305">
        <v>24.881310000000003</v>
      </c>
      <c r="S305">
        <v>64.81</v>
      </c>
      <c r="U305">
        <v>40.2</v>
      </c>
      <c r="V305">
        <v>33.81</v>
      </c>
      <c r="Z305">
        <v>1.5302</v>
      </c>
      <c r="AA305">
        <v>1.1755</v>
      </c>
      <c r="AB305">
        <v>5.607</v>
      </c>
      <c r="AC305">
        <v>6.3725000000000005</v>
      </c>
      <c r="AE305">
        <v>34.910000000000004</v>
      </c>
      <c r="AF305">
        <v>101.8</v>
      </c>
      <c r="AG305">
        <v>769.2</v>
      </c>
      <c r="AH305">
        <v>25.17</v>
      </c>
      <c r="AI305">
        <v>1.411</v>
      </c>
      <c r="AJ305">
        <v>2.537</v>
      </c>
      <c r="AK305">
        <v>0.30010000000000003</v>
      </c>
      <c r="AL305">
        <v>3.7507500000000005</v>
      </c>
      <c r="AN305">
        <v>1.3587</v>
      </c>
      <c r="AO305">
        <v>7.545000000000001</v>
      </c>
      <c r="AQ305">
        <v>3.40309</v>
      </c>
      <c r="AR305">
        <v>3.6675</v>
      </c>
      <c r="AS305">
        <v>0.7424000000000001</v>
      </c>
      <c r="AT305">
        <v>0.6527000000000001</v>
      </c>
    </row>
    <row r="306" spans="1:46" ht="12.75">
      <c r="A306" s="1">
        <v>35048</v>
      </c>
      <c r="B306">
        <v>67.5</v>
      </c>
      <c r="C306">
        <v>90.26</v>
      </c>
      <c r="D306">
        <v>68.44</v>
      </c>
      <c r="E306">
        <v>67.6</v>
      </c>
      <c r="G306">
        <v>26.28</v>
      </c>
      <c r="H306">
        <v>97.4</v>
      </c>
      <c r="I306">
        <v>55.63</v>
      </c>
      <c r="J306">
        <v>58.7</v>
      </c>
      <c r="K306">
        <v>71.626</v>
      </c>
      <c r="L306" t="s">
        <v>177</v>
      </c>
      <c r="M306">
        <v>77.9</v>
      </c>
      <c r="N306">
        <v>69.37</v>
      </c>
      <c r="O306">
        <v>71.626</v>
      </c>
      <c r="Q306">
        <v>69.37</v>
      </c>
      <c r="R306">
        <v>25.691950000000002</v>
      </c>
      <c r="S306">
        <v>64.76</v>
      </c>
      <c r="U306">
        <v>40.400000000000006</v>
      </c>
      <c r="V306">
        <v>34.08</v>
      </c>
      <c r="Z306">
        <v>1.5535</v>
      </c>
      <c r="AA306">
        <v>1.1540000000000001</v>
      </c>
      <c r="AB306">
        <v>5.545</v>
      </c>
      <c r="AC306">
        <v>6.321000000000001</v>
      </c>
      <c r="AE306">
        <v>35.18</v>
      </c>
      <c r="AF306">
        <v>103.28</v>
      </c>
      <c r="AG306">
        <v>773.2</v>
      </c>
      <c r="AH306">
        <v>25.2</v>
      </c>
      <c r="AI306">
        <v>1.415</v>
      </c>
      <c r="AJ306">
        <v>2.54</v>
      </c>
      <c r="AK306">
        <v>0.29910000000000003</v>
      </c>
      <c r="AL306">
        <v>3.7505</v>
      </c>
      <c r="AN306">
        <v>1.3655000000000002</v>
      </c>
      <c r="AO306">
        <v>7.695</v>
      </c>
      <c r="AQ306">
        <v>3.4035</v>
      </c>
      <c r="AR306">
        <v>3.6460000000000004</v>
      </c>
      <c r="AS306">
        <v>0.7432000000000001</v>
      </c>
      <c r="AT306">
        <v>0.6537000000000001</v>
      </c>
    </row>
    <row r="307" spans="1:46" ht="12.75">
      <c r="A307" s="1">
        <v>35079</v>
      </c>
      <c r="B307">
        <v>67.4</v>
      </c>
      <c r="C307">
        <v>90.52</v>
      </c>
      <c r="D307">
        <v>68.37</v>
      </c>
      <c r="E307">
        <v>67.3</v>
      </c>
      <c r="G307">
        <v>26.12</v>
      </c>
      <c r="H307">
        <v>97.3</v>
      </c>
      <c r="I307">
        <v>56.18</v>
      </c>
      <c r="J307">
        <v>59</v>
      </c>
      <c r="K307">
        <v>71.824</v>
      </c>
      <c r="L307" t="s">
        <v>177</v>
      </c>
      <c r="M307">
        <v>78.2</v>
      </c>
      <c r="N307">
        <v>69.53</v>
      </c>
      <c r="O307">
        <v>71.824</v>
      </c>
      <c r="Q307">
        <v>69.53</v>
      </c>
      <c r="R307">
        <v>26.615560000000002</v>
      </c>
      <c r="S307">
        <v>65.14</v>
      </c>
      <c r="U307">
        <v>40.5</v>
      </c>
      <c r="V307">
        <v>34.5</v>
      </c>
      <c r="Z307">
        <v>1.5096</v>
      </c>
      <c r="AA307">
        <v>1.2123000000000002</v>
      </c>
      <c r="AB307">
        <v>5.765000000000001</v>
      </c>
      <c r="AC307">
        <v>6.519</v>
      </c>
      <c r="AE307">
        <v>36.46</v>
      </c>
      <c r="AF307">
        <v>106.95</v>
      </c>
      <c r="AG307">
        <v>784.3000000000001</v>
      </c>
      <c r="AH307">
        <v>25.34</v>
      </c>
      <c r="AI307">
        <v>1.4105</v>
      </c>
      <c r="AJ307">
        <v>2.56</v>
      </c>
      <c r="AK307">
        <v>0.2997</v>
      </c>
      <c r="AL307">
        <v>3.7504500000000003</v>
      </c>
      <c r="AN307">
        <v>1.3743</v>
      </c>
      <c r="AO307">
        <v>7.370000000000001</v>
      </c>
      <c r="AQ307">
        <v>3.3979500000000002</v>
      </c>
      <c r="AR307">
        <v>3.6503</v>
      </c>
      <c r="AS307">
        <v>0.7443000000000001</v>
      </c>
      <c r="AT307">
        <v>0.6722</v>
      </c>
    </row>
    <row r="308" spans="1:46" ht="12.75">
      <c r="A308" s="1">
        <v>35110</v>
      </c>
      <c r="B308">
        <v>67.7</v>
      </c>
      <c r="C308">
        <v>90.66</v>
      </c>
      <c r="D308">
        <v>68.76</v>
      </c>
      <c r="E308">
        <v>67.4</v>
      </c>
      <c r="G308">
        <v>26.2</v>
      </c>
      <c r="H308">
        <v>97.10000000000001</v>
      </c>
      <c r="I308">
        <v>56.4</v>
      </c>
      <c r="J308">
        <v>59.4</v>
      </c>
      <c r="K308">
        <v>72.412</v>
      </c>
      <c r="L308" t="s">
        <v>177</v>
      </c>
      <c r="M308">
        <v>78.60000000000001</v>
      </c>
      <c r="N308">
        <v>69.61</v>
      </c>
      <c r="O308">
        <v>72.412</v>
      </c>
      <c r="Q308">
        <v>69.61</v>
      </c>
      <c r="R308">
        <v>27.236760000000004</v>
      </c>
      <c r="S308">
        <v>65.35</v>
      </c>
      <c r="U308">
        <v>40.7</v>
      </c>
      <c r="V308">
        <v>34.54</v>
      </c>
      <c r="Z308">
        <v>1.532</v>
      </c>
      <c r="AA308">
        <v>1.199</v>
      </c>
      <c r="AB308">
        <v>5.6835</v>
      </c>
      <c r="AC308">
        <v>6.406000000000001</v>
      </c>
      <c r="AE308">
        <v>34.85</v>
      </c>
      <c r="AF308">
        <v>105.12</v>
      </c>
      <c r="AG308">
        <v>780.7</v>
      </c>
      <c r="AH308">
        <v>25.22</v>
      </c>
      <c r="AI308">
        <v>1.4122000000000001</v>
      </c>
      <c r="AJ308">
        <v>2.549</v>
      </c>
      <c r="AK308">
        <v>0.2987</v>
      </c>
      <c r="AL308">
        <v>3.7504500000000003</v>
      </c>
      <c r="AN308">
        <v>1.3728</v>
      </c>
      <c r="AO308">
        <v>7.6000000000000005</v>
      </c>
      <c r="AQ308">
        <v>3.4015600000000004</v>
      </c>
      <c r="AR308">
        <v>3.875</v>
      </c>
      <c r="AS308">
        <v>0.7643000000000001</v>
      </c>
      <c r="AT308">
        <v>0.6731</v>
      </c>
    </row>
    <row r="309" spans="1:46" ht="12.75">
      <c r="A309" s="1">
        <v>35139</v>
      </c>
      <c r="B309">
        <v>67.9</v>
      </c>
      <c r="C309">
        <v>90.82000000000001</v>
      </c>
      <c r="D309">
        <v>69.14</v>
      </c>
      <c r="E309">
        <v>67.7</v>
      </c>
      <c r="G309">
        <v>26.45</v>
      </c>
      <c r="H309">
        <v>97.3</v>
      </c>
      <c r="I309">
        <v>56.78</v>
      </c>
      <c r="J309">
        <v>59.5</v>
      </c>
      <c r="K309">
        <v>72.095</v>
      </c>
      <c r="L309" t="s">
        <v>177</v>
      </c>
      <c r="M309">
        <v>78.80000000000001</v>
      </c>
      <c r="N309">
        <v>69.92</v>
      </c>
      <c r="O309">
        <v>72.095</v>
      </c>
      <c r="Q309">
        <v>69.92</v>
      </c>
      <c r="R309">
        <v>27.836340000000003</v>
      </c>
      <c r="S309">
        <v>65.69</v>
      </c>
      <c r="U309">
        <v>40.900000000000006</v>
      </c>
      <c r="V309">
        <v>34.82</v>
      </c>
      <c r="Z309">
        <v>1.5262</v>
      </c>
      <c r="AA309">
        <v>1.1897</v>
      </c>
      <c r="AB309">
        <v>5.7010000000000005</v>
      </c>
      <c r="AC309">
        <v>6.415</v>
      </c>
      <c r="AE309">
        <v>34.35</v>
      </c>
      <c r="AF309">
        <v>107</v>
      </c>
      <c r="AG309">
        <v>782.5</v>
      </c>
      <c r="AH309">
        <v>25.26</v>
      </c>
      <c r="AI309">
        <v>1.4081000000000001</v>
      </c>
      <c r="AJ309">
        <v>2.5307</v>
      </c>
      <c r="AK309">
        <v>0.29900000000000004</v>
      </c>
      <c r="AL309">
        <v>3.7504500000000003</v>
      </c>
      <c r="AN309">
        <v>1.3635000000000002</v>
      </c>
      <c r="AO309">
        <v>7.529000000000001</v>
      </c>
      <c r="AQ309">
        <v>3.4182500000000005</v>
      </c>
      <c r="AR309">
        <v>3.978</v>
      </c>
      <c r="AS309">
        <v>0.7815000000000001</v>
      </c>
      <c r="AT309">
        <v>0.6807000000000001</v>
      </c>
    </row>
    <row r="310" spans="1:46" ht="12.75">
      <c r="A310" s="1">
        <v>35170</v>
      </c>
      <c r="B310">
        <v>68.3</v>
      </c>
      <c r="C310">
        <v>90.91</v>
      </c>
      <c r="D310">
        <v>69.31</v>
      </c>
      <c r="E310">
        <v>67.9</v>
      </c>
      <c r="G310">
        <v>26.86</v>
      </c>
      <c r="H310">
        <v>97.9</v>
      </c>
      <c r="I310">
        <v>57.160000000000004</v>
      </c>
      <c r="J310">
        <v>59.800000000000004</v>
      </c>
      <c r="K310">
        <v>72.174</v>
      </c>
      <c r="L310" t="s">
        <v>177</v>
      </c>
      <c r="M310">
        <v>79</v>
      </c>
      <c r="N310">
        <v>70.08</v>
      </c>
      <c r="O310">
        <v>72.174</v>
      </c>
      <c r="Q310">
        <v>70.08</v>
      </c>
      <c r="R310">
        <v>28.627660000000002</v>
      </c>
      <c r="S310">
        <v>65.94</v>
      </c>
      <c r="U310">
        <v>41.2</v>
      </c>
      <c r="V310">
        <v>35.050000000000004</v>
      </c>
      <c r="Z310">
        <v>1.5050000000000001</v>
      </c>
      <c r="AA310">
        <v>1.2415</v>
      </c>
      <c r="AB310">
        <v>5.905</v>
      </c>
      <c r="AC310">
        <v>6.574000000000001</v>
      </c>
      <c r="AE310">
        <v>35</v>
      </c>
      <c r="AF310">
        <v>104.63</v>
      </c>
      <c r="AG310">
        <v>778.7</v>
      </c>
      <c r="AH310">
        <v>25.26</v>
      </c>
      <c r="AI310">
        <v>1.4055</v>
      </c>
      <c r="AJ310">
        <v>2.4935</v>
      </c>
      <c r="AK310">
        <v>0.2994</v>
      </c>
      <c r="AL310">
        <v>3.7503</v>
      </c>
      <c r="AN310">
        <v>1.3615000000000002</v>
      </c>
      <c r="AO310">
        <v>7.415000000000001</v>
      </c>
      <c r="AQ310">
        <v>3.4015400000000002</v>
      </c>
      <c r="AR310">
        <v>4.325</v>
      </c>
      <c r="AS310">
        <v>0.7854</v>
      </c>
      <c r="AT310">
        <v>0.6869000000000001</v>
      </c>
    </row>
    <row r="311" spans="1:46" ht="12.75">
      <c r="A311" s="1">
        <v>35200</v>
      </c>
      <c r="B311">
        <v>68.60000000000001</v>
      </c>
      <c r="C311">
        <v>90.58</v>
      </c>
      <c r="D311">
        <v>69.56</v>
      </c>
      <c r="E311">
        <v>68</v>
      </c>
      <c r="G311">
        <v>27.2</v>
      </c>
      <c r="H311">
        <v>98.10000000000001</v>
      </c>
      <c r="I311">
        <v>57.49</v>
      </c>
      <c r="J311">
        <v>60</v>
      </c>
      <c r="K311">
        <v>72.519</v>
      </c>
      <c r="L311" t="s">
        <v>177</v>
      </c>
      <c r="M311">
        <v>78.9</v>
      </c>
      <c r="N311">
        <v>70.32000000000001</v>
      </c>
      <c r="O311">
        <v>72.519</v>
      </c>
      <c r="Q311">
        <v>70.32000000000001</v>
      </c>
      <c r="R311">
        <v>29.14947</v>
      </c>
      <c r="S311">
        <v>66.07000000000001</v>
      </c>
      <c r="U311">
        <v>41.6</v>
      </c>
      <c r="V311">
        <v>35.28</v>
      </c>
      <c r="Z311">
        <v>1.5495</v>
      </c>
      <c r="AA311">
        <v>1.2510000000000001</v>
      </c>
      <c r="AB311">
        <v>5.894</v>
      </c>
      <c r="AC311">
        <v>6.523000000000001</v>
      </c>
      <c r="AE311">
        <v>35.230000000000004</v>
      </c>
      <c r="AF311">
        <v>107.99000000000001</v>
      </c>
      <c r="AG311">
        <v>787.9</v>
      </c>
      <c r="AH311">
        <v>25.32</v>
      </c>
      <c r="AI311">
        <v>1.4095</v>
      </c>
      <c r="AJ311">
        <v>2.498</v>
      </c>
      <c r="AK311">
        <v>0.3009</v>
      </c>
      <c r="AL311">
        <v>3.7503</v>
      </c>
      <c r="AN311">
        <v>1.3704</v>
      </c>
      <c r="AO311">
        <v>7.45</v>
      </c>
      <c r="AQ311">
        <v>3.4171000000000005</v>
      </c>
      <c r="AR311">
        <v>4.3525</v>
      </c>
      <c r="AS311">
        <v>0.798</v>
      </c>
      <c r="AT311">
        <v>0.6795</v>
      </c>
    </row>
    <row r="312" spans="1:46" ht="12.75">
      <c r="A312" s="1">
        <v>35231</v>
      </c>
      <c r="B312">
        <v>68.7</v>
      </c>
      <c r="C312">
        <v>90.76</v>
      </c>
      <c r="D312">
        <v>69.49</v>
      </c>
      <c r="E312">
        <v>68.1</v>
      </c>
      <c r="G312">
        <v>27.61</v>
      </c>
      <c r="H312">
        <v>97.8</v>
      </c>
      <c r="I312">
        <v>57.49</v>
      </c>
      <c r="J312">
        <v>60</v>
      </c>
      <c r="K312">
        <v>72.59100000000001</v>
      </c>
      <c r="L312" t="s">
        <v>177</v>
      </c>
      <c r="M312">
        <v>79</v>
      </c>
      <c r="N312">
        <v>70.32000000000001</v>
      </c>
      <c r="O312">
        <v>72.59100000000001</v>
      </c>
      <c r="Q312">
        <v>70.32000000000001</v>
      </c>
      <c r="R312">
        <v>29.62413</v>
      </c>
      <c r="S312">
        <v>66.11</v>
      </c>
      <c r="U312">
        <v>41.7</v>
      </c>
      <c r="V312">
        <v>35.6</v>
      </c>
      <c r="Z312">
        <v>1.5529000000000002</v>
      </c>
      <c r="AA312">
        <v>1.2505000000000002</v>
      </c>
      <c r="AB312">
        <v>5.863</v>
      </c>
      <c r="AC312">
        <v>6.495500000000001</v>
      </c>
      <c r="AE312">
        <v>35.43</v>
      </c>
      <c r="AF312">
        <v>109.48</v>
      </c>
      <c r="AG312">
        <v>809</v>
      </c>
      <c r="AH312">
        <v>25.400000000000002</v>
      </c>
      <c r="AI312">
        <v>1.4115</v>
      </c>
      <c r="AJ312">
        <v>2.4945</v>
      </c>
      <c r="AK312">
        <v>0.30000000000000004</v>
      </c>
      <c r="AL312">
        <v>3.7505</v>
      </c>
      <c r="AN312">
        <v>1.3657000000000001</v>
      </c>
      <c r="AO312">
        <v>7.5905000000000005</v>
      </c>
      <c r="AQ312">
        <v>3.4015000000000004</v>
      </c>
      <c r="AR312">
        <v>4.333</v>
      </c>
      <c r="AS312">
        <v>0.7856000000000001</v>
      </c>
      <c r="AT312">
        <v>0.686</v>
      </c>
    </row>
    <row r="313" spans="1:46" ht="12.75">
      <c r="A313" s="1">
        <v>35261</v>
      </c>
      <c r="B313">
        <v>68.3</v>
      </c>
      <c r="C313">
        <v>90.63</v>
      </c>
      <c r="D313">
        <v>69.38</v>
      </c>
      <c r="E313">
        <v>68.3</v>
      </c>
      <c r="G313">
        <v>28.11</v>
      </c>
      <c r="H313">
        <v>97.7</v>
      </c>
      <c r="I313">
        <v>57.77</v>
      </c>
      <c r="J313">
        <v>60.2</v>
      </c>
      <c r="K313">
        <v>72.593</v>
      </c>
      <c r="L313" t="s">
        <v>177</v>
      </c>
      <c r="M313">
        <v>78.9</v>
      </c>
      <c r="N313">
        <v>70.32000000000001</v>
      </c>
      <c r="O313">
        <v>72.593</v>
      </c>
      <c r="Q313">
        <v>70.32000000000001</v>
      </c>
      <c r="R313">
        <v>30.045250000000003</v>
      </c>
      <c r="S313">
        <v>66.24</v>
      </c>
      <c r="U313">
        <v>42.1</v>
      </c>
      <c r="V313">
        <v>35.88</v>
      </c>
      <c r="Z313">
        <v>1.5556</v>
      </c>
      <c r="AA313">
        <v>1.1978</v>
      </c>
      <c r="AB313">
        <v>5.6915000000000004</v>
      </c>
      <c r="AC313">
        <v>6.37</v>
      </c>
      <c r="AE313">
        <v>35.7</v>
      </c>
      <c r="AF313">
        <v>106.77</v>
      </c>
      <c r="AG313">
        <v>813.3000000000001</v>
      </c>
      <c r="AH313">
        <v>25.25</v>
      </c>
      <c r="AI313">
        <v>1.413</v>
      </c>
      <c r="AJ313">
        <v>2.4962</v>
      </c>
      <c r="AK313">
        <v>0.29900000000000004</v>
      </c>
      <c r="AL313">
        <v>3.7505</v>
      </c>
      <c r="AN313">
        <v>1.3747</v>
      </c>
      <c r="AO313">
        <v>7.585500000000001</v>
      </c>
      <c r="AQ313">
        <v>3.40125</v>
      </c>
      <c r="AR313">
        <v>4.5125</v>
      </c>
      <c r="AS313">
        <v>0.7735000000000001</v>
      </c>
      <c r="AT313">
        <v>0.6892</v>
      </c>
    </row>
    <row r="314" spans="1:46" ht="12.75">
      <c r="A314" s="1">
        <v>35292</v>
      </c>
      <c r="B314">
        <v>68.7</v>
      </c>
      <c r="C314">
        <v>90.86</v>
      </c>
      <c r="D314">
        <v>69.52</v>
      </c>
      <c r="E314">
        <v>68.3</v>
      </c>
      <c r="G314">
        <v>28.44</v>
      </c>
      <c r="H314">
        <v>97.60000000000001</v>
      </c>
      <c r="I314">
        <v>58.04</v>
      </c>
      <c r="J314">
        <v>60.800000000000004</v>
      </c>
      <c r="K314">
        <v>72.69500000000001</v>
      </c>
      <c r="L314" t="s">
        <v>177</v>
      </c>
      <c r="M314">
        <v>79.10000000000001</v>
      </c>
      <c r="N314">
        <v>70.32000000000001</v>
      </c>
      <c r="O314">
        <v>72.69500000000001</v>
      </c>
      <c r="Q314">
        <v>70.32000000000001</v>
      </c>
      <c r="R314">
        <v>30.44459</v>
      </c>
      <c r="S314">
        <v>66.37</v>
      </c>
      <c r="U314">
        <v>42.1</v>
      </c>
      <c r="V314">
        <v>36.06</v>
      </c>
      <c r="Z314">
        <v>1.5612000000000001</v>
      </c>
      <c r="AA314">
        <v>1.2009</v>
      </c>
      <c r="AB314">
        <v>5.719</v>
      </c>
      <c r="AC314">
        <v>6.412</v>
      </c>
      <c r="AE314">
        <v>35.85</v>
      </c>
      <c r="AF314">
        <v>108.7</v>
      </c>
      <c r="AG314">
        <v>819.2</v>
      </c>
      <c r="AH314">
        <v>25.32</v>
      </c>
      <c r="AI314">
        <v>1.4075</v>
      </c>
      <c r="AJ314">
        <v>2.4935</v>
      </c>
      <c r="AK314">
        <v>0.2993</v>
      </c>
      <c r="AL314">
        <v>3.7505</v>
      </c>
      <c r="AN314">
        <v>1.3685</v>
      </c>
      <c r="AO314">
        <v>7.580000000000001</v>
      </c>
      <c r="AQ314">
        <v>3.39875</v>
      </c>
      <c r="AR314">
        <v>4.49</v>
      </c>
      <c r="AS314">
        <v>0.791</v>
      </c>
      <c r="AT314">
        <v>0.6900000000000001</v>
      </c>
    </row>
    <row r="315" spans="1:46" ht="12.75">
      <c r="A315" s="1">
        <v>35323</v>
      </c>
      <c r="B315">
        <v>69</v>
      </c>
      <c r="C315">
        <v>90.92</v>
      </c>
      <c r="D315">
        <v>69.87</v>
      </c>
      <c r="E315">
        <v>68.60000000000001</v>
      </c>
      <c r="G315">
        <v>28.52</v>
      </c>
      <c r="H315">
        <v>98</v>
      </c>
      <c r="I315">
        <v>58.15</v>
      </c>
      <c r="J315">
        <v>60.9</v>
      </c>
      <c r="K315">
        <v>72.728</v>
      </c>
      <c r="L315" t="s">
        <v>177</v>
      </c>
      <c r="M315">
        <v>79.2</v>
      </c>
      <c r="N315">
        <v>70.4</v>
      </c>
      <c r="O315">
        <v>72.728</v>
      </c>
      <c r="Q315">
        <v>70.4</v>
      </c>
      <c r="R315">
        <v>30.93136</v>
      </c>
      <c r="S315">
        <v>66.58</v>
      </c>
      <c r="U315">
        <v>42.300000000000004</v>
      </c>
      <c r="V315">
        <v>36.43</v>
      </c>
      <c r="Z315">
        <v>1.5653000000000001</v>
      </c>
      <c r="AA315">
        <v>1.2555</v>
      </c>
      <c r="AB315">
        <v>5.86</v>
      </c>
      <c r="AC315">
        <v>6.507000000000001</v>
      </c>
      <c r="AE315">
        <v>35.85</v>
      </c>
      <c r="AF315">
        <v>111.65</v>
      </c>
      <c r="AG315">
        <v>821.2</v>
      </c>
      <c r="AH315">
        <v>25.42</v>
      </c>
      <c r="AI315">
        <v>1.4080000000000001</v>
      </c>
      <c r="AJ315">
        <v>2.5065</v>
      </c>
      <c r="AK315">
        <v>0.29910000000000003</v>
      </c>
      <c r="AL315">
        <v>3.7502500000000003</v>
      </c>
      <c r="AN315">
        <v>1.362</v>
      </c>
      <c r="AO315">
        <v>7.540500000000001</v>
      </c>
      <c r="AQ315">
        <v>3.39948</v>
      </c>
      <c r="AR315">
        <v>4.537</v>
      </c>
      <c r="AS315">
        <v>0.7912</v>
      </c>
      <c r="AT315">
        <v>0.6990000000000001</v>
      </c>
    </row>
    <row r="316" spans="1:46" ht="12.75">
      <c r="A316" s="1">
        <v>35353</v>
      </c>
      <c r="B316">
        <v>69.10000000000001</v>
      </c>
      <c r="C316">
        <v>91.06</v>
      </c>
      <c r="D316">
        <v>69.97</v>
      </c>
      <c r="E316">
        <v>68.9</v>
      </c>
      <c r="G316">
        <v>28.69</v>
      </c>
      <c r="H316">
        <v>98.2</v>
      </c>
      <c r="I316">
        <v>58.15</v>
      </c>
      <c r="J316">
        <v>61.1</v>
      </c>
      <c r="K316">
        <v>72.748</v>
      </c>
      <c r="L316" t="s">
        <v>177</v>
      </c>
      <c r="M316">
        <v>79</v>
      </c>
      <c r="N316">
        <v>70.56</v>
      </c>
      <c r="O316">
        <v>72.748</v>
      </c>
      <c r="Q316">
        <v>70.56</v>
      </c>
      <c r="R316">
        <v>31.31744</v>
      </c>
      <c r="S316">
        <v>66.79</v>
      </c>
      <c r="U316">
        <v>42.400000000000006</v>
      </c>
      <c r="V316">
        <v>36.75</v>
      </c>
      <c r="Z316">
        <v>1.6278000000000001</v>
      </c>
      <c r="AA316">
        <v>1.2623</v>
      </c>
      <c r="AB316">
        <v>5.8175</v>
      </c>
      <c r="AC316">
        <v>6.377000000000001</v>
      </c>
      <c r="AE316">
        <v>35.9</v>
      </c>
      <c r="AF316">
        <v>113.79</v>
      </c>
      <c r="AG316">
        <v>831.3000000000001</v>
      </c>
      <c r="AH316">
        <v>25.51</v>
      </c>
      <c r="AI316">
        <v>1.4088</v>
      </c>
      <c r="AJ316">
        <v>2.5268</v>
      </c>
      <c r="AK316">
        <v>0.2993</v>
      </c>
      <c r="AL316">
        <v>3.7505</v>
      </c>
      <c r="AN316">
        <v>1.3409</v>
      </c>
      <c r="AO316">
        <v>7.970000000000001</v>
      </c>
      <c r="AQ316">
        <v>3.40003</v>
      </c>
      <c r="AR316">
        <v>4.69</v>
      </c>
      <c r="AS316">
        <v>0.793</v>
      </c>
      <c r="AT316">
        <v>0.7070000000000001</v>
      </c>
    </row>
    <row r="317" spans="1:46" ht="12.75">
      <c r="A317" s="1">
        <v>35384</v>
      </c>
      <c r="B317">
        <v>69.2</v>
      </c>
      <c r="C317">
        <v>90.89</v>
      </c>
      <c r="D317">
        <v>70.11</v>
      </c>
      <c r="E317">
        <v>68.8</v>
      </c>
      <c r="G317">
        <v>28.94</v>
      </c>
      <c r="H317">
        <v>97.9</v>
      </c>
      <c r="I317">
        <v>58.15</v>
      </c>
      <c r="J317">
        <v>61.5</v>
      </c>
      <c r="K317">
        <v>72.923</v>
      </c>
      <c r="L317" t="s">
        <v>177</v>
      </c>
      <c r="M317">
        <v>78.9</v>
      </c>
      <c r="N317">
        <v>70.87</v>
      </c>
      <c r="O317">
        <v>72.923</v>
      </c>
      <c r="Q317">
        <v>70.87</v>
      </c>
      <c r="R317">
        <v>31.791930000000004</v>
      </c>
      <c r="S317">
        <v>66.92</v>
      </c>
      <c r="U317">
        <v>42.5</v>
      </c>
      <c r="V317">
        <v>36.89</v>
      </c>
      <c r="Z317">
        <v>1.6820000000000002</v>
      </c>
      <c r="AA317">
        <v>1.3033000000000001</v>
      </c>
      <c r="AB317">
        <v>5.8914</v>
      </c>
      <c r="AC317">
        <v>6.4172</v>
      </c>
      <c r="AE317">
        <v>35.747</v>
      </c>
      <c r="AF317">
        <v>113.88</v>
      </c>
      <c r="AG317">
        <v>828.8000000000001</v>
      </c>
      <c r="AH317">
        <v>25.54</v>
      </c>
      <c r="AI317">
        <v>1.4026</v>
      </c>
      <c r="AJ317">
        <v>2.5275000000000003</v>
      </c>
      <c r="AK317">
        <v>0.29910000000000003</v>
      </c>
      <c r="AL317">
        <v>3.7504000000000004</v>
      </c>
      <c r="AN317">
        <v>1.3489</v>
      </c>
      <c r="AO317">
        <v>7.889500000000001</v>
      </c>
      <c r="AQ317">
        <v>3.3997500000000005</v>
      </c>
      <c r="AR317">
        <v>4.613</v>
      </c>
      <c r="AS317">
        <v>0.8137000000000001</v>
      </c>
      <c r="AT317">
        <v>0.7108</v>
      </c>
    </row>
    <row r="318" spans="1:46" ht="12.75">
      <c r="A318" s="1">
        <v>35414</v>
      </c>
      <c r="B318">
        <v>69.4</v>
      </c>
      <c r="C318">
        <v>90.97</v>
      </c>
      <c r="D318">
        <v>70.04</v>
      </c>
      <c r="E318">
        <v>68.8</v>
      </c>
      <c r="G318">
        <v>29.02</v>
      </c>
      <c r="H318">
        <v>98</v>
      </c>
      <c r="I318">
        <v>58.370000000000005</v>
      </c>
      <c r="J318">
        <v>61.5</v>
      </c>
      <c r="K318">
        <v>73.058</v>
      </c>
      <c r="L318" t="s">
        <v>177</v>
      </c>
      <c r="M318">
        <v>78.9</v>
      </c>
      <c r="N318">
        <v>70.87</v>
      </c>
      <c r="O318">
        <v>73.058</v>
      </c>
      <c r="Q318">
        <v>70.87</v>
      </c>
      <c r="R318">
        <v>32.809850000000004</v>
      </c>
      <c r="S318">
        <v>66.92</v>
      </c>
      <c r="U318">
        <v>42.6</v>
      </c>
      <c r="V318">
        <v>37.26</v>
      </c>
      <c r="Z318">
        <v>1.7123000000000002</v>
      </c>
      <c r="AA318">
        <v>1.339</v>
      </c>
      <c r="AB318">
        <v>5.893000000000001</v>
      </c>
      <c r="AC318">
        <v>6.375</v>
      </c>
      <c r="AE318">
        <v>35.95</v>
      </c>
      <c r="AF318">
        <v>115.77</v>
      </c>
      <c r="AG318">
        <v>844.2</v>
      </c>
      <c r="AH318">
        <v>25.650000000000002</v>
      </c>
      <c r="AI318">
        <v>1.3995</v>
      </c>
      <c r="AJ318">
        <v>2.5260000000000002</v>
      </c>
      <c r="AK318">
        <v>0.2999</v>
      </c>
      <c r="AL318">
        <v>3.7507500000000005</v>
      </c>
      <c r="AN318">
        <v>1.3697000000000001</v>
      </c>
      <c r="AO318">
        <v>7.885000000000001</v>
      </c>
      <c r="AQ318">
        <v>3.3929000000000005</v>
      </c>
      <c r="AR318">
        <v>4.683</v>
      </c>
      <c r="AS318">
        <v>0.7944</v>
      </c>
      <c r="AT318">
        <v>0.7065</v>
      </c>
    </row>
    <row r="319" spans="1:46" ht="12.75">
      <c r="A319" s="1">
        <v>35445</v>
      </c>
      <c r="B319">
        <v>69.2</v>
      </c>
      <c r="C319">
        <v>91.27</v>
      </c>
      <c r="D319">
        <v>70.22</v>
      </c>
      <c r="E319">
        <v>69.3</v>
      </c>
      <c r="G319">
        <v>29.02</v>
      </c>
      <c r="H319">
        <v>97.9</v>
      </c>
      <c r="I319">
        <v>58.81</v>
      </c>
      <c r="J319">
        <v>61.6</v>
      </c>
      <c r="K319">
        <v>73.212</v>
      </c>
      <c r="L319" t="s">
        <v>177</v>
      </c>
      <c r="M319">
        <v>78.80000000000001</v>
      </c>
      <c r="N319">
        <v>71.03</v>
      </c>
      <c r="O319">
        <v>73.212</v>
      </c>
      <c r="Q319">
        <v>71.03</v>
      </c>
      <c r="R319">
        <v>33.653560000000006</v>
      </c>
      <c r="S319">
        <v>67.13</v>
      </c>
      <c r="U319">
        <v>42.800000000000004</v>
      </c>
      <c r="V319">
        <v>37.72</v>
      </c>
      <c r="Z319">
        <v>1.6012000000000002</v>
      </c>
      <c r="AA319">
        <v>1.419</v>
      </c>
      <c r="AB319">
        <v>6.2515</v>
      </c>
      <c r="AC319">
        <v>6.4915</v>
      </c>
      <c r="AE319">
        <v>35.9</v>
      </c>
      <c r="AF319">
        <v>121.25</v>
      </c>
      <c r="AG319">
        <v>864</v>
      </c>
      <c r="AH319">
        <v>25.91</v>
      </c>
      <c r="AI319">
        <v>1.4080000000000001</v>
      </c>
      <c r="AJ319">
        <v>2.4863</v>
      </c>
      <c r="AK319">
        <v>0.3022</v>
      </c>
      <c r="AL319">
        <v>3.7507500000000005</v>
      </c>
      <c r="AN319">
        <v>1.3474000000000002</v>
      </c>
      <c r="AO319">
        <v>7.820500000000001</v>
      </c>
      <c r="AQ319">
        <v>3.40003</v>
      </c>
      <c r="AR319">
        <v>4.5600000000000005</v>
      </c>
      <c r="AS319">
        <v>0.7625000000000001</v>
      </c>
      <c r="AT319">
        <v>0.6885</v>
      </c>
    </row>
    <row r="320" spans="1:46" ht="12.75">
      <c r="A320" s="1">
        <v>35476</v>
      </c>
      <c r="B320">
        <v>69.3</v>
      </c>
      <c r="C320">
        <v>91.43</v>
      </c>
      <c r="D320">
        <v>70.25</v>
      </c>
      <c r="E320">
        <v>69.60000000000001</v>
      </c>
      <c r="G320">
        <v>29.02</v>
      </c>
      <c r="H320">
        <v>97.7</v>
      </c>
      <c r="I320">
        <v>59.14</v>
      </c>
      <c r="J320">
        <v>62</v>
      </c>
      <c r="K320">
        <v>73.58800000000001</v>
      </c>
      <c r="L320" t="s">
        <v>177</v>
      </c>
      <c r="M320">
        <v>79</v>
      </c>
      <c r="N320">
        <v>71.19</v>
      </c>
      <c r="O320">
        <v>73.58800000000001</v>
      </c>
      <c r="Q320">
        <v>71.19</v>
      </c>
      <c r="R320">
        <v>34.21909</v>
      </c>
      <c r="S320">
        <v>67.34</v>
      </c>
      <c r="U320">
        <v>42.900000000000006</v>
      </c>
      <c r="V320">
        <v>37.95</v>
      </c>
      <c r="Z320">
        <v>1.6287</v>
      </c>
      <c r="AA320">
        <v>1.4735</v>
      </c>
      <c r="AB320">
        <v>6.434</v>
      </c>
      <c r="AC320">
        <v>6.7268</v>
      </c>
      <c r="AE320">
        <v>35.910000000000004</v>
      </c>
      <c r="AF320">
        <v>120.83</v>
      </c>
      <c r="AG320">
        <v>863.9</v>
      </c>
      <c r="AH320">
        <v>25.900000000000002</v>
      </c>
      <c r="AI320">
        <v>1.4260000000000002</v>
      </c>
      <c r="AJ320">
        <v>2.483</v>
      </c>
      <c r="AK320">
        <v>0.3032</v>
      </c>
      <c r="AL320">
        <v>3.7505</v>
      </c>
      <c r="AN320">
        <v>1.367</v>
      </c>
      <c r="AO320">
        <v>7.9350000000000005</v>
      </c>
      <c r="AQ320">
        <v>3.3925</v>
      </c>
      <c r="AR320">
        <v>4.482</v>
      </c>
      <c r="AS320">
        <v>0.7765000000000001</v>
      </c>
      <c r="AT320">
        <v>0.6924</v>
      </c>
    </row>
    <row r="321" spans="1:46" ht="12.75">
      <c r="A321" s="1">
        <v>35504</v>
      </c>
      <c r="B321">
        <v>69.4</v>
      </c>
      <c r="C321">
        <v>91.3</v>
      </c>
      <c r="D321">
        <v>70.29</v>
      </c>
      <c r="E321">
        <v>69.7</v>
      </c>
      <c r="G321">
        <v>29.1</v>
      </c>
      <c r="H321">
        <v>97.8</v>
      </c>
      <c r="I321">
        <v>59.36</v>
      </c>
      <c r="J321">
        <v>62.300000000000004</v>
      </c>
      <c r="K321">
        <v>73.226</v>
      </c>
      <c r="L321" t="s">
        <v>177</v>
      </c>
      <c r="M321">
        <v>79</v>
      </c>
      <c r="N321">
        <v>71.27</v>
      </c>
      <c r="O321">
        <v>73.226</v>
      </c>
      <c r="Q321">
        <v>71.27</v>
      </c>
      <c r="R321">
        <v>34.644960000000005</v>
      </c>
      <c r="S321">
        <v>67.51</v>
      </c>
      <c r="U321">
        <v>43.1</v>
      </c>
      <c r="V321">
        <v>38.18</v>
      </c>
      <c r="Z321">
        <v>1.6448</v>
      </c>
      <c r="AA321">
        <v>1.4383000000000001</v>
      </c>
      <c r="AB321">
        <v>6.357</v>
      </c>
      <c r="AC321">
        <v>6.595000000000001</v>
      </c>
      <c r="AE321">
        <v>35.88</v>
      </c>
      <c r="AF321">
        <v>123.72</v>
      </c>
      <c r="AG321">
        <v>897.1</v>
      </c>
      <c r="AH321">
        <v>25.97</v>
      </c>
      <c r="AI321">
        <v>1.4445000000000001</v>
      </c>
      <c r="AJ321">
        <v>2.476</v>
      </c>
      <c r="AK321">
        <v>0.3033</v>
      </c>
      <c r="AL321">
        <v>3.7505500000000005</v>
      </c>
      <c r="AN321">
        <v>1.3835000000000002</v>
      </c>
      <c r="AO321">
        <v>7.916500000000001</v>
      </c>
      <c r="AQ321">
        <v>3.39618</v>
      </c>
      <c r="AR321">
        <v>4.421</v>
      </c>
      <c r="AS321">
        <v>0.784</v>
      </c>
      <c r="AT321">
        <v>0.6947</v>
      </c>
    </row>
    <row r="322" spans="1:46" ht="12.75">
      <c r="A322" s="1">
        <v>35535</v>
      </c>
      <c r="B322">
        <v>69.7</v>
      </c>
      <c r="C322">
        <v>91.39</v>
      </c>
      <c r="D322">
        <v>70.49</v>
      </c>
      <c r="E322">
        <v>69.7</v>
      </c>
      <c r="G322">
        <v>29.35</v>
      </c>
      <c r="H322">
        <v>99.8</v>
      </c>
      <c r="I322">
        <v>59.63</v>
      </c>
      <c r="J322">
        <v>62.4</v>
      </c>
      <c r="K322">
        <v>73.563</v>
      </c>
      <c r="L322" t="s">
        <v>177</v>
      </c>
      <c r="M322">
        <v>79.2</v>
      </c>
      <c r="N322">
        <v>71.27</v>
      </c>
      <c r="O322">
        <v>73.563</v>
      </c>
      <c r="Q322">
        <v>71.27</v>
      </c>
      <c r="R322">
        <v>35.01925</v>
      </c>
      <c r="S322">
        <v>67.59</v>
      </c>
      <c r="U322">
        <v>43.400000000000006</v>
      </c>
      <c r="V322">
        <v>38.5</v>
      </c>
      <c r="Z322">
        <v>1.62</v>
      </c>
      <c r="AA322">
        <v>1.4745000000000001</v>
      </c>
      <c r="AB322">
        <v>6.596</v>
      </c>
      <c r="AC322">
        <v>7.1240000000000006</v>
      </c>
      <c r="AE322">
        <v>35.78</v>
      </c>
      <c r="AF322">
        <v>127.03</v>
      </c>
      <c r="AG322">
        <v>892.1</v>
      </c>
      <c r="AH322">
        <v>26.13</v>
      </c>
      <c r="AI322">
        <v>1.4480000000000002</v>
      </c>
      <c r="AJ322">
        <v>2.5107</v>
      </c>
      <c r="AK322">
        <v>0.3042</v>
      </c>
      <c r="AL322">
        <v>3.7505</v>
      </c>
      <c r="AN322">
        <v>1.3971</v>
      </c>
      <c r="AO322">
        <v>7.950500000000001</v>
      </c>
      <c r="AQ322">
        <v>3.3951800000000003</v>
      </c>
      <c r="AR322">
        <v>4.447</v>
      </c>
      <c r="AS322">
        <v>0.7795000000000001</v>
      </c>
      <c r="AT322">
        <v>0.6930000000000001</v>
      </c>
    </row>
    <row r="323" spans="1:46" ht="12.75">
      <c r="A323" s="1">
        <v>35565</v>
      </c>
      <c r="B323">
        <v>70</v>
      </c>
      <c r="C323">
        <v>91.10000000000001</v>
      </c>
      <c r="D323">
        <v>70.98</v>
      </c>
      <c r="E323">
        <v>69.8</v>
      </c>
      <c r="G323">
        <v>29.19</v>
      </c>
      <c r="H323">
        <v>100</v>
      </c>
      <c r="I323">
        <v>59.68</v>
      </c>
      <c r="J323">
        <v>62.6</v>
      </c>
      <c r="K323">
        <v>73.714</v>
      </c>
      <c r="L323" t="s">
        <v>177</v>
      </c>
      <c r="M323">
        <v>79</v>
      </c>
      <c r="N323">
        <v>71.35000000000001</v>
      </c>
      <c r="O323">
        <v>73.714</v>
      </c>
      <c r="Q323">
        <v>71.35000000000001</v>
      </c>
      <c r="R323">
        <v>35.33885</v>
      </c>
      <c r="S323">
        <v>67.55</v>
      </c>
      <c r="U323">
        <v>43.6</v>
      </c>
      <c r="V323">
        <v>38.64</v>
      </c>
      <c r="Z323">
        <v>1.6360000000000001</v>
      </c>
      <c r="AA323">
        <v>1.4145</v>
      </c>
      <c r="AB323">
        <v>6.503</v>
      </c>
      <c r="AC323">
        <v>7.115</v>
      </c>
      <c r="AE323">
        <v>35.800000000000004</v>
      </c>
      <c r="AF323">
        <v>116.4</v>
      </c>
      <c r="AG323">
        <v>891.8000000000001</v>
      </c>
      <c r="AH323">
        <v>24.75</v>
      </c>
      <c r="AI323">
        <v>1.4308</v>
      </c>
      <c r="AJ323">
        <v>2.5132000000000003</v>
      </c>
      <c r="AK323">
        <v>0.30250000000000005</v>
      </c>
      <c r="AL323">
        <v>3.7505500000000005</v>
      </c>
      <c r="AN323">
        <v>1.3798000000000001</v>
      </c>
      <c r="AO323">
        <v>7.9195</v>
      </c>
      <c r="AQ323">
        <v>3.3896800000000002</v>
      </c>
      <c r="AR323">
        <v>4.469</v>
      </c>
      <c r="AS323">
        <v>0.763</v>
      </c>
      <c r="AT323">
        <v>0.6895</v>
      </c>
    </row>
    <row r="324" spans="1:46" ht="12.75">
      <c r="A324" s="1">
        <v>35596</v>
      </c>
      <c r="B324">
        <v>70.10000000000001</v>
      </c>
      <c r="C324">
        <v>91.19</v>
      </c>
      <c r="D324">
        <v>71.16</v>
      </c>
      <c r="E324">
        <v>70</v>
      </c>
      <c r="G324">
        <v>29.44</v>
      </c>
      <c r="H324">
        <v>100</v>
      </c>
      <c r="I324">
        <v>59.79</v>
      </c>
      <c r="J324">
        <v>62.7</v>
      </c>
      <c r="K324">
        <v>73.84400000000001</v>
      </c>
      <c r="L324" t="s">
        <v>177</v>
      </c>
      <c r="M324">
        <v>79.10000000000001</v>
      </c>
      <c r="N324">
        <v>71.5</v>
      </c>
      <c r="O324">
        <v>73.84400000000001</v>
      </c>
      <c r="Q324">
        <v>71.5</v>
      </c>
      <c r="R324">
        <v>35.6524</v>
      </c>
      <c r="S324">
        <v>67.63</v>
      </c>
      <c r="U324">
        <v>43.7</v>
      </c>
      <c r="V324">
        <v>38.730000000000004</v>
      </c>
      <c r="Z324">
        <v>1.665</v>
      </c>
      <c r="AA324">
        <v>1.4606000000000001</v>
      </c>
      <c r="AB324">
        <v>6.6379</v>
      </c>
      <c r="AC324">
        <v>7.3283000000000005</v>
      </c>
      <c r="AE324">
        <v>35.85</v>
      </c>
      <c r="AF324">
        <v>114.61</v>
      </c>
      <c r="AG324">
        <v>888.1</v>
      </c>
      <c r="AH324">
        <v>25.150000000000002</v>
      </c>
      <c r="AI324">
        <v>1.4302000000000001</v>
      </c>
      <c r="AJ324">
        <v>2.5245</v>
      </c>
      <c r="AK324">
        <v>0.3029</v>
      </c>
      <c r="AL324">
        <v>3.7506000000000004</v>
      </c>
      <c r="AN324">
        <v>1.381</v>
      </c>
      <c r="AO324">
        <v>7.931000000000001</v>
      </c>
      <c r="AQ324">
        <v>3.39875</v>
      </c>
      <c r="AR324">
        <v>4.5385</v>
      </c>
      <c r="AS324">
        <v>0.755</v>
      </c>
      <c r="AT324">
        <v>0.679</v>
      </c>
    </row>
    <row r="325" spans="1:46" ht="12.75">
      <c r="A325" s="1">
        <v>35626</v>
      </c>
      <c r="B325">
        <v>70</v>
      </c>
      <c r="C325">
        <v>91.09</v>
      </c>
      <c r="D325">
        <v>70.98</v>
      </c>
      <c r="E325">
        <v>69.9</v>
      </c>
      <c r="G325">
        <v>29.68</v>
      </c>
      <c r="H325">
        <v>99.60000000000001</v>
      </c>
      <c r="I325">
        <v>59.9</v>
      </c>
      <c r="J325">
        <v>63.1</v>
      </c>
      <c r="K325">
        <v>74.132</v>
      </c>
      <c r="L325" t="s">
        <v>177</v>
      </c>
      <c r="M325">
        <v>78.80000000000001</v>
      </c>
      <c r="N325">
        <v>71.5</v>
      </c>
      <c r="O325">
        <v>74.132</v>
      </c>
      <c r="Q325">
        <v>71.5</v>
      </c>
      <c r="R325">
        <v>35.963</v>
      </c>
      <c r="S325">
        <v>67.72</v>
      </c>
      <c r="U325">
        <v>43.6</v>
      </c>
      <c r="V325">
        <v>39.14</v>
      </c>
      <c r="Z325">
        <v>1.6388</v>
      </c>
      <c r="AA325">
        <v>1.5145000000000002</v>
      </c>
      <c r="AB325">
        <v>7.009</v>
      </c>
      <c r="AC325">
        <v>7.635000000000001</v>
      </c>
      <c r="AE325">
        <v>35.72</v>
      </c>
      <c r="AF325">
        <v>118.37</v>
      </c>
      <c r="AG325">
        <v>892</v>
      </c>
      <c r="AH325">
        <v>32.3</v>
      </c>
      <c r="AI325">
        <v>1.471</v>
      </c>
      <c r="AJ325">
        <v>2.6390000000000002</v>
      </c>
      <c r="AK325">
        <v>0.3048</v>
      </c>
      <c r="AL325">
        <v>3.7506000000000004</v>
      </c>
      <c r="AN325">
        <v>1.3820000000000001</v>
      </c>
      <c r="AO325">
        <v>7.8245000000000005</v>
      </c>
      <c r="AQ325">
        <v>3.39325</v>
      </c>
      <c r="AR325">
        <v>4.613</v>
      </c>
      <c r="AS325">
        <v>0.7451</v>
      </c>
      <c r="AT325">
        <v>0.6498</v>
      </c>
    </row>
    <row r="326" spans="1:46" ht="12.75">
      <c r="A326" s="1">
        <v>35657</v>
      </c>
      <c r="B326">
        <v>70.3</v>
      </c>
      <c r="C326">
        <v>91.3</v>
      </c>
      <c r="D326">
        <v>71.26</v>
      </c>
      <c r="E326">
        <v>69.8</v>
      </c>
      <c r="G326">
        <v>29.77</v>
      </c>
      <c r="H326">
        <v>99.7</v>
      </c>
      <c r="I326">
        <v>60.34</v>
      </c>
      <c r="J326">
        <v>64.8</v>
      </c>
      <c r="K326">
        <v>74.386</v>
      </c>
      <c r="L326" t="s">
        <v>177</v>
      </c>
      <c r="M326">
        <v>79.10000000000001</v>
      </c>
      <c r="N326">
        <v>71.58</v>
      </c>
      <c r="O326">
        <v>74.386</v>
      </c>
      <c r="Q326">
        <v>71.58</v>
      </c>
      <c r="R326">
        <v>36.282770000000006</v>
      </c>
      <c r="S326">
        <v>67.84</v>
      </c>
      <c r="U326">
        <v>43.7</v>
      </c>
      <c r="V326">
        <v>39.19</v>
      </c>
      <c r="Z326">
        <v>1.6203</v>
      </c>
      <c r="AA326">
        <v>1.4889000000000001</v>
      </c>
      <c r="AB326">
        <v>6.876</v>
      </c>
      <c r="AC326">
        <v>7.478000000000001</v>
      </c>
      <c r="AE326">
        <v>36.480000000000004</v>
      </c>
      <c r="AF326">
        <v>120.65</v>
      </c>
      <c r="AG326">
        <v>900.8000000000001</v>
      </c>
      <c r="AH326">
        <v>34.5</v>
      </c>
      <c r="AI326">
        <v>1.5150000000000001</v>
      </c>
      <c r="AJ326">
        <v>2.92</v>
      </c>
      <c r="AK326">
        <v>0.3044</v>
      </c>
      <c r="AL326">
        <v>3.7506000000000004</v>
      </c>
      <c r="AN326">
        <v>1.389</v>
      </c>
      <c r="AO326">
        <v>7.8025</v>
      </c>
      <c r="AQ326">
        <v>3.398</v>
      </c>
      <c r="AR326">
        <v>4.6930000000000005</v>
      </c>
      <c r="AS326">
        <v>0.7345</v>
      </c>
      <c r="AT326">
        <v>0.6385000000000001</v>
      </c>
    </row>
    <row r="327" spans="1:46" ht="12.75">
      <c r="A327" s="1">
        <v>35688</v>
      </c>
      <c r="B327">
        <v>70.5</v>
      </c>
      <c r="C327">
        <v>91.29</v>
      </c>
      <c r="D327">
        <v>71.47</v>
      </c>
      <c r="E327">
        <v>70.2</v>
      </c>
      <c r="G327">
        <v>29.93</v>
      </c>
      <c r="H327">
        <v>100.4</v>
      </c>
      <c r="I327">
        <v>60.620000000000005</v>
      </c>
      <c r="J327">
        <v>65.1</v>
      </c>
      <c r="K327">
        <v>74.541</v>
      </c>
      <c r="L327" t="s">
        <v>177</v>
      </c>
      <c r="M327">
        <v>79.10000000000001</v>
      </c>
      <c r="N327">
        <v>71.58</v>
      </c>
      <c r="O327">
        <v>74.541</v>
      </c>
      <c r="Q327">
        <v>71.58</v>
      </c>
      <c r="R327">
        <v>36.73467</v>
      </c>
      <c r="S327">
        <v>68.01</v>
      </c>
      <c r="U327">
        <v>43.900000000000006</v>
      </c>
      <c r="V327">
        <v>39.37</v>
      </c>
      <c r="Z327">
        <v>1.6117000000000001</v>
      </c>
      <c r="AA327">
        <v>1.4548</v>
      </c>
      <c r="AB327">
        <v>6.73</v>
      </c>
      <c r="AC327">
        <v>7.1055</v>
      </c>
      <c r="AE327">
        <v>36.19</v>
      </c>
      <c r="AF327">
        <v>120.71000000000001</v>
      </c>
      <c r="AG327">
        <v>914.8000000000001</v>
      </c>
      <c r="AH327">
        <v>35.85</v>
      </c>
      <c r="AI327">
        <v>1.5305</v>
      </c>
      <c r="AJ327">
        <v>3.2475</v>
      </c>
      <c r="AK327">
        <v>0.3042</v>
      </c>
      <c r="AL327">
        <v>3.7505</v>
      </c>
      <c r="AN327">
        <v>1.3824</v>
      </c>
      <c r="AO327">
        <v>7.775</v>
      </c>
      <c r="AQ327">
        <v>3.3950000000000005</v>
      </c>
      <c r="AR327">
        <v>4.6605</v>
      </c>
      <c r="AS327">
        <v>0.7250000000000001</v>
      </c>
      <c r="AT327">
        <v>0.6398</v>
      </c>
    </row>
    <row r="328" spans="1:46" ht="12.75">
      <c r="A328" s="1">
        <v>35718</v>
      </c>
      <c r="B328">
        <v>70.60000000000001</v>
      </c>
      <c r="C328">
        <v>91.3</v>
      </c>
      <c r="D328">
        <v>71.5</v>
      </c>
      <c r="E328">
        <v>70.3</v>
      </c>
      <c r="G328">
        <v>30.26</v>
      </c>
      <c r="H328">
        <v>100.7</v>
      </c>
      <c r="I328">
        <v>60.620000000000005</v>
      </c>
      <c r="J328">
        <v>65.7</v>
      </c>
      <c r="K328">
        <v>74.578</v>
      </c>
      <c r="L328" t="s">
        <v>177</v>
      </c>
      <c r="M328">
        <v>78.5</v>
      </c>
      <c r="N328">
        <v>71.58</v>
      </c>
      <c r="O328">
        <v>74.578</v>
      </c>
      <c r="Q328">
        <v>71.58</v>
      </c>
      <c r="R328">
        <v>37.028240000000004</v>
      </c>
      <c r="S328">
        <v>68.18</v>
      </c>
      <c r="U328">
        <v>44.1</v>
      </c>
      <c r="V328">
        <v>39.56</v>
      </c>
      <c r="Z328">
        <v>1.6786</v>
      </c>
      <c r="AA328">
        <v>1.3995</v>
      </c>
      <c r="AB328">
        <v>6.548</v>
      </c>
      <c r="AC328">
        <v>6.978000000000001</v>
      </c>
      <c r="AE328">
        <v>36.39</v>
      </c>
      <c r="AF328">
        <v>120.39</v>
      </c>
      <c r="AG328">
        <v>965.1</v>
      </c>
      <c r="AH328">
        <v>40.5</v>
      </c>
      <c r="AI328">
        <v>1.5735000000000001</v>
      </c>
      <c r="AJ328">
        <v>3.325</v>
      </c>
      <c r="AK328">
        <v>0.30300000000000005</v>
      </c>
      <c r="AL328">
        <v>3.7513500000000004</v>
      </c>
      <c r="AN328">
        <v>1.4099000000000002</v>
      </c>
      <c r="AO328">
        <v>8.406</v>
      </c>
      <c r="AQ328">
        <v>3.4025000000000003</v>
      </c>
      <c r="AR328">
        <v>4.815</v>
      </c>
      <c r="AS328">
        <v>0.7030000000000001</v>
      </c>
      <c r="AT328">
        <v>0.6225</v>
      </c>
    </row>
    <row r="329" spans="1:46" ht="12.75">
      <c r="A329" s="1">
        <v>35749</v>
      </c>
      <c r="B329">
        <v>70.60000000000001</v>
      </c>
      <c r="C329">
        <v>91.27</v>
      </c>
      <c r="D329">
        <v>71.61</v>
      </c>
      <c r="E329">
        <v>70.4</v>
      </c>
      <c r="G329">
        <v>30.35</v>
      </c>
      <c r="H329">
        <v>100</v>
      </c>
      <c r="I329">
        <v>60.67</v>
      </c>
      <c r="J329">
        <v>66.1</v>
      </c>
      <c r="K329">
        <v>74.631</v>
      </c>
      <c r="L329" t="s">
        <v>177</v>
      </c>
      <c r="M329">
        <v>78.80000000000001</v>
      </c>
      <c r="N329">
        <v>71.5</v>
      </c>
      <c r="O329">
        <v>74.631</v>
      </c>
      <c r="Q329">
        <v>71.5</v>
      </c>
      <c r="R329">
        <v>37.44248</v>
      </c>
      <c r="S329">
        <v>68.14</v>
      </c>
      <c r="U329">
        <v>44.2</v>
      </c>
      <c r="V329">
        <v>39.42</v>
      </c>
      <c r="Z329">
        <v>1.6885000000000001</v>
      </c>
      <c r="AA329">
        <v>1.4255</v>
      </c>
      <c r="AB329">
        <v>6.7145</v>
      </c>
      <c r="AC329">
        <v>7.192500000000001</v>
      </c>
      <c r="AE329">
        <v>39.1</v>
      </c>
      <c r="AF329">
        <v>127.74000000000001</v>
      </c>
      <c r="AG329">
        <v>1112.3</v>
      </c>
      <c r="AH329">
        <v>41</v>
      </c>
      <c r="AI329">
        <v>1.595</v>
      </c>
      <c r="AJ329">
        <v>3.5125</v>
      </c>
      <c r="AK329">
        <v>0.3039</v>
      </c>
      <c r="AL329">
        <v>3.7506000000000004</v>
      </c>
      <c r="AN329">
        <v>1.4245</v>
      </c>
      <c r="AO329">
        <v>8.225000000000001</v>
      </c>
      <c r="AQ329">
        <v>3.4005</v>
      </c>
      <c r="AR329">
        <v>4.8580000000000005</v>
      </c>
      <c r="AS329">
        <v>0.6825</v>
      </c>
      <c r="AT329">
        <v>0.6164000000000001</v>
      </c>
    </row>
    <row r="330" spans="1:46" ht="12.75">
      <c r="A330" s="1">
        <v>35779</v>
      </c>
      <c r="B330">
        <v>70.7</v>
      </c>
      <c r="C330">
        <v>91.32000000000001</v>
      </c>
      <c r="D330">
        <v>71.5</v>
      </c>
      <c r="E330">
        <v>70.4</v>
      </c>
      <c r="G330">
        <v>30.84</v>
      </c>
      <c r="H330">
        <v>99.8</v>
      </c>
      <c r="I330">
        <v>62.21</v>
      </c>
      <c r="J330">
        <v>66.1</v>
      </c>
      <c r="K330">
        <v>74.554</v>
      </c>
      <c r="L330" t="s">
        <v>177</v>
      </c>
      <c r="M330">
        <v>78.60000000000001</v>
      </c>
      <c r="N330">
        <v>71.42</v>
      </c>
      <c r="O330">
        <v>74.554</v>
      </c>
      <c r="Q330">
        <v>71.42</v>
      </c>
      <c r="R330">
        <v>37.96707</v>
      </c>
      <c r="S330">
        <v>68.05</v>
      </c>
      <c r="U330">
        <v>44.300000000000004</v>
      </c>
      <c r="V330">
        <v>39.56</v>
      </c>
      <c r="Z330">
        <v>1.6427</v>
      </c>
      <c r="AA330">
        <v>1.461</v>
      </c>
      <c r="AB330">
        <v>6.851</v>
      </c>
      <c r="AC330">
        <v>7.3740000000000006</v>
      </c>
      <c r="AE330">
        <v>39.300000000000004</v>
      </c>
      <c r="AF330">
        <v>130.45</v>
      </c>
      <c r="AG330">
        <v>1415.2</v>
      </c>
      <c r="AH330">
        <v>46.800000000000004</v>
      </c>
      <c r="AI330">
        <v>1.6860000000000002</v>
      </c>
      <c r="AJ330">
        <v>3.8850000000000002</v>
      </c>
      <c r="AK330">
        <v>0.3048</v>
      </c>
      <c r="AL330">
        <v>3.7504500000000003</v>
      </c>
      <c r="AN330">
        <v>1.4288</v>
      </c>
      <c r="AO330">
        <v>8.07</v>
      </c>
      <c r="AQ330">
        <v>3.4025000000000003</v>
      </c>
      <c r="AR330">
        <v>4.8660000000000005</v>
      </c>
      <c r="AS330">
        <v>0.6515000000000001</v>
      </c>
      <c r="AT330">
        <v>0.5803</v>
      </c>
    </row>
    <row r="331" spans="1:46" ht="12.75">
      <c r="A331" s="1">
        <v>35810</v>
      </c>
      <c r="B331">
        <v>70.4</v>
      </c>
      <c r="C331">
        <v>91.28</v>
      </c>
      <c r="D331">
        <v>71.43</v>
      </c>
      <c r="E331">
        <v>70.7</v>
      </c>
      <c r="G331">
        <v>31.84</v>
      </c>
      <c r="H331">
        <v>99.7</v>
      </c>
      <c r="I331">
        <v>63.690000000000005</v>
      </c>
      <c r="J331">
        <v>66.9</v>
      </c>
      <c r="K331">
        <v>74.324</v>
      </c>
      <c r="L331" t="s">
        <v>177</v>
      </c>
      <c r="M331">
        <v>79</v>
      </c>
      <c r="N331">
        <v>71.82000000000001</v>
      </c>
      <c r="O331">
        <v>74.324</v>
      </c>
      <c r="Q331">
        <v>71.82000000000001</v>
      </c>
      <c r="R331">
        <v>38.7931</v>
      </c>
      <c r="S331">
        <v>68.18</v>
      </c>
      <c r="U331">
        <v>44.400000000000006</v>
      </c>
      <c r="V331">
        <v>39.88</v>
      </c>
      <c r="Z331">
        <v>1.6325</v>
      </c>
      <c r="AA331">
        <v>1.482</v>
      </c>
      <c r="AB331">
        <v>6.979</v>
      </c>
      <c r="AC331">
        <v>7.599600000000001</v>
      </c>
      <c r="AE331">
        <v>38.800000000000004</v>
      </c>
      <c r="AF331">
        <v>127.10000000000001</v>
      </c>
      <c r="AG331">
        <v>1688.8</v>
      </c>
      <c r="AH331">
        <v>53.1</v>
      </c>
      <c r="AI331">
        <v>1.7155</v>
      </c>
      <c r="AJ331">
        <v>4.23</v>
      </c>
      <c r="AK331">
        <v>0.3053</v>
      </c>
      <c r="AL331">
        <v>3.7505500000000005</v>
      </c>
      <c r="AN331">
        <v>1.4562000000000002</v>
      </c>
      <c r="AO331">
        <v>8.465</v>
      </c>
      <c r="AQ331">
        <v>3.4125</v>
      </c>
      <c r="AR331">
        <v>4.94</v>
      </c>
      <c r="AS331">
        <v>0.6852</v>
      </c>
      <c r="AT331">
        <v>0.5865</v>
      </c>
    </row>
    <row r="332" spans="1:46" ht="12.75">
      <c r="A332" s="1">
        <v>35841</v>
      </c>
      <c r="B332">
        <v>70.60000000000001</v>
      </c>
      <c r="C332">
        <v>91.4</v>
      </c>
      <c r="D332">
        <v>71.75</v>
      </c>
      <c r="E332">
        <v>71</v>
      </c>
      <c r="G332">
        <v>31.67</v>
      </c>
      <c r="H332">
        <v>99.60000000000001</v>
      </c>
      <c r="I332">
        <v>64.78</v>
      </c>
      <c r="J332">
        <v>67.5</v>
      </c>
      <c r="K332">
        <v>74.276</v>
      </c>
      <c r="L332" t="s">
        <v>177</v>
      </c>
      <c r="M332">
        <v>79</v>
      </c>
      <c r="N332">
        <v>71.9</v>
      </c>
      <c r="O332">
        <v>74.276</v>
      </c>
      <c r="Q332">
        <v>71.9</v>
      </c>
      <c r="R332">
        <v>39.472260000000006</v>
      </c>
      <c r="S332">
        <v>68.31</v>
      </c>
      <c r="U332">
        <v>44.5</v>
      </c>
      <c r="V332">
        <v>39.97</v>
      </c>
      <c r="Z332">
        <v>1.6453</v>
      </c>
      <c r="AA332">
        <v>1.4662000000000002</v>
      </c>
      <c r="AB332">
        <v>6.915</v>
      </c>
      <c r="AC332">
        <v>7.578</v>
      </c>
      <c r="AE332">
        <v>39.45</v>
      </c>
      <c r="AF332">
        <v>126.12</v>
      </c>
      <c r="AG332">
        <v>1652.6000000000001</v>
      </c>
      <c r="AH332">
        <v>43.15</v>
      </c>
      <c r="AI332">
        <v>1.62</v>
      </c>
      <c r="AJ332">
        <v>3.705</v>
      </c>
      <c r="AK332">
        <v>0.30500000000000005</v>
      </c>
      <c r="AL332">
        <v>3.7507500000000005</v>
      </c>
      <c r="AN332">
        <v>1.4236</v>
      </c>
      <c r="AO332">
        <v>8.520000000000001</v>
      </c>
      <c r="AQ332">
        <v>3.4037400000000004</v>
      </c>
      <c r="AR332">
        <v>4.9435</v>
      </c>
      <c r="AS332">
        <v>0.6785</v>
      </c>
      <c r="AT332">
        <v>0.5840000000000001</v>
      </c>
    </row>
    <row r="333" spans="1:46" ht="12.75">
      <c r="A333" s="1">
        <v>35869</v>
      </c>
      <c r="B333">
        <v>70.8</v>
      </c>
      <c r="C333">
        <v>91.33</v>
      </c>
      <c r="D333">
        <v>71.89</v>
      </c>
      <c r="E333">
        <v>71.4</v>
      </c>
      <c r="G333">
        <v>31.51</v>
      </c>
      <c r="H333">
        <v>100</v>
      </c>
      <c r="I333">
        <v>64.67</v>
      </c>
      <c r="J333">
        <v>68.1</v>
      </c>
      <c r="K333">
        <v>73.894</v>
      </c>
      <c r="L333" t="s">
        <v>177</v>
      </c>
      <c r="M333">
        <v>78.60000000000001</v>
      </c>
      <c r="N333">
        <v>71.98</v>
      </c>
      <c r="O333">
        <v>73.894</v>
      </c>
      <c r="Q333">
        <v>71.98</v>
      </c>
      <c r="R333">
        <v>39.93464</v>
      </c>
      <c r="S333">
        <v>68.43</v>
      </c>
      <c r="U333">
        <v>44.6</v>
      </c>
      <c r="V333">
        <v>40.25</v>
      </c>
      <c r="Z333">
        <v>1.6765</v>
      </c>
      <c r="AA333">
        <v>1.5245</v>
      </c>
      <c r="AB333">
        <v>7.0520000000000005</v>
      </c>
      <c r="AC333">
        <v>7.625500000000001</v>
      </c>
      <c r="AE333">
        <v>39.53</v>
      </c>
      <c r="AF333">
        <v>133.29</v>
      </c>
      <c r="AG333">
        <v>1378.8</v>
      </c>
      <c r="AH333">
        <v>39.6</v>
      </c>
      <c r="AI333">
        <v>1.616</v>
      </c>
      <c r="AJ333">
        <v>3.66</v>
      </c>
      <c r="AK333">
        <v>0.3059</v>
      </c>
      <c r="AL333">
        <v>3.7502000000000004</v>
      </c>
      <c r="AN333">
        <v>1.4180000000000001</v>
      </c>
      <c r="AO333">
        <v>8.520000000000001</v>
      </c>
      <c r="AQ333">
        <v>3.4075</v>
      </c>
      <c r="AR333">
        <v>5.0360000000000005</v>
      </c>
      <c r="AS333">
        <v>0.6613</v>
      </c>
      <c r="AT333">
        <v>0.5524</v>
      </c>
    </row>
    <row r="334" spans="1:46" ht="12.75">
      <c r="A334" s="1">
        <v>35900</v>
      </c>
      <c r="B334">
        <v>71.2</v>
      </c>
      <c r="C334">
        <v>91.37</v>
      </c>
      <c r="D334">
        <v>72.06</v>
      </c>
      <c r="E334">
        <v>71.4</v>
      </c>
      <c r="G334">
        <v>31.76</v>
      </c>
      <c r="H334">
        <v>100.2</v>
      </c>
      <c r="I334">
        <v>64.89</v>
      </c>
      <c r="J334">
        <v>68.60000000000001</v>
      </c>
      <c r="K334">
        <v>73.936</v>
      </c>
      <c r="L334" t="s">
        <v>177</v>
      </c>
      <c r="M334">
        <v>79.2</v>
      </c>
      <c r="N334">
        <v>71.9</v>
      </c>
      <c r="O334">
        <v>73.936</v>
      </c>
      <c r="Q334">
        <v>71.9</v>
      </c>
      <c r="R334">
        <v>40.30827</v>
      </c>
      <c r="S334">
        <v>68.56</v>
      </c>
      <c r="U334">
        <v>45</v>
      </c>
      <c r="V334">
        <v>40.43</v>
      </c>
      <c r="Z334">
        <v>1.6727</v>
      </c>
      <c r="AA334">
        <v>1.5005000000000002</v>
      </c>
      <c r="AB334">
        <v>6.840000000000001</v>
      </c>
      <c r="AC334">
        <v>7.46</v>
      </c>
      <c r="AE334">
        <v>39.74</v>
      </c>
      <c r="AF334">
        <v>132.37</v>
      </c>
      <c r="AG334">
        <v>1338.2</v>
      </c>
      <c r="AH334">
        <v>38.7</v>
      </c>
      <c r="AI334">
        <v>1.5850000000000002</v>
      </c>
      <c r="AJ334">
        <v>3.7550000000000003</v>
      </c>
      <c r="AK334">
        <v>0.3053</v>
      </c>
      <c r="AL334">
        <v>3.7503</v>
      </c>
      <c r="AN334">
        <v>1.4302000000000001</v>
      </c>
      <c r="AO334">
        <v>8.489500000000001</v>
      </c>
      <c r="AQ334">
        <v>3.41</v>
      </c>
      <c r="AR334">
        <v>5.054</v>
      </c>
      <c r="AS334">
        <v>0.652</v>
      </c>
      <c r="AT334">
        <v>0.5555</v>
      </c>
    </row>
    <row r="335" spans="1:46" ht="12.75">
      <c r="A335" s="1">
        <v>35930</v>
      </c>
      <c r="B335">
        <v>71.5</v>
      </c>
      <c r="C335">
        <v>91.18</v>
      </c>
      <c r="D335">
        <v>72.41</v>
      </c>
      <c r="E335">
        <v>71.3</v>
      </c>
      <c r="G335">
        <v>32.25</v>
      </c>
      <c r="H335">
        <v>100.5</v>
      </c>
      <c r="I335">
        <v>64.56</v>
      </c>
      <c r="J335">
        <v>69</v>
      </c>
      <c r="K335">
        <v>73.762</v>
      </c>
      <c r="L335" t="s">
        <v>177</v>
      </c>
      <c r="M335">
        <v>78.9</v>
      </c>
      <c r="N335">
        <v>72.14</v>
      </c>
      <c r="O335">
        <v>73.762</v>
      </c>
      <c r="Q335">
        <v>72.14</v>
      </c>
      <c r="R335">
        <v>40.62935</v>
      </c>
      <c r="S335">
        <v>68.69</v>
      </c>
      <c r="U335">
        <v>45.300000000000004</v>
      </c>
      <c r="V335">
        <v>40.61</v>
      </c>
      <c r="Z335">
        <v>1.6308</v>
      </c>
      <c r="AA335">
        <v>1.482</v>
      </c>
      <c r="AB335">
        <v>6.793500000000001</v>
      </c>
      <c r="AC335">
        <v>7.5327</v>
      </c>
      <c r="AE335">
        <v>41.75</v>
      </c>
      <c r="AF335">
        <v>138.5</v>
      </c>
      <c r="AG335">
        <v>1400.8</v>
      </c>
      <c r="AH335">
        <v>40.44</v>
      </c>
      <c r="AI335">
        <v>1.6755</v>
      </c>
      <c r="AJ335">
        <v>3.8702</v>
      </c>
      <c r="AK335">
        <v>0.3064</v>
      </c>
      <c r="AL335">
        <v>3.7509500000000005</v>
      </c>
      <c r="AN335">
        <v>1.4571</v>
      </c>
      <c r="AO335">
        <v>8.8345</v>
      </c>
      <c r="AQ335">
        <v>3.4112500000000003</v>
      </c>
      <c r="AR335">
        <v>5.154</v>
      </c>
      <c r="AS335">
        <v>0.626</v>
      </c>
      <c r="AT335">
        <v>0.5358</v>
      </c>
    </row>
    <row r="336" spans="1:46" ht="12.75">
      <c r="A336" s="1">
        <v>35961</v>
      </c>
      <c r="B336">
        <v>71.4</v>
      </c>
      <c r="C336">
        <v>91.29</v>
      </c>
      <c r="D336">
        <v>72.37</v>
      </c>
      <c r="E336">
        <v>71.5</v>
      </c>
      <c r="G336">
        <v>33.08</v>
      </c>
      <c r="H336">
        <v>100.10000000000001</v>
      </c>
      <c r="I336">
        <v>64.29</v>
      </c>
      <c r="J336">
        <v>69.3</v>
      </c>
      <c r="K336">
        <v>73.702</v>
      </c>
      <c r="L336" t="s">
        <v>177</v>
      </c>
      <c r="M336">
        <v>78.9</v>
      </c>
      <c r="N336">
        <v>72.21000000000001</v>
      </c>
      <c r="O336">
        <v>73.702</v>
      </c>
      <c r="Q336">
        <v>72.21000000000001</v>
      </c>
      <c r="R336">
        <v>41.109570000000005</v>
      </c>
      <c r="S336">
        <v>68.77</v>
      </c>
      <c r="U336">
        <v>45.400000000000006</v>
      </c>
      <c r="V336">
        <v>40.75</v>
      </c>
      <c r="Z336">
        <v>1.6695</v>
      </c>
      <c r="AA336">
        <v>1.5150000000000001</v>
      </c>
      <c r="AB336">
        <v>6.872</v>
      </c>
      <c r="AC336">
        <v>7.665</v>
      </c>
      <c r="AE336">
        <v>42.5</v>
      </c>
      <c r="AF336">
        <v>138.29</v>
      </c>
      <c r="AG336">
        <v>1385.2</v>
      </c>
      <c r="AH336">
        <v>42.15</v>
      </c>
      <c r="AI336">
        <v>1.6840000000000002</v>
      </c>
      <c r="AJ336">
        <v>4.13</v>
      </c>
      <c r="AK336">
        <v>0.3064</v>
      </c>
      <c r="AL336">
        <v>3.7508500000000002</v>
      </c>
      <c r="AN336">
        <v>1.4717</v>
      </c>
      <c r="AO336">
        <v>8.97</v>
      </c>
      <c r="AQ336">
        <v>3.4112500000000003</v>
      </c>
      <c r="AR336">
        <v>5.923500000000001</v>
      </c>
      <c r="AS336">
        <v>0.6208</v>
      </c>
      <c r="AT336">
        <v>0.52</v>
      </c>
    </row>
    <row r="337" spans="1:46" ht="12.75">
      <c r="A337" s="1">
        <v>35991</v>
      </c>
      <c r="B337">
        <v>71.2</v>
      </c>
      <c r="C337">
        <v>91.16</v>
      </c>
      <c r="D337">
        <v>72.27</v>
      </c>
      <c r="E337">
        <v>71.5</v>
      </c>
      <c r="G337">
        <v>34.08</v>
      </c>
      <c r="H337">
        <v>99.5</v>
      </c>
      <c r="I337">
        <v>64.29</v>
      </c>
      <c r="J337">
        <v>69.4</v>
      </c>
      <c r="K337">
        <v>73.777</v>
      </c>
      <c r="L337" t="s">
        <v>177</v>
      </c>
      <c r="M337">
        <v>78.60000000000001</v>
      </c>
      <c r="N337">
        <v>72.21000000000001</v>
      </c>
      <c r="O337">
        <v>73.777</v>
      </c>
      <c r="Q337">
        <v>72.21000000000001</v>
      </c>
      <c r="R337">
        <v>41.505970000000005</v>
      </c>
      <c r="S337">
        <v>68.86</v>
      </c>
      <c r="U337">
        <v>45.5</v>
      </c>
      <c r="V337">
        <v>41.72</v>
      </c>
      <c r="Z337">
        <v>1.6349</v>
      </c>
      <c r="AA337">
        <v>1.4915</v>
      </c>
      <c r="AB337">
        <v>6.782500000000001</v>
      </c>
      <c r="AC337">
        <v>7.557</v>
      </c>
      <c r="AE337">
        <v>42.6</v>
      </c>
      <c r="AF337">
        <v>144.65</v>
      </c>
      <c r="AG337">
        <v>1236</v>
      </c>
      <c r="AH337">
        <v>40.95</v>
      </c>
      <c r="AI337">
        <v>1.728</v>
      </c>
      <c r="AJ337">
        <v>4.1450000000000005</v>
      </c>
      <c r="AK337">
        <v>0.30650000000000005</v>
      </c>
      <c r="AL337">
        <v>3.7507</v>
      </c>
      <c r="AN337">
        <v>1.5112</v>
      </c>
      <c r="AO337">
        <v>8.930000000000001</v>
      </c>
      <c r="AQ337">
        <v>3.4245</v>
      </c>
      <c r="AR337">
        <v>6.135000000000001</v>
      </c>
      <c r="AS337">
        <v>0.607</v>
      </c>
      <c r="AT337">
        <v>0.5115000000000001</v>
      </c>
    </row>
    <row r="338" spans="1:46" ht="12.75">
      <c r="A338" s="1">
        <v>36022</v>
      </c>
      <c r="B338">
        <v>71.4</v>
      </c>
      <c r="C338">
        <v>91.42</v>
      </c>
      <c r="D338">
        <v>72.37</v>
      </c>
      <c r="E338">
        <v>71.3</v>
      </c>
      <c r="G338">
        <v>34.24</v>
      </c>
      <c r="H338">
        <v>99.4</v>
      </c>
      <c r="I338">
        <v>64.51</v>
      </c>
      <c r="J338">
        <v>69.7</v>
      </c>
      <c r="K338">
        <v>73.668</v>
      </c>
      <c r="L338" t="s">
        <v>177</v>
      </c>
      <c r="M338">
        <v>78.10000000000001</v>
      </c>
      <c r="N338">
        <v>72.21000000000001</v>
      </c>
      <c r="O338">
        <v>73.668</v>
      </c>
      <c r="Q338">
        <v>72.21000000000001</v>
      </c>
      <c r="R338">
        <v>41.90498</v>
      </c>
      <c r="S338">
        <v>68.94</v>
      </c>
      <c r="U338">
        <v>45.6</v>
      </c>
      <c r="V338">
        <v>42.18</v>
      </c>
      <c r="Z338">
        <v>1.6760000000000002</v>
      </c>
      <c r="AA338">
        <v>1.4417</v>
      </c>
      <c r="AB338">
        <v>6.699000000000001</v>
      </c>
      <c r="AC338">
        <v>7.805000000000001</v>
      </c>
      <c r="AE338">
        <v>42.65</v>
      </c>
      <c r="AF338">
        <v>140.9</v>
      </c>
      <c r="AG338">
        <v>1331.8</v>
      </c>
      <c r="AH338">
        <v>42</v>
      </c>
      <c r="AI338">
        <v>1.7750000000000001</v>
      </c>
      <c r="AJ338">
        <v>4.195</v>
      </c>
      <c r="AK338">
        <v>0.30610000000000004</v>
      </c>
      <c r="AL338">
        <v>3.7502000000000004</v>
      </c>
      <c r="AN338">
        <v>1.5745</v>
      </c>
      <c r="AO338">
        <v>10.15</v>
      </c>
      <c r="AQ338">
        <v>3.4250000000000003</v>
      </c>
      <c r="AR338">
        <v>6.44</v>
      </c>
      <c r="AS338">
        <v>0.5720000000000001</v>
      </c>
      <c r="AT338">
        <v>0.49500000000000005</v>
      </c>
    </row>
    <row r="339" spans="1:46" ht="12.75">
      <c r="A339" s="1">
        <v>36053</v>
      </c>
      <c r="B339">
        <v>71.7</v>
      </c>
      <c r="C339">
        <v>91.35000000000001</v>
      </c>
      <c r="D339">
        <v>72.65</v>
      </c>
      <c r="E339">
        <v>71.9</v>
      </c>
      <c r="G339">
        <v>34.82</v>
      </c>
      <c r="H339">
        <v>100.2</v>
      </c>
      <c r="I339">
        <v>64.78</v>
      </c>
      <c r="J339">
        <v>69.5</v>
      </c>
      <c r="K339">
        <v>73.599</v>
      </c>
      <c r="L339" t="s">
        <v>177</v>
      </c>
      <c r="M339">
        <v>78.5</v>
      </c>
      <c r="N339">
        <v>72.06</v>
      </c>
      <c r="O339">
        <v>73.599</v>
      </c>
      <c r="Q339">
        <v>72.06</v>
      </c>
      <c r="R339">
        <v>42.584630000000004</v>
      </c>
      <c r="S339">
        <v>69.02</v>
      </c>
      <c r="U339">
        <v>46</v>
      </c>
      <c r="V339">
        <v>42.910000000000004</v>
      </c>
      <c r="Z339">
        <v>1.6995</v>
      </c>
      <c r="AA339">
        <v>1.3808</v>
      </c>
      <c r="AB339">
        <v>6.355</v>
      </c>
      <c r="AC339">
        <v>7.402</v>
      </c>
      <c r="AE339">
        <v>42.480000000000004</v>
      </c>
      <c r="AF339">
        <v>136.59</v>
      </c>
      <c r="AG339">
        <v>1373.6000000000001</v>
      </c>
      <c r="AH339">
        <v>39.63</v>
      </c>
      <c r="AI339">
        <v>1.6882000000000001</v>
      </c>
      <c r="AJ339">
        <v>3.8000000000000003</v>
      </c>
      <c r="AK339">
        <v>0.3037</v>
      </c>
      <c r="AL339">
        <v>3.7509500000000005</v>
      </c>
      <c r="AN339">
        <v>1.5262</v>
      </c>
      <c r="AO339">
        <v>10.22</v>
      </c>
      <c r="AQ339">
        <v>3.4080000000000004</v>
      </c>
      <c r="AR339">
        <v>5.8824000000000005</v>
      </c>
      <c r="AS339">
        <v>0.5930000000000001</v>
      </c>
      <c r="AT339">
        <v>0.5</v>
      </c>
    </row>
    <row r="340" spans="1:46" ht="12.75">
      <c r="A340" s="1">
        <v>36083</v>
      </c>
      <c r="B340">
        <v>71.7</v>
      </c>
      <c r="C340">
        <v>91.33</v>
      </c>
      <c r="D340">
        <v>72.69</v>
      </c>
      <c r="E340">
        <v>71.9</v>
      </c>
      <c r="G340">
        <v>35.9</v>
      </c>
      <c r="H340">
        <v>100.9</v>
      </c>
      <c r="I340">
        <v>65</v>
      </c>
      <c r="J340">
        <v>69.4</v>
      </c>
      <c r="K340">
        <v>73.484</v>
      </c>
      <c r="L340" t="s">
        <v>177</v>
      </c>
      <c r="M340">
        <v>78.5</v>
      </c>
      <c r="N340">
        <v>72.37</v>
      </c>
      <c r="O340">
        <v>73.484</v>
      </c>
      <c r="Q340">
        <v>72.37</v>
      </c>
      <c r="R340">
        <v>43.194860000000006</v>
      </c>
      <c r="S340">
        <v>69.19</v>
      </c>
      <c r="U340">
        <v>46</v>
      </c>
      <c r="V340">
        <v>43.1</v>
      </c>
      <c r="Z340">
        <v>1.6735</v>
      </c>
      <c r="AA340">
        <v>1.3548</v>
      </c>
      <c r="AB340">
        <v>6.3075</v>
      </c>
      <c r="AC340">
        <v>7.377000000000001</v>
      </c>
      <c r="AE340">
        <v>42.45</v>
      </c>
      <c r="AF340">
        <v>116.45</v>
      </c>
      <c r="AG340">
        <v>1315.1000000000001</v>
      </c>
      <c r="AH340">
        <v>36.800000000000004</v>
      </c>
      <c r="AI340">
        <v>1.627</v>
      </c>
      <c r="AJ340">
        <v>3.8000000000000003</v>
      </c>
      <c r="AK340">
        <v>0.3014</v>
      </c>
      <c r="AL340">
        <v>3.7506500000000003</v>
      </c>
      <c r="AN340">
        <v>1.5432000000000001</v>
      </c>
      <c r="AO340">
        <v>10.07</v>
      </c>
      <c r="AQ340">
        <v>3.43</v>
      </c>
      <c r="AR340">
        <v>5.6000000000000005</v>
      </c>
      <c r="AS340">
        <v>0.625</v>
      </c>
      <c r="AT340">
        <v>0.5295</v>
      </c>
    </row>
    <row r="341" spans="1:46" ht="12.75">
      <c r="A341" s="1">
        <v>36114</v>
      </c>
      <c r="B341">
        <v>71.8</v>
      </c>
      <c r="C341">
        <v>91.18</v>
      </c>
      <c r="D341">
        <v>72.82000000000001</v>
      </c>
      <c r="E341">
        <v>72</v>
      </c>
      <c r="G341">
        <v>36.32</v>
      </c>
      <c r="H341">
        <v>100.8</v>
      </c>
      <c r="I341">
        <v>64.78</v>
      </c>
      <c r="J341">
        <v>69.10000000000001</v>
      </c>
      <c r="K341">
        <v>73.651</v>
      </c>
      <c r="L341" t="s">
        <v>177</v>
      </c>
      <c r="M341">
        <v>78.2</v>
      </c>
      <c r="N341">
        <v>72.37</v>
      </c>
      <c r="O341">
        <v>73.651</v>
      </c>
      <c r="Q341">
        <v>72.37</v>
      </c>
      <c r="R341">
        <v>43.959810000000004</v>
      </c>
      <c r="S341">
        <v>69.19</v>
      </c>
      <c r="U341">
        <v>45.900000000000006</v>
      </c>
      <c r="V341">
        <v>43.1</v>
      </c>
      <c r="Z341">
        <v>1.6485</v>
      </c>
      <c r="AA341">
        <v>1.3963</v>
      </c>
      <c r="AB341">
        <v>6.447500000000001</v>
      </c>
      <c r="AC341">
        <v>7.485</v>
      </c>
      <c r="AE341">
        <v>42.65</v>
      </c>
      <c r="AF341">
        <v>123.21000000000001</v>
      </c>
      <c r="AG341">
        <v>1243.7</v>
      </c>
      <c r="AH341">
        <v>36.15</v>
      </c>
      <c r="AI341">
        <v>1.6500000000000001</v>
      </c>
      <c r="AJ341">
        <v>3.8000000000000003</v>
      </c>
      <c r="AK341">
        <v>0.3034</v>
      </c>
      <c r="AL341">
        <v>3.7506000000000004</v>
      </c>
      <c r="AN341">
        <v>1.5235</v>
      </c>
      <c r="AO341">
        <v>9.99</v>
      </c>
      <c r="AQ341">
        <v>3.4045</v>
      </c>
      <c r="AR341">
        <v>5.695</v>
      </c>
      <c r="AS341">
        <v>0.628</v>
      </c>
      <c r="AT341">
        <v>0.527</v>
      </c>
    </row>
    <row r="342" spans="1:46" ht="12.75">
      <c r="A342" s="1">
        <v>36144</v>
      </c>
      <c r="B342">
        <v>72</v>
      </c>
      <c r="C342">
        <v>91.16</v>
      </c>
      <c r="D342">
        <v>72.72</v>
      </c>
      <c r="E342">
        <v>72.10000000000001</v>
      </c>
      <c r="G342">
        <v>35.57</v>
      </c>
      <c r="H342">
        <v>100.4</v>
      </c>
      <c r="I342">
        <v>64.67</v>
      </c>
      <c r="J342">
        <v>69</v>
      </c>
      <c r="K342">
        <v>73.489</v>
      </c>
      <c r="L342" t="s">
        <v>177</v>
      </c>
      <c r="M342">
        <v>77.80000000000001</v>
      </c>
      <c r="N342">
        <v>72.14</v>
      </c>
      <c r="O342">
        <v>73.489</v>
      </c>
      <c r="Q342">
        <v>72.14</v>
      </c>
      <c r="R342">
        <v>45.03242</v>
      </c>
      <c r="S342">
        <v>69.15</v>
      </c>
      <c r="U342">
        <v>45.900000000000006</v>
      </c>
      <c r="V342">
        <v>43.1</v>
      </c>
      <c r="Z342">
        <v>1.6628</v>
      </c>
      <c r="AA342">
        <v>1.3735000000000002</v>
      </c>
      <c r="AB342">
        <v>6.362500000000001</v>
      </c>
      <c r="AC342">
        <v>7.58</v>
      </c>
      <c r="AE342">
        <v>42.52</v>
      </c>
      <c r="AF342">
        <v>113.08</v>
      </c>
      <c r="AG342">
        <v>1207.8</v>
      </c>
      <c r="AH342">
        <v>36.5</v>
      </c>
      <c r="AI342">
        <v>1.651</v>
      </c>
      <c r="AJ342">
        <v>3.8000000000000003</v>
      </c>
      <c r="AK342">
        <v>0.30150000000000005</v>
      </c>
      <c r="AL342">
        <v>3.7510000000000003</v>
      </c>
      <c r="AN342">
        <v>1.5375</v>
      </c>
      <c r="AO342">
        <v>9.905000000000001</v>
      </c>
      <c r="AQ342">
        <v>3.41</v>
      </c>
      <c r="AR342">
        <v>5.8950000000000005</v>
      </c>
      <c r="AS342">
        <v>0.6123000000000001</v>
      </c>
      <c r="AT342">
        <v>0.527</v>
      </c>
    </row>
    <row r="343" spans="1:46" ht="12.75">
      <c r="A343" s="1">
        <v>36175</v>
      </c>
      <c r="B343">
        <v>71.8</v>
      </c>
      <c r="C343">
        <v>91.35000000000001</v>
      </c>
      <c r="D343">
        <v>72.65</v>
      </c>
      <c r="E343">
        <v>72.4</v>
      </c>
      <c r="G343">
        <v>34.82</v>
      </c>
      <c r="H343">
        <v>99.9</v>
      </c>
      <c r="I343">
        <v>64.62</v>
      </c>
      <c r="J343">
        <v>69.10000000000001</v>
      </c>
      <c r="K343">
        <v>73.642</v>
      </c>
      <c r="L343" t="s">
        <v>177</v>
      </c>
      <c r="M343">
        <v>77.7</v>
      </c>
      <c r="N343">
        <v>72.29</v>
      </c>
      <c r="O343">
        <v>73.642</v>
      </c>
      <c r="Q343">
        <v>72.29</v>
      </c>
      <c r="R343">
        <v>46.169610000000006</v>
      </c>
      <c r="S343">
        <v>69.32000000000001</v>
      </c>
      <c r="U343">
        <v>46.1</v>
      </c>
      <c r="V343">
        <v>43.42</v>
      </c>
      <c r="Z343">
        <v>1.6457000000000002</v>
      </c>
      <c r="AA343">
        <v>1.4168</v>
      </c>
      <c r="AB343">
        <v>6.542000000000001</v>
      </c>
      <c r="AC343">
        <v>7.523000000000001</v>
      </c>
      <c r="AE343">
        <v>42.54</v>
      </c>
      <c r="AF343">
        <v>116</v>
      </c>
      <c r="AG343">
        <v>1175.1000000000001</v>
      </c>
      <c r="AH343">
        <v>36.92</v>
      </c>
      <c r="AI343">
        <v>1.6925000000000001</v>
      </c>
      <c r="AJ343">
        <v>3.8000000000000003</v>
      </c>
      <c r="AK343">
        <v>0.30250000000000005</v>
      </c>
      <c r="AL343">
        <v>3.7505</v>
      </c>
      <c r="AN343">
        <v>1.5095</v>
      </c>
      <c r="AO343">
        <v>10.170000000000002</v>
      </c>
      <c r="AQ343">
        <v>3.4127500000000004</v>
      </c>
      <c r="AR343">
        <v>6.07</v>
      </c>
      <c r="AS343">
        <v>0.6297</v>
      </c>
      <c r="AT343">
        <v>0.5387000000000001</v>
      </c>
    </row>
    <row r="344" spans="1:46" ht="12.75">
      <c r="A344" s="1">
        <v>36206</v>
      </c>
      <c r="B344">
        <v>71.9</v>
      </c>
      <c r="C344">
        <v>91.66</v>
      </c>
      <c r="D344">
        <v>73.21000000000001</v>
      </c>
      <c r="E344">
        <v>72.5</v>
      </c>
      <c r="G344">
        <v>34.410000000000004</v>
      </c>
      <c r="H344">
        <v>99.5</v>
      </c>
      <c r="I344">
        <v>64.89</v>
      </c>
      <c r="J344">
        <v>69.2</v>
      </c>
      <c r="K344">
        <v>73.733</v>
      </c>
      <c r="L344" t="s">
        <v>177</v>
      </c>
      <c r="M344">
        <v>77.60000000000001</v>
      </c>
      <c r="N344">
        <v>72.37</v>
      </c>
      <c r="O344">
        <v>73.733</v>
      </c>
      <c r="Q344">
        <v>72.37</v>
      </c>
      <c r="R344">
        <v>46.79008</v>
      </c>
      <c r="S344">
        <v>69.4</v>
      </c>
      <c r="U344">
        <v>46.2</v>
      </c>
      <c r="V344">
        <v>43.42</v>
      </c>
      <c r="Z344">
        <v>1.6027</v>
      </c>
      <c r="AA344">
        <v>1.4495</v>
      </c>
      <c r="AB344">
        <v>6.765000000000001</v>
      </c>
      <c r="AC344">
        <v>7.910500000000001</v>
      </c>
      <c r="AE344">
        <v>42.83</v>
      </c>
      <c r="AF344">
        <v>118.7</v>
      </c>
      <c r="AG344">
        <v>1221.7</v>
      </c>
      <c r="AH344">
        <v>37.32</v>
      </c>
      <c r="AI344">
        <v>1.7231</v>
      </c>
      <c r="AJ344">
        <v>3.8000000000000003</v>
      </c>
      <c r="AK344">
        <v>0.3049</v>
      </c>
      <c r="AL344">
        <v>3.7525000000000004</v>
      </c>
      <c r="AN344">
        <v>1.5090000000000001</v>
      </c>
      <c r="AO344">
        <v>9.885000000000002</v>
      </c>
      <c r="AQ344">
        <v>3.41875</v>
      </c>
      <c r="AR344">
        <v>6.205</v>
      </c>
      <c r="AS344">
        <v>0.6205</v>
      </c>
      <c r="AT344">
        <v>0.525</v>
      </c>
    </row>
    <row r="345" spans="1:46" ht="12.75">
      <c r="A345" s="1">
        <v>36234</v>
      </c>
      <c r="B345">
        <v>72.3</v>
      </c>
      <c r="C345">
        <v>91.76</v>
      </c>
      <c r="D345">
        <v>73.56</v>
      </c>
      <c r="E345">
        <v>73</v>
      </c>
      <c r="G345">
        <v>34.33</v>
      </c>
      <c r="H345">
        <v>99.60000000000001</v>
      </c>
      <c r="I345">
        <v>65</v>
      </c>
      <c r="J345">
        <v>69</v>
      </c>
      <c r="K345">
        <v>73.51</v>
      </c>
      <c r="L345" t="s">
        <v>177</v>
      </c>
      <c r="M345">
        <v>77.5</v>
      </c>
      <c r="N345">
        <v>72.69</v>
      </c>
      <c r="O345">
        <v>73.51</v>
      </c>
      <c r="Q345">
        <v>72.69</v>
      </c>
      <c r="R345">
        <v>47.224790000000006</v>
      </c>
      <c r="S345">
        <v>69.62</v>
      </c>
      <c r="U345">
        <v>46.300000000000004</v>
      </c>
      <c r="V345">
        <v>43.42</v>
      </c>
      <c r="Z345">
        <v>1.614</v>
      </c>
      <c r="AA345">
        <v>1.4775</v>
      </c>
      <c r="AB345">
        <v>6.878</v>
      </c>
      <c r="AC345">
        <v>7.728000000000001</v>
      </c>
      <c r="AE345">
        <v>42.5</v>
      </c>
      <c r="AF345">
        <v>118.43</v>
      </c>
      <c r="AG345">
        <v>1224.7</v>
      </c>
      <c r="AH345">
        <v>37.58</v>
      </c>
      <c r="AI345">
        <v>1.7275</v>
      </c>
      <c r="AJ345">
        <v>3.8000000000000003</v>
      </c>
      <c r="AK345">
        <v>0.3047</v>
      </c>
      <c r="AL345">
        <v>3.7502500000000003</v>
      </c>
      <c r="AN345">
        <v>1.5092</v>
      </c>
      <c r="AO345">
        <v>9.517000000000001</v>
      </c>
      <c r="AQ345">
        <v>3.4130000000000003</v>
      </c>
      <c r="AR345">
        <v>6.17</v>
      </c>
      <c r="AS345">
        <v>0.634</v>
      </c>
      <c r="AT345">
        <v>0.534</v>
      </c>
    </row>
    <row r="346" spans="1:46" ht="12.75">
      <c r="A346" s="1">
        <v>36265</v>
      </c>
      <c r="B346">
        <v>72.60000000000001</v>
      </c>
      <c r="C346">
        <v>91.91</v>
      </c>
      <c r="D346">
        <v>73.76</v>
      </c>
      <c r="E346">
        <v>73.2</v>
      </c>
      <c r="G346">
        <v>34.410000000000004</v>
      </c>
      <c r="H346">
        <v>100.10000000000001</v>
      </c>
      <c r="I346">
        <v>65.16</v>
      </c>
      <c r="J346">
        <v>69</v>
      </c>
      <c r="K346">
        <v>73.7</v>
      </c>
      <c r="L346" t="s">
        <v>177</v>
      </c>
      <c r="M346">
        <v>77.4</v>
      </c>
      <c r="N346">
        <v>73.08</v>
      </c>
      <c r="O346">
        <v>73.7</v>
      </c>
      <c r="Q346">
        <v>73.08</v>
      </c>
      <c r="R346">
        <v>47.65818</v>
      </c>
      <c r="S346">
        <v>70.12</v>
      </c>
      <c r="U346">
        <v>46.400000000000006</v>
      </c>
      <c r="V346">
        <v>43.51</v>
      </c>
      <c r="Z346">
        <v>1.6085</v>
      </c>
      <c r="AA346">
        <v>1.5257</v>
      </c>
      <c r="AB346">
        <v>7.038</v>
      </c>
      <c r="AC346">
        <v>7.817500000000001</v>
      </c>
      <c r="AE346">
        <v>42.84</v>
      </c>
      <c r="AF346">
        <v>119.43</v>
      </c>
      <c r="AG346">
        <v>1176.4</v>
      </c>
      <c r="AH346">
        <v>37.1</v>
      </c>
      <c r="AI346">
        <v>1.6965000000000001</v>
      </c>
      <c r="AJ346">
        <v>3.8000000000000003</v>
      </c>
      <c r="AK346">
        <v>0.3054</v>
      </c>
      <c r="AL346">
        <v>3.7503</v>
      </c>
      <c r="AN346">
        <v>1.4578</v>
      </c>
      <c r="AO346">
        <v>9.305000000000001</v>
      </c>
      <c r="AQ346">
        <v>3.4425000000000003</v>
      </c>
      <c r="AR346">
        <v>6.085</v>
      </c>
      <c r="AS346">
        <v>0.662</v>
      </c>
      <c r="AT346">
        <v>0.5605</v>
      </c>
    </row>
    <row r="347" spans="1:46" ht="12.75">
      <c r="A347" s="1">
        <v>36295</v>
      </c>
      <c r="B347">
        <v>72.8</v>
      </c>
      <c r="C347">
        <v>91.7</v>
      </c>
      <c r="D347">
        <v>73.9</v>
      </c>
      <c r="E347">
        <v>73.10000000000001</v>
      </c>
      <c r="G347">
        <v>34.74</v>
      </c>
      <c r="H347">
        <v>100.10000000000001</v>
      </c>
      <c r="I347">
        <v>65.06</v>
      </c>
      <c r="J347">
        <v>68.60000000000001</v>
      </c>
      <c r="K347">
        <v>73.869</v>
      </c>
      <c r="L347" t="s">
        <v>177</v>
      </c>
      <c r="M347">
        <v>77.80000000000001</v>
      </c>
      <c r="N347">
        <v>73.24</v>
      </c>
      <c r="O347">
        <v>73.869</v>
      </c>
      <c r="Q347">
        <v>73.24</v>
      </c>
      <c r="R347">
        <v>47.944880000000005</v>
      </c>
      <c r="S347">
        <v>70.12</v>
      </c>
      <c r="U347">
        <v>46.6</v>
      </c>
      <c r="V347">
        <v>43.47</v>
      </c>
      <c r="Z347">
        <v>1.602</v>
      </c>
      <c r="AA347">
        <v>1.528</v>
      </c>
      <c r="AB347">
        <v>7.131</v>
      </c>
      <c r="AC347">
        <v>7.9045000000000005</v>
      </c>
      <c r="AE347">
        <v>43.17</v>
      </c>
      <c r="AF347">
        <v>120.88</v>
      </c>
      <c r="AG347">
        <v>1186.3</v>
      </c>
      <c r="AH347">
        <v>37.15</v>
      </c>
      <c r="AI347">
        <v>1.7235</v>
      </c>
      <c r="AJ347">
        <v>3.8000000000000003</v>
      </c>
      <c r="AK347">
        <v>0.30660000000000004</v>
      </c>
      <c r="AL347">
        <v>3.7505</v>
      </c>
      <c r="AN347">
        <v>1.4725000000000001</v>
      </c>
      <c r="AO347">
        <v>9.704</v>
      </c>
      <c r="AQ347">
        <v>3.4075</v>
      </c>
      <c r="AR347">
        <v>6.2325</v>
      </c>
      <c r="AS347">
        <v>0.6528</v>
      </c>
      <c r="AT347">
        <v>0.5355</v>
      </c>
    </row>
    <row r="348" spans="1:46" ht="12.75">
      <c r="A348" s="1">
        <v>36326</v>
      </c>
      <c r="B348">
        <v>72.7</v>
      </c>
      <c r="C348">
        <v>91.81</v>
      </c>
      <c r="D348">
        <v>74.11</v>
      </c>
      <c r="E348">
        <v>73.2</v>
      </c>
      <c r="G348">
        <v>34.82</v>
      </c>
      <c r="H348">
        <v>99.8</v>
      </c>
      <c r="I348">
        <v>64.67</v>
      </c>
      <c r="J348">
        <v>68.5</v>
      </c>
      <c r="K348">
        <v>73.796</v>
      </c>
      <c r="L348" t="s">
        <v>177</v>
      </c>
      <c r="M348">
        <v>77.60000000000001</v>
      </c>
      <c r="N348">
        <v>73.4</v>
      </c>
      <c r="O348">
        <v>73.796</v>
      </c>
      <c r="Q348">
        <v>73.4</v>
      </c>
      <c r="R348">
        <v>48.2599</v>
      </c>
      <c r="S348">
        <v>70.12</v>
      </c>
      <c r="U348">
        <v>46.800000000000004</v>
      </c>
      <c r="V348">
        <v>43.7</v>
      </c>
      <c r="Z348">
        <v>1.5765</v>
      </c>
      <c r="AA348">
        <v>1.5555</v>
      </c>
      <c r="AB348">
        <v>7.211</v>
      </c>
      <c r="AC348">
        <v>7.875</v>
      </c>
      <c r="AE348">
        <v>43.45</v>
      </c>
      <c r="AF348">
        <v>120.94</v>
      </c>
      <c r="AG348">
        <v>1155.9</v>
      </c>
      <c r="AH348">
        <v>36.89</v>
      </c>
      <c r="AI348">
        <v>1.7022000000000002</v>
      </c>
      <c r="AJ348">
        <v>3.8000000000000003</v>
      </c>
      <c r="AK348">
        <v>0.3068</v>
      </c>
      <c r="AL348">
        <v>3.7506000000000004</v>
      </c>
      <c r="AN348">
        <v>1.4735</v>
      </c>
      <c r="AO348">
        <v>9.370000000000001</v>
      </c>
      <c r="AQ348">
        <v>3.4129000000000005</v>
      </c>
      <c r="AR348">
        <v>6.038</v>
      </c>
      <c r="AS348">
        <v>0.6611</v>
      </c>
      <c r="AT348">
        <v>0.5295</v>
      </c>
    </row>
    <row r="349" spans="1:46" ht="12.75">
      <c r="A349" s="1">
        <v>36356</v>
      </c>
      <c r="B349">
        <v>72.4</v>
      </c>
      <c r="C349">
        <v>91.83</v>
      </c>
      <c r="D349">
        <v>73.97</v>
      </c>
      <c r="E349">
        <v>73</v>
      </c>
      <c r="G349">
        <v>35.160000000000004</v>
      </c>
      <c r="H349">
        <v>99.4</v>
      </c>
      <c r="I349">
        <v>64.45</v>
      </c>
      <c r="J349">
        <v>68.7</v>
      </c>
      <c r="K349">
        <v>73.898</v>
      </c>
      <c r="L349" t="s">
        <v>177</v>
      </c>
      <c r="M349">
        <v>77.60000000000001</v>
      </c>
      <c r="N349">
        <v>73.56</v>
      </c>
      <c r="O349">
        <v>73.898</v>
      </c>
      <c r="Q349">
        <v>73.56</v>
      </c>
      <c r="R349">
        <v>48.57885</v>
      </c>
      <c r="S349">
        <v>70.33</v>
      </c>
      <c r="U349">
        <v>46.800000000000004</v>
      </c>
      <c r="V349">
        <v>43.74</v>
      </c>
      <c r="Z349">
        <v>1.6207</v>
      </c>
      <c r="AA349">
        <v>1.4925000000000002</v>
      </c>
      <c r="AB349">
        <v>6.963</v>
      </c>
      <c r="AC349">
        <v>7.774</v>
      </c>
      <c r="AE349">
        <v>43.45</v>
      </c>
      <c r="AF349">
        <v>114.7</v>
      </c>
      <c r="AG349">
        <v>1201.1000000000001</v>
      </c>
      <c r="AH349">
        <v>37.230000000000004</v>
      </c>
      <c r="AI349">
        <v>1.6835</v>
      </c>
      <c r="AJ349">
        <v>3.8000000000000003</v>
      </c>
      <c r="AK349">
        <v>0.30500000000000005</v>
      </c>
      <c r="AL349">
        <v>3.7504000000000004</v>
      </c>
      <c r="AN349">
        <v>1.5070000000000001</v>
      </c>
      <c r="AO349">
        <v>9.405000000000001</v>
      </c>
      <c r="AQ349">
        <v>3.41475</v>
      </c>
      <c r="AR349">
        <v>6.165</v>
      </c>
      <c r="AS349">
        <v>0.6522</v>
      </c>
      <c r="AT349">
        <v>0.5308</v>
      </c>
    </row>
    <row r="350" spans="1:46" ht="12.75">
      <c r="A350" s="1">
        <v>36387</v>
      </c>
      <c r="B350">
        <v>72.60000000000001</v>
      </c>
      <c r="C350">
        <v>92.29</v>
      </c>
      <c r="D350">
        <v>74.36</v>
      </c>
      <c r="E350">
        <v>72.7</v>
      </c>
      <c r="G350">
        <v>35.32</v>
      </c>
      <c r="H350">
        <v>99.7</v>
      </c>
      <c r="I350">
        <v>65.11</v>
      </c>
      <c r="J350">
        <v>69</v>
      </c>
      <c r="K350">
        <v>73.944</v>
      </c>
      <c r="L350" t="s">
        <v>177</v>
      </c>
      <c r="M350">
        <v>77.5</v>
      </c>
      <c r="N350">
        <v>73.72</v>
      </c>
      <c r="O350">
        <v>73.944</v>
      </c>
      <c r="Q350">
        <v>73.72</v>
      </c>
      <c r="R350">
        <v>48.85228000000001</v>
      </c>
      <c r="S350">
        <v>70.5</v>
      </c>
      <c r="U350">
        <v>47</v>
      </c>
      <c r="V350">
        <v>43.56</v>
      </c>
      <c r="Z350">
        <v>1.6086</v>
      </c>
      <c r="AA350">
        <v>1.5130000000000001</v>
      </c>
      <c r="AB350">
        <v>7.0280000000000005</v>
      </c>
      <c r="AC350">
        <v>7.83</v>
      </c>
      <c r="AE350">
        <v>43.550000000000004</v>
      </c>
      <c r="AF350">
        <v>109.3</v>
      </c>
      <c r="AG350">
        <v>1184.9</v>
      </c>
      <c r="AH350">
        <v>38.33</v>
      </c>
      <c r="AI350">
        <v>1.6835</v>
      </c>
      <c r="AJ350">
        <v>3.8000000000000003</v>
      </c>
      <c r="AK350">
        <v>0.3049</v>
      </c>
      <c r="AL350">
        <v>3.7504000000000004</v>
      </c>
      <c r="AN350">
        <v>1.4965000000000002</v>
      </c>
      <c r="AO350">
        <v>9.355</v>
      </c>
      <c r="AQ350">
        <v>3.41475</v>
      </c>
      <c r="AR350">
        <v>6.095000000000001</v>
      </c>
      <c r="AS350">
        <v>0.638</v>
      </c>
      <c r="AT350">
        <v>0.5168</v>
      </c>
    </row>
    <row r="351" spans="1:46" ht="12.75">
      <c r="A351" s="1">
        <v>36418</v>
      </c>
      <c r="B351">
        <v>72.8</v>
      </c>
      <c r="C351">
        <v>92.46000000000001</v>
      </c>
      <c r="D351">
        <v>74.7</v>
      </c>
      <c r="E351">
        <v>73.4</v>
      </c>
      <c r="G351">
        <v>35.57</v>
      </c>
      <c r="H351">
        <v>100</v>
      </c>
      <c r="I351">
        <v>65.28</v>
      </c>
      <c r="J351">
        <v>69</v>
      </c>
      <c r="K351">
        <v>73.916</v>
      </c>
      <c r="L351" t="s">
        <v>177</v>
      </c>
      <c r="M351">
        <v>77.4</v>
      </c>
      <c r="N351">
        <v>73.95</v>
      </c>
      <c r="O351">
        <v>73.916</v>
      </c>
      <c r="Q351">
        <v>73.95</v>
      </c>
      <c r="R351">
        <v>49.32432000000001</v>
      </c>
      <c r="S351">
        <v>70.84</v>
      </c>
      <c r="U351">
        <v>47.1</v>
      </c>
      <c r="V351">
        <v>43.74</v>
      </c>
      <c r="Z351">
        <v>1.6457000000000002</v>
      </c>
      <c r="AA351">
        <v>1.5022</v>
      </c>
      <c r="AB351">
        <v>6.9855</v>
      </c>
      <c r="AC351">
        <v>7.7395000000000005</v>
      </c>
      <c r="AE351">
        <v>43.59</v>
      </c>
      <c r="AF351">
        <v>106.82000000000001</v>
      </c>
      <c r="AG351">
        <v>1213.3</v>
      </c>
      <c r="AH351">
        <v>40.980000000000004</v>
      </c>
      <c r="AI351">
        <v>1.7000000000000002</v>
      </c>
      <c r="AJ351">
        <v>3.8000000000000003</v>
      </c>
      <c r="AK351">
        <v>0.30360000000000004</v>
      </c>
      <c r="AL351">
        <v>3.7502500000000003</v>
      </c>
      <c r="AN351">
        <v>1.4695</v>
      </c>
      <c r="AO351">
        <v>9.375</v>
      </c>
      <c r="AQ351">
        <v>3.4162500000000002</v>
      </c>
      <c r="AR351">
        <v>6.0025</v>
      </c>
      <c r="AS351">
        <v>0.6528</v>
      </c>
      <c r="AT351">
        <v>0.517</v>
      </c>
    </row>
    <row r="352" spans="1:46" ht="12.75">
      <c r="A352" s="1">
        <v>36448</v>
      </c>
      <c r="B352">
        <v>72.8</v>
      </c>
      <c r="C352">
        <v>92.46000000000001</v>
      </c>
      <c r="D352">
        <v>74.84</v>
      </c>
      <c r="E352">
        <v>73.7</v>
      </c>
      <c r="G352">
        <v>36.230000000000004</v>
      </c>
      <c r="H352">
        <v>100.2</v>
      </c>
      <c r="I352">
        <v>65.77</v>
      </c>
      <c r="J352">
        <v>69</v>
      </c>
      <c r="K352">
        <v>73.861</v>
      </c>
      <c r="L352" t="s">
        <v>177</v>
      </c>
      <c r="M352">
        <v>77.60000000000001</v>
      </c>
      <c r="N352">
        <v>74.03</v>
      </c>
      <c r="O352">
        <v>73.861</v>
      </c>
      <c r="Q352">
        <v>74.03</v>
      </c>
      <c r="R352">
        <v>49.636720000000004</v>
      </c>
      <c r="S352">
        <v>70.97</v>
      </c>
      <c r="U352">
        <v>47.1</v>
      </c>
      <c r="V352">
        <v>43.83</v>
      </c>
      <c r="Z352">
        <v>1.6425</v>
      </c>
      <c r="AA352">
        <v>1.5243</v>
      </c>
      <c r="AB352">
        <v>7.0680000000000005</v>
      </c>
      <c r="AC352">
        <v>7.8500000000000005</v>
      </c>
      <c r="AE352">
        <v>43.51</v>
      </c>
      <c r="AF352">
        <v>104.29</v>
      </c>
      <c r="AG352">
        <v>1199.2</v>
      </c>
      <c r="AH352">
        <v>38.62</v>
      </c>
      <c r="AI352">
        <v>1.663</v>
      </c>
      <c r="AJ352">
        <v>3.8000000000000003</v>
      </c>
      <c r="AK352">
        <v>0.3034</v>
      </c>
      <c r="AL352">
        <v>3.7503</v>
      </c>
      <c r="AN352">
        <v>1.472</v>
      </c>
      <c r="AO352">
        <v>9.5975</v>
      </c>
      <c r="AQ352">
        <v>3.43</v>
      </c>
      <c r="AR352">
        <v>6.1450000000000005</v>
      </c>
      <c r="AS352">
        <v>0.6376000000000001</v>
      </c>
      <c r="AT352">
        <v>0.5068</v>
      </c>
    </row>
    <row r="353" spans="1:46" ht="12.75">
      <c r="A353" s="1">
        <v>36479</v>
      </c>
      <c r="B353">
        <v>72.9</v>
      </c>
      <c r="C353">
        <v>92.37</v>
      </c>
      <c r="D353">
        <v>74.98</v>
      </c>
      <c r="E353">
        <v>74</v>
      </c>
      <c r="G353">
        <v>36.32</v>
      </c>
      <c r="H353">
        <v>99.60000000000001</v>
      </c>
      <c r="I353">
        <v>65.66</v>
      </c>
      <c r="J353">
        <v>69.10000000000001</v>
      </c>
      <c r="K353">
        <v>73.915</v>
      </c>
      <c r="L353" t="s">
        <v>177</v>
      </c>
      <c r="M353">
        <v>77.4</v>
      </c>
      <c r="N353">
        <v>73.95</v>
      </c>
      <c r="O353">
        <v>73.915</v>
      </c>
      <c r="Q353">
        <v>73.95</v>
      </c>
      <c r="R353">
        <v>50.078140000000005</v>
      </c>
      <c r="S353">
        <v>71.01</v>
      </c>
      <c r="U353">
        <v>47.300000000000004</v>
      </c>
      <c r="V353">
        <v>43.93</v>
      </c>
      <c r="Z353">
        <v>1.5935000000000001</v>
      </c>
      <c r="AA353">
        <v>1.5893000000000002</v>
      </c>
      <c r="AB353">
        <v>7.386</v>
      </c>
      <c r="AC353">
        <v>8.059000000000001</v>
      </c>
      <c r="AE353">
        <v>43.480000000000004</v>
      </c>
      <c r="AF353">
        <v>101.8</v>
      </c>
      <c r="AG353">
        <v>1157.5</v>
      </c>
      <c r="AH353">
        <v>39</v>
      </c>
      <c r="AI353">
        <v>1.681</v>
      </c>
      <c r="AJ353">
        <v>3.8000000000000003</v>
      </c>
      <c r="AK353">
        <v>0.3044</v>
      </c>
      <c r="AL353">
        <v>3.7505500000000005</v>
      </c>
      <c r="AN353">
        <v>1.472</v>
      </c>
      <c r="AO353">
        <v>9.445</v>
      </c>
      <c r="AQ353">
        <v>3.4163900000000003</v>
      </c>
      <c r="AR353">
        <v>6.178</v>
      </c>
      <c r="AS353">
        <v>0.6371</v>
      </c>
      <c r="AT353">
        <v>0.5103</v>
      </c>
    </row>
    <row r="354" spans="1:46" ht="12.75">
      <c r="A354" s="1">
        <v>36509</v>
      </c>
      <c r="B354">
        <v>73.10000000000001</v>
      </c>
      <c r="C354">
        <v>92.68</v>
      </c>
      <c r="D354">
        <v>75.05</v>
      </c>
      <c r="E354">
        <v>74.10000000000001</v>
      </c>
      <c r="G354">
        <v>35.74</v>
      </c>
      <c r="H354">
        <v>99.3</v>
      </c>
      <c r="I354">
        <v>65.55</v>
      </c>
      <c r="J354">
        <v>69.4</v>
      </c>
      <c r="K354">
        <v>73.987</v>
      </c>
      <c r="L354" t="s">
        <v>177</v>
      </c>
      <c r="M354">
        <v>77.60000000000001</v>
      </c>
      <c r="N354">
        <v>74.03</v>
      </c>
      <c r="O354">
        <v>73.987</v>
      </c>
      <c r="Q354">
        <v>74.03</v>
      </c>
      <c r="R354">
        <v>50.57981</v>
      </c>
      <c r="S354">
        <v>71.01</v>
      </c>
      <c r="U354">
        <v>47.400000000000006</v>
      </c>
      <c r="V354">
        <v>44.06</v>
      </c>
      <c r="Z354">
        <v>1.615</v>
      </c>
      <c r="AA354">
        <v>1.593</v>
      </c>
      <c r="AB354">
        <v>7.3950000000000005</v>
      </c>
      <c r="AC354">
        <v>8.01</v>
      </c>
      <c r="AE354">
        <v>43.51</v>
      </c>
      <c r="AF354">
        <v>102.16</v>
      </c>
      <c r="AG354">
        <v>1145.4</v>
      </c>
      <c r="AH354">
        <v>39</v>
      </c>
      <c r="AI354">
        <v>1.667</v>
      </c>
      <c r="AJ354">
        <v>3.8000000000000003</v>
      </c>
      <c r="AK354">
        <v>0.3043</v>
      </c>
      <c r="AL354">
        <v>3.7505</v>
      </c>
      <c r="AN354">
        <v>1.4440000000000002</v>
      </c>
      <c r="AO354">
        <v>9.49</v>
      </c>
      <c r="AQ354">
        <v>3.4207500000000004</v>
      </c>
      <c r="AR354">
        <v>6.16</v>
      </c>
      <c r="AS354">
        <v>0.656</v>
      </c>
      <c r="AT354">
        <v>0.5234</v>
      </c>
    </row>
    <row r="355" spans="1:46" ht="12.75">
      <c r="A355" s="1">
        <v>36540</v>
      </c>
      <c r="B355">
        <v>72.60000000000001</v>
      </c>
      <c r="C355">
        <v>92.8</v>
      </c>
      <c r="D355">
        <v>74.95</v>
      </c>
      <c r="E355">
        <v>74.5</v>
      </c>
      <c r="G355">
        <v>35.74</v>
      </c>
      <c r="H355">
        <v>99.2</v>
      </c>
      <c r="I355">
        <v>65.84</v>
      </c>
      <c r="J355">
        <v>69.60000000000001</v>
      </c>
      <c r="K355">
        <v>74.31400000000001</v>
      </c>
      <c r="L355" t="s">
        <v>177</v>
      </c>
      <c r="M355">
        <v>77.7</v>
      </c>
      <c r="N355">
        <v>73.87</v>
      </c>
      <c r="O355">
        <v>74.31400000000001</v>
      </c>
      <c r="Q355">
        <v>73.87</v>
      </c>
      <c r="R355">
        <v>51.258970000000005</v>
      </c>
      <c r="S355">
        <v>71.22</v>
      </c>
      <c r="U355">
        <v>47.5</v>
      </c>
      <c r="V355">
        <v>44.57</v>
      </c>
      <c r="Z355">
        <v>1.6182</v>
      </c>
      <c r="AA355">
        <v>1.6495000000000002</v>
      </c>
      <c r="AB355">
        <v>7.633</v>
      </c>
      <c r="AC355">
        <v>8.301</v>
      </c>
      <c r="AE355">
        <v>43.65</v>
      </c>
      <c r="AF355">
        <v>107.33</v>
      </c>
      <c r="AG355">
        <v>1122.1000000000001</v>
      </c>
      <c r="AH355">
        <v>37.550000000000004</v>
      </c>
      <c r="AI355">
        <v>1.701</v>
      </c>
      <c r="AJ355">
        <v>3.8000000000000003</v>
      </c>
      <c r="AK355">
        <v>0.30560000000000004</v>
      </c>
      <c r="AL355">
        <v>3.7503500000000005</v>
      </c>
      <c r="AN355">
        <v>1.4517</v>
      </c>
      <c r="AO355">
        <v>9.570500000000001</v>
      </c>
      <c r="AQ355">
        <v>3.4247500000000004</v>
      </c>
      <c r="AR355">
        <v>6.3125</v>
      </c>
      <c r="AS355">
        <v>0.6382</v>
      </c>
      <c r="AT355">
        <v>0.4953</v>
      </c>
    </row>
    <row r="356" spans="1:46" ht="12.75">
      <c r="A356" s="1">
        <v>36571</v>
      </c>
      <c r="B356">
        <v>72.8</v>
      </c>
      <c r="C356">
        <v>93.15</v>
      </c>
      <c r="D356">
        <v>75.4</v>
      </c>
      <c r="E356">
        <v>74.8</v>
      </c>
      <c r="G356">
        <v>35.65</v>
      </c>
      <c r="H356">
        <v>98.9</v>
      </c>
      <c r="I356">
        <v>66.04</v>
      </c>
      <c r="J356">
        <v>69.9</v>
      </c>
      <c r="K356">
        <v>74.668</v>
      </c>
      <c r="L356" t="s">
        <v>177</v>
      </c>
      <c r="M356">
        <v>77.2</v>
      </c>
      <c r="N356">
        <v>74.35000000000001</v>
      </c>
      <c r="O356">
        <v>74.668</v>
      </c>
      <c r="Q356">
        <v>74.35000000000001</v>
      </c>
      <c r="R356">
        <v>51.71365</v>
      </c>
      <c r="S356">
        <v>71.64</v>
      </c>
      <c r="U356">
        <v>47.6</v>
      </c>
      <c r="V356">
        <v>44.43</v>
      </c>
      <c r="Z356">
        <v>1.578</v>
      </c>
      <c r="AA356">
        <v>1.6665</v>
      </c>
      <c r="AB356">
        <v>7.724</v>
      </c>
      <c r="AC356">
        <v>8.381</v>
      </c>
      <c r="AE356">
        <v>43.65</v>
      </c>
      <c r="AF356">
        <v>109.88</v>
      </c>
      <c r="AG356">
        <v>1131.8</v>
      </c>
      <c r="AH356">
        <v>38.13</v>
      </c>
      <c r="AI356">
        <v>1.7237</v>
      </c>
      <c r="AJ356">
        <v>3.8000000000000003</v>
      </c>
      <c r="AK356">
        <v>0.3068</v>
      </c>
      <c r="AL356">
        <v>3.7504500000000003</v>
      </c>
      <c r="AN356">
        <v>1.4505000000000001</v>
      </c>
      <c r="AO356">
        <v>9.375</v>
      </c>
      <c r="AQ356">
        <v>3.4270000000000005</v>
      </c>
      <c r="AR356">
        <v>6.340000000000001</v>
      </c>
      <c r="AS356">
        <v>0.6155</v>
      </c>
      <c r="AT356">
        <v>0.48650000000000004</v>
      </c>
    </row>
    <row r="357" spans="1:46" ht="12.75">
      <c r="A357" s="1">
        <v>36600</v>
      </c>
      <c r="B357">
        <v>73</v>
      </c>
      <c r="C357">
        <v>93.12</v>
      </c>
      <c r="D357">
        <v>75.94</v>
      </c>
      <c r="E357">
        <v>74.9</v>
      </c>
      <c r="G357">
        <v>35.99</v>
      </c>
      <c r="H357">
        <v>99.10000000000001</v>
      </c>
      <c r="I357">
        <v>66.37</v>
      </c>
      <c r="J357">
        <v>69.9</v>
      </c>
      <c r="K357">
        <v>74.411</v>
      </c>
      <c r="L357" t="s">
        <v>177</v>
      </c>
      <c r="M357">
        <v>76.9</v>
      </c>
      <c r="N357">
        <v>74.9</v>
      </c>
      <c r="O357">
        <v>74.411</v>
      </c>
      <c r="Q357">
        <v>74.9</v>
      </c>
      <c r="R357">
        <v>52.000350000000005</v>
      </c>
      <c r="S357">
        <v>72.23</v>
      </c>
      <c r="U357">
        <v>47.7</v>
      </c>
      <c r="V357">
        <v>44.89</v>
      </c>
      <c r="Z357">
        <v>1.5922</v>
      </c>
      <c r="AA357">
        <v>1.663</v>
      </c>
      <c r="AB357">
        <v>7.775</v>
      </c>
      <c r="AC357">
        <v>8.435</v>
      </c>
      <c r="AE357">
        <v>43.65</v>
      </c>
      <c r="AF357">
        <v>102.73</v>
      </c>
      <c r="AG357">
        <v>1108.3</v>
      </c>
      <c r="AH357">
        <v>37.85</v>
      </c>
      <c r="AI357">
        <v>1.7120000000000002</v>
      </c>
      <c r="AJ357">
        <v>3.8000000000000003</v>
      </c>
      <c r="AK357">
        <v>0.30670000000000003</v>
      </c>
      <c r="AL357">
        <v>3.7502500000000003</v>
      </c>
      <c r="AN357">
        <v>1.4538</v>
      </c>
      <c r="AO357">
        <v>9.259</v>
      </c>
      <c r="AQ357">
        <v>3.4312500000000004</v>
      </c>
      <c r="AR357">
        <v>6.535</v>
      </c>
      <c r="AS357">
        <v>0.6062000000000001</v>
      </c>
      <c r="AT357">
        <v>0.496</v>
      </c>
    </row>
    <row r="358" spans="1:46" ht="12.75">
      <c r="A358" s="1">
        <v>36631</v>
      </c>
      <c r="B358">
        <v>73.3</v>
      </c>
      <c r="C358">
        <v>93.2</v>
      </c>
      <c r="D358">
        <v>76.01</v>
      </c>
      <c r="E358">
        <v>75.10000000000001</v>
      </c>
      <c r="G358">
        <v>36.32</v>
      </c>
      <c r="H358">
        <v>99.3</v>
      </c>
      <c r="I358">
        <v>66.11</v>
      </c>
      <c r="J358">
        <v>69.7</v>
      </c>
      <c r="K358">
        <v>74.519</v>
      </c>
      <c r="L358" t="s">
        <v>177</v>
      </c>
      <c r="M358">
        <v>76.80000000000001</v>
      </c>
      <c r="N358">
        <v>74.66</v>
      </c>
      <c r="O358">
        <v>74.519</v>
      </c>
      <c r="Q358">
        <v>74.66</v>
      </c>
      <c r="R358">
        <v>52.29621</v>
      </c>
      <c r="S358">
        <v>72.27</v>
      </c>
      <c r="U358">
        <v>47.800000000000004</v>
      </c>
      <c r="V358">
        <v>45.49</v>
      </c>
      <c r="Z358">
        <v>1.556</v>
      </c>
      <c r="AA358">
        <v>1.725</v>
      </c>
      <c r="AB358">
        <v>8.1935</v>
      </c>
      <c r="AC358">
        <v>8.959</v>
      </c>
      <c r="AE358">
        <v>43.7</v>
      </c>
      <c r="AF358">
        <v>107.98</v>
      </c>
      <c r="AG358">
        <v>1110.4</v>
      </c>
      <c r="AH358">
        <v>38.09</v>
      </c>
      <c r="AI358">
        <v>1.7065000000000001</v>
      </c>
      <c r="AJ358">
        <v>3.8000000000000003</v>
      </c>
      <c r="AK358">
        <v>0.30800000000000005</v>
      </c>
      <c r="AL358">
        <v>3.7506500000000003</v>
      </c>
      <c r="AN358">
        <v>1.4818</v>
      </c>
      <c r="AO358">
        <v>9.392000000000001</v>
      </c>
      <c r="AQ358">
        <v>3.4362500000000002</v>
      </c>
      <c r="AR358">
        <v>6.783</v>
      </c>
      <c r="AS358">
        <v>0.5837</v>
      </c>
      <c r="AT358">
        <v>0.48550000000000004</v>
      </c>
    </row>
    <row r="359" spans="1:46" ht="12.75">
      <c r="A359" s="1">
        <v>36661</v>
      </c>
      <c r="B359">
        <v>73.5</v>
      </c>
      <c r="C359">
        <v>93.15</v>
      </c>
      <c r="D359">
        <v>76.32000000000001</v>
      </c>
      <c r="E359">
        <v>75.2</v>
      </c>
      <c r="G359">
        <v>36.480000000000004</v>
      </c>
      <c r="H359">
        <v>99.4</v>
      </c>
      <c r="I359">
        <v>65.77</v>
      </c>
      <c r="J359">
        <v>69.8</v>
      </c>
      <c r="K359">
        <v>74.249</v>
      </c>
      <c r="L359" t="s">
        <v>177</v>
      </c>
      <c r="M359">
        <v>76.60000000000001</v>
      </c>
      <c r="N359">
        <v>74.98</v>
      </c>
      <c r="O359">
        <v>74.249</v>
      </c>
      <c r="Q359">
        <v>74.98</v>
      </c>
      <c r="R359">
        <v>52.491710000000005</v>
      </c>
      <c r="S359">
        <v>72.36</v>
      </c>
      <c r="U359">
        <v>47.900000000000006</v>
      </c>
      <c r="V359">
        <v>45.67</v>
      </c>
      <c r="Z359">
        <v>1.4968000000000001</v>
      </c>
      <c r="AA359">
        <v>1.6883000000000001</v>
      </c>
      <c r="AB359">
        <v>7.998</v>
      </c>
      <c r="AC359">
        <v>8.926</v>
      </c>
      <c r="AE359">
        <v>44.65</v>
      </c>
      <c r="AF359">
        <v>107.74000000000001</v>
      </c>
      <c r="AG359">
        <v>1133.8</v>
      </c>
      <c r="AH359">
        <v>39.22</v>
      </c>
      <c r="AI359">
        <v>1.7345000000000002</v>
      </c>
      <c r="AJ359">
        <v>3.8000000000000003</v>
      </c>
      <c r="AK359">
        <v>0.3069</v>
      </c>
      <c r="AL359">
        <v>3.7506500000000003</v>
      </c>
      <c r="AN359">
        <v>1.4977</v>
      </c>
      <c r="AO359">
        <v>9.525</v>
      </c>
      <c r="AQ359">
        <v>3.447</v>
      </c>
      <c r="AR359">
        <v>6.9675</v>
      </c>
      <c r="AS359">
        <v>0.5708</v>
      </c>
      <c r="AT359">
        <v>0.4572</v>
      </c>
    </row>
    <row r="360" spans="1:46" ht="12.75">
      <c r="A360" s="1">
        <v>36692</v>
      </c>
      <c r="B360">
        <v>73.60000000000001</v>
      </c>
      <c r="C360">
        <v>93.5</v>
      </c>
      <c r="D360">
        <v>76.55</v>
      </c>
      <c r="E360">
        <v>75.60000000000001</v>
      </c>
      <c r="G360">
        <v>36.65</v>
      </c>
      <c r="H360">
        <v>99.2</v>
      </c>
      <c r="I360">
        <v>66.11</v>
      </c>
      <c r="J360">
        <v>69.9</v>
      </c>
      <c r="K360">
        <v>74.371</v>
      </c>
      <c r="L360" t="s">
        <v>177</v>
      </c>
      <c r="M360">
        <v>76.7</v>
      </c>
      <c r="N360">
        <v>75.45</v>
      </c>
      <c r="O360">
        <v>74.371</v>
      </c>
      <c r="Q360">
        <v>75.45</v>
      </c>
      <c r="R360">
        <v>52.80263000000001</v>
      </c>
      <c r="S360">
        <v>72.74</v>
      </c>
      <c r="U360">
        <v>47.900000000000006</v>
      </c>
      <c r="V360">
        <v>45.95</v>
      </c>
      <c r="Z360">
        <v>1.5130000000000001</v>
      </c>
      <c r="AA360">
        <v>1.6317000000000002</v>
      </c>
      <c r="AB360">
        <v>7.82</v>
      </c>
      <c r="AC360">
        <v>8.581000000000001</v>
      </c>
      <c r="AE360">
        <v>44.7</v>
      </c>
      <c r="AF360">
        <v>106.14</v>
      </c>
      <c r="AG360">
        <v>1114.8</v>
      </c>
      <c r="AH360">
        <v>39.2</v>
      </c>
      <c r="AI360">
        <v>1.7275</v>
      </c>
      <c r="AJ360">
        <v>3.8000000000000003</v>
      </c>
      <c r="AK360">
        <v>0.3062</v>
      </c>
      <c r="AL360">
        <v>3.7504500000000003</v>
      </c>
      <c r="AN360">
        <v>1.4798</v>
      </c>
      <c r="AO360">
        <v>9.785</v>
      </c>
      <c r="AQ360">
        <v>3.4722100000000005</v>
      </c>
      <c r="AR360">
        <v>6.79</v>
      </c>
      <c r="AS360">
        <v>0.5971000000000001</v>
      </c>
      <c r="AT360">
        <v>0.46900000000000003</v>
      </c>
    </row>
    <row r="361" spans="1:46" ht="12.75">
      <c r="A361" s="1">
        <v>36722</v>
      </c>
      <c r="B361">
        <v>73.3</v>
      </c>
      <c r="C361">
        <v>93.57000000000001</v>
      </c>
      <c r="D361">
        <v>76.24</v>
      </c>
      <c r="E361">
        <v>75.3</v>
      </c>
      <c r="G361">
        <v>36.9</v>
      </c>
      <c r="H361">
        <v>98.9</v>
      </c>
      <c r="I361">
        <v>66.37</v>
      </c>
      <c r="J361">
        <v>70</v>
      </c>
      <c r="K361">
        <v>74.752</v>
      </c>
      <c r="L361" t="s">
        <v>177</v>
      </c>
      <c r="M361">
        <v>76.5</v>
      </c>
      <c r="N361">
        <v>75.69</v>
      </c>
      <c r="O361">
        <v>74.752</v>
      </c>
      <c r="Q361">
        <v>75.69</v>
      </c>
      <c r="R361">
        <v>53.008610000000004</v>
      </c>
      <c r="S361">
        <v>72.91</v>
      </c>
      <c r="U361">
        <v>48.1</v>
      </c>
      <c r="V361">
        <v>46.36</v>
      </c>
      <c r="Z361">
        <v>1.4983</v>
      </c>
      <c r="AA361">
        <v>1.6689</v>
      </c>
      <c r="AB361">
        <v>8.047500000000001</v>
      </c>
      <c r="AC361">
        <v>8.864</v>
      </c>
      <c r="AE361">
        <v>45.15</v>
      </c>
      <c r="AF361">
        <v>109.68</v>
      </c>
      <c r="AG361">
        <v>1116.2</v>
      </c>
      <c r="AH361">
        <v>41.34</v>
      </c>
      <c r="AI361">
        <v>1.7342000000000002</v>
      </c>
      <c r="AJ361">
        <v>3.8000000000000003</v>
      </c>
      <c r="AK361">
        <v>0.30750000000000005</v>
      </c>
      <c r="AL361">
        <v>3.7506500000000003</v>
      </c>
      <c r="AN361">
        <v>1.488</v>
      </c>
      <c r="AO361">
        <v>9.3695</v>
      </c>
      <c r="AQ361">
        <v>3.4924500000000003</v>
      </c>
      <c r="AR361">
        <v>6.965000000000001</v>
      </c>
      <c r="AS361">
        <v>0.5787</v>
      </c>
      <c r="AT361">
        <v>0.454</v>
      </c>
    </row>
    <row r="362" spans="1:46" ht="12.75">
      <c r="A362" s="1">
        <v>36753</v>
      </c>
      <c r="B362">
        <v>73.3</v>
      </c>
      <c r="C362">
        <v>93.33</v>
      </c>
      <c r="D362">
        <v>76.17</v>
      </c>
      <c r="E362">
        <v>75.3</v>
      </c>
      <c r="G362">
        <v>36.730000000000004</v>
      </c>
      <c r="H362">
        <v>99.2</v>
      </c>
      <c r="I362">
        <v>66.7</v>
      </c>
      <c r="J362">
        <v>70.5</v>
      </c>
      <c r="K362">
        <v>75.145</v>
      </c>
      <c r="L362" t="s">
        <v>177</v>
      </c>
      <c r="M362">
        <v>76.60000000000001</v>
      </c>
      <c r="N362">
        <v>75.61</v>
      </c>
      <c r="O362">
        <v>75.145</v>
      </c>
      <c r="Q362">
        <v>75.61</v>
      </c>
      <c r="R362">
        <v>53.299890000000005</v>
      </c>
      <c r="S362">
        <v>72.91</v>
      </c>
      <c r="U362">
        <v>48.2</v>
      </c>
      <c r="V362">
        <v>46.550000000000004</v>
      </c>
      <c r="Z362">
        <v>1.4515</v>
      </c>
      <c r="AA362">
        <v>1.7425000000000002</v>
      </c>
      <c r="AB362">
        <v>8.401</v>
      </c>
      <c r="AC362">
        <v>9.0845</v>
      </c>
      <c r="AE362">
        <v>45.9</v>
      </c>
      <c r="AF362">
        <v>106.66</v>
      </c>
      <c r="AG362">
        <v>1108.8</v>
      </c>
      <c r="AH362">
        <v>40.89</v>
      </c>
      <c r="AI362">
        <v>1.7213</v>
      </c>
      <c r="AJ362">
        <v>3.8000000000000003</v>
      </c>
      <c r="AK362">
        <v>0.30820000000000003</v>
      </c>
      <c r="AL362">
        <v>3.7507500000000005</v>
      </c>
      <c r="AN362">
        <v>1.472</v>
      </c>
      <c r="AO362">
        <v>9.2055</v>
      </c>
      <c r="AQ362">
        <v>3.5175</v>
      </c>
      <c r="AR362">
        <v>6.976</v>
      </c>
      <c r="AS362">
        <v>0.5764</v>
      </c>
      <c r="AT362">
        <v>0.4268</v>
      </c>
    </row>
    <row r="363" spans="1:46" ht="12.75">
      <c r="A363" s="1">
        <v>36784</v>
      </c>
      <c r="B363">
        <v>73.8</v>
      </c>
      <c r="C363">
        <v>93.79</v>
      </c>
      <c r="D363">
        <v>76.7</v>
      </c>
      <c r="E363">
        <v>76</v>
      </c>
      <c r="G363">
        <v>36.81</v>
      </c>
      <c r="H363">
        <v>99.10000000000001</v>
      </c>
      <c r="I363">
        <v>67.57000000000001</v>
      </c>
      <c r="J363">
        <v>70.60000000000001</v>
      </c>
      <c r="K363">
        <v>75.163</v>
      </c>
      <c r="L363" t="s">
        <v>177</v>
      </c>
      <c r="M363">
        <v>76.5</v>
      </c>
      <c r="N363">
        <v>75.93</v>
      </c>
      <c r="O363">
        <v>75.163</v>
      </c>
      <c r="Q363">
        <v>75.93</v>
      </c>
      <c r="R363">
        <v>53.689240000000005</v>
      </c>
      <c r="S363">
        <v>73.29</v>
      </c>
      <c r="U363">
        <v>48.300000000000004</v>
      </c>
      <c r="V363">
        <v>46.78</v>
      </c>
      <c r="Z363">
        <v>1.4787000000000001</v>
      </c>
      <c r="AA363">
        <v>1.7265000000000001</v>
      </c>
      <c r="AB363">
        <v>8.445</v>
      </c>
      <c r="AC363">
        <v>9.0725</v>
      </c>
      <c r="AE363">
        <v>46.06</v>
      </c>
      <c r="AF363">
        <v>107.9</v>
      </c>
      <c r="AG363">
        <v>1114.7</v>
      </c>
      <c r="AH363">
        <v>42.15</v>
      </c>
      <c r="AI363">
        <v>1.7395</v>
      </c>
      <c r="AJ363">
        <v>3.8000000000000003</v>
      </c>
      <c r="AK363">
        <v>0.30670000000000003</v>
      </c>
      <c r="AL363">
        <v>3.7506500000000003</v>
      </c>
      <c r="AN363">
        <v>1.5070000000000001</v>
      </c>
      <c r="AO363">
        <v>9.444</v>
      </c>
      <c r="AQ363">
        <v>3.5630100000000002</v>
      </c>
      <c r="AR363">
        <v>7.219</v>
      </c>
      <c r="AS363">
        <v>0.5415</v>
      </c>
      <c r="AT363">
        <v>0.40750000000000003</v>
      </c>
    </row>
    <row r="364" spans="1:46" ht="12.75">
      <c r="A364" s="1">
        <v>36814</v>
      </c>
      <c r="B364">
        <v>73.8</v>
      </c>
      <c r="C364">
        <v>93.69</v>
      </c>
      <c r="D364">
        <v>76.85000000000001</v>
      </c>
      <c r="E364">
        <v>76</v>
      </c>
      <c r="G364">
        <v>37.230000000000004</v>
      </c>
      <c r="H364">
        <v>99.10000000000001</v>
      </c>
      <c r="I364">
        <v>67.5</v>
      </c>
      <c r="J364">
        <v>70.4</v>
      </c>
      <c r="K364">
        <v>75.221</v>
      </c>
      <c r="L364" t="s">
        <v>177</v>
      </c>
      <c r="M364">
        <v>76.4</v>
      </c>
      <c r="N364">
        <v>76.09</v>
      </c>
      <c r="O364">
        <v>75.221</v>
      </c>
      <c r="Q364">
        <v>76.09</v>
      </c>
      <c r="R364">
        <v>54.05895</v>
      </c>
      <c r="S364">
        <v>73.41</v>
      </c>
      <c r="U364">
        <v>48.300000000000004</v>
      </c>
      <c r="V364">
        <v>46.92</v>
      </c>
      <c r="Z364">
        <v>1.4505000000000001</v>
      </c>
      <c r="AA364">
        <v>1.7978</v>
      </c>
      <c r="AB364">
        <v>8.77</v>
      </c>
      <c r="AC364">
        <v>9.279</v>
      </c>
      <c r="AE364">
        <v>46.9</v>
      </c>
      <c r="AF364">
        <v>109.15</v>
      </c>
      <c r="AG364">
        <v>1136.7</v>
      </c>
      <c r="AH364">
        <v>44.06</v>
      </c>
      <c r="AI364">
        <v>1.7568000000000001</v>
      </c>
      <c r="AJ364">
        <v>3.8000000000000003</v>
      </c>
      <c r="AK364">
        <v>0.30810000000000004</v>
      </c>
      <c r="AL364">
        <v>3.7508000000000004</v>
      </c>
      <c r="AN364">
        <v>1.5273</v>
      </c>
      <c r="AO364">
        <v>9.570500000000001</v>
      </c>
      <c r="AQ364">
        <v>3.7600000000000002</v>
      </c>
      <c r="AR364">
        <v>7.5600000000000005</v>
      </c>
      <c r="AS364">
        <v>0.5181</v>
      </c>
      <c r="AT364">
        <v>0.3962</v>
      </c>
    </row>
    <row r="365" spans="1:46" ht="12.75">
      <c r="A365" s="1">
        <v>36845</v>
      </c>
      <c r="B365">
        <v>74</v>
      </c>
      <c r="C365">
        <v>94.14</v>
      </c>
      <c r="D365">
        <v>76.93</v>
      </c>
      <c r="E365">
        <v>76.4</v>
      </c>
      <c r="G365">
        <v>37.31</v>
      </c>
      <c r="H365">
        <v>98.8</v>
      </c>
      <c r="I365">
        <v>67.1</v>
      </c>
      <c r="J365">
        <v>70.5</v>
      </c>
      <c r="K365">
        <v>75.386</v>
      </c>
      <c r="L365" t="s">
        <v>177</v>
      </c>
      <c r="M365">
        <v>76.2</v>
      </c>
      <c r="N365">
        <v>76.32000000000001</v>
      </c>
      <c r="O365">
        <v>75.386</v>
      </c>
      <c r="Q365">
        <v>76.32000000000001</v>
      </c>
      <c r="R365">
        <v>54.52116</v>
      </c>
      <c r="S365">
        <v>73.45</v>
      </c>
      <c r="U365">
        <v>48.400000000000006</v>
      </c>
      <c r="V365">
        <v>47.01</v>
      </c>
      <c r="Z365">
        <v>1.421</v>
      </c>
      <c r="AA365">
        <v>1.7365000000000002</v>
      </c>
      <c r="AB365">
        <v>8.5767</v>
      </c>
      <c r="AC365">
        <v>9.284</v>
      </c>
      <c r="AE365">
        <v>46.87</v>
      </c>
      <c r="AF365">
        <v>110.93</v>
      </c>
      <c r="AG365">
        <v>1195.3</v>
      </c>
      <c r="AH365">
        <v>43.800000000000004</v>
      </c>
      <c r="AI365">
        <v>1.7547000000000001</v>
      </c>
      <c r="AJ365">
        <v>3.8000000000000003</v>
      </c>
      <c r="AK365">
        <v>0.30735</v>
      </c>
      <c r="AL365">
        <v>3.7509</v>
      </c>
      <c r="AN365">
        <v>1.5355</v>
      </c>
      <c r="AO365">
        <v>9.4105</v>
      </c>
      <c r="AQ365">
        <v>3.7812500000000004</v>
      </c>
      <c r="AR365">
        <v>7.75</v>
      </c>
      <c r="AS365">
        <v>0.5262</v>
      </c>
      <c r="AT365">
        <v>0.4092</v>
      </c>
    </row>
    <row r="366" spans="1:46" ht="12.75">
      <c r="A366" s="1">
        <v>36875</v>
      </c>
      <c r="B366">
        <v>74</v>
      </c>
      <c r="C366">
        <v>94.07000000000001</v>
      </c>
      <c r="D366">
        <v>76.85000000000001</v>
      </c>
      <c r="E366">
        <v>76.3</v>
      </c>
      <c r="G366">
        <v>36.980000000000004</v>
      </c>
      <c r="H366">
        <v>98.9</v>
      </c>
      <c r="I366">
        <v>67.37</v>
      </c>
      <c r="J366">
        <v>70.5</v>
      </c>
      <c r="K366">
        <v>75.513</v>
      </c>
      <c r="L366" t="s">
        <v>177</v>
      </c>
      <c r="M366">
        <v>76.2</v>
      </c>
      <c r="N366">
        <v>76.4</v>
      </c>
      <c r="O366">
        <v>75.513</v>
      </c>
      <c r="Q366">
        <v>76.4</v>
      </c>
      <c r="R366">
        <v>55.11141000000001</v>
      </c>
      <c r="S366">
        <v>73.41</v>
      </c>
      <c r="U366">
        <v>48.5</v>
      </c>
      <c r="V366">
        <v>47.15</v>
      </c>
      <c r="Z366">
        <v>1.4955</v>
      </c>
      <c r="AA366">
        <v>1.6202</v>
      </c>
      <c r="AB366">
        <v>7.9442</v>
      </c>
      <c r="AC366">
        <v>8.801</v>
      </c>
      <c r="AE366">
        <v>46.75</v>
      </c>
      <c r="AF366">
        <v>114.35000000000001</v>
      </c>
      <c r="AG366">
        <v>1252</v>
      </c>
      <c r="AH366">
        <v>43.45</v>
      </c>
      <c r="AI366">
        <v>1.7315</v>
      </c>
      <c r="AJ366">
        <v>3.8000000000000003</v>
      </c>
      <c r="AK366">
        <v>0.30550000000000005</v>
      </c>
      <c r="AL366">
        <v>3.7505</v>
      </c>
      <c r="AN366">
        <v>1.4995</v>
      </c>
      <c r="AO366">
        <v>9.608500000000001</v>
      </c>
      <c r="AQ366">
        <v>3.89</v>
      </c>
      <c r="AR366">
        <v>7.57</v>
      </c>
      <c r="AS366">
        <v>0.556</v>
      </c>
      <c r="AT366">
        <v>0.4423</v>
      </c>
    </row>
    <row r="367" spans="1:46" ht="12.75">
      <c r="A367" s="1">
        <v>36906</v>
      </c>
      <c r="B367">
        <v>73.5</v>
      </c>
      <c r="C367">
        <v>94</v>
      </c>
      <c r="D367">
        <v>76.7</v>
      </c>
      <c r="E367">
        <v>76.9</v>
      </c>
      <c r="G367">
        <v>36.9</v>
      </c>
      <c r="H367">
        <v>98.9</v>
      </c>
      <c r="I367">
        <v>68.1</v>
      </c>
      <c r="J367">
        <v>70.60000000000001</v>
      </c>
      <c r="K367">
        <v>75.792</v>
      </c>
      <c r="L367">
        <v>65.5</v>
      </c>
      <c r="M367">
        <v>76.2</v>
      </c>
      <c r="N367">
        <v>76.09</v>
      </c>
      <c r="O367">
        <v>75.792</v>
      </c>
      <c r="Q367">
        <v>76.09</v>
      </c>
      <c r="R367">
        <v>55.416940000000004</v>
      </c>
      <c r="S367">
        <v>73.88</v>
      </c>
      <c r="U367">
        <v>48.7</v>
      </c>
      <c r="V367">
        <v>47.74</v>
      </c>
      <c r="Z367">
        <v>1.4613</v>
      </c>
      <c r="AA367">
        <v>1.6425</v>
      </c>
      <c r="AB367">
        <v>8.0173</v>
      </c>
      <c r="AC367">
        <v>8.8353</v>
      </c>
      <c r="AE367">
        <v>46.44</v>
      </c>
      <c r="AF367">
        <v>116.39</v>
      </c>
      <c r="AG367">
        <v>1265.5</v>
      </c>
      <c r="AH367">
        <v>42.49</v>
      </c>
      <c r="AI367">
        <v>1.7438</v>
      </c>
      <c r="AJ367">
        <v>3.8000000000000003</v>
      </c>
      <c r="AK367">
        <v>0.30595</v>
      </c>
      <c r="AL367">
        <v>3.7505</v>
      </c>
      <c r="AN367">
        <v>1.4995</v>
      </c>
      <c r="AO367">
        <v>9.682</v>
      </c>
      <c r="AQ367">
        <v>3.87</v>
      </c>
      <c r="AR367">
        <v>7.7700000000000005</v>
      </c>
      <c r="AS367">
        <v>0.548</v>
      </c>
      <c r="AT367">
        <v>0.4425</v>
      </c>
    </row>
    <row r="368" spans="1:46" ht="12.75">
      <c r="A368" s="1">
        <v>36937</v>
      </c>
      <c r="B368">
        <v>73.7</v>
      </c>
      <c r="C368">
        <v>93.87</v>
      </c>
      <c r="D368">
        <v>77.3</v>
      </c>
      <c r="E368">
        <v>77.5</v>
      </c>
      <c r="G368">
        <v>36.730000000000004</v>
      </c>
      <c r="H368">
        <v>98.60000000000001</v>
      </c>
      <c r="I368">
        <v>68.44</v>
      </c>
      <c r="J368">
        <v>70.9</v>
      </c>
      <c r="K368">
        <v>75.649</v>
      </c>
      <c r="L368">
        <v>65.4</v>
      </c>
      <c r="M368">
        <v>76</v>
      </c>
      <c r="N368">
        <v>76.48</v>
      </c>
      <c r="O368">
        <v>75.649</v>
      </c>
      <c r="Q368">
        <v>76.48</v>
      </c>
      <c r="R368">
        <v>55.38026000000001</v>
      </c>
      <c r="S368">
        <v>74.17</v>
      </c>
      <c r="U368">
        <v>48.7</v>
      </c>
      <c r="V368">
        <v>47.88</v>
      </c>
      <c r="Z368">
        <v>1.4433</v>
      </c>
      <c r="AA368">
        <v>1.6736</v>
      </c>
      <c r="AB368">
        <v>8.1</v>
      </c>
      <c r="AC368">
        <v>8.922500000000001</v>
      </c>
      <c r="AE368">
        <v>46.59</v>
      </c>
      <c r="AF368">
        <v>117.28</v>
      </c>
      <c r="AG368">
        <v>1245.7</v>
      </c>
      <c r="AH368">
        <v>43.11</v>
      </c>
      <c r="AI368">
        <v>1.7451</v>
      </c>
      <c r="AJ368">
        <v>3.8000000000000003</v>
      </c>
      <c r="AK368">
        <v>0.30675</v>
      </c>
      <c r="AL368">
        <v>3.7504000000000004</v>
      </c>
      <c r="AN368">
        <v>1.532</v>
      </c>
      <c r="AO368">
        <v>9.705</v>
      </c>
      <c r="AQ368">
        <v>3.8825000000000003</v>
      </c>
      <c r="AR368">
        <v>7.702</v>
      </c>
      <c r="AS368">
        <v>0.5248</v>
      </c>
      <c r="AT368">
        <v>0.4303</v>
      </c>
    </row>
    <row r="369" spans="1:46" ht="12.75">
      <c r="A369" s="1">
        <v>36965</v>
      </c>
      <c r="B369">
        <v>73.9</v>
      </c>
      <c r="C369">
        <v>94.02</v>
      </c>
      <c r="D369">
        <v>77.7</v>
      </c>
      <c r="E369">
        <v>77.7</v>
      </c>
      <c r="G369">
        <v>36.9</v>
      </c>
      <c r="H369">
        <v>98.4</v>
      </c>
      <c r="I369">
        <v>69.04</v>
      </c>
      <c r="J369">
        <v>70.9</v>
      </c>
      <c r="K369">
        <v>75.784</v>
      </c>
      <c r="L369">
        <v>65.4</v>
      </c>
      <c r="M369">
        <v>76</v>
      </c>
      <c r="N369">
        <v>76.72</v>
      </c>
      <c r="O369">
        <v>75.784</v>
      </c>
      <c r="Q369">
        <v>76.72</v>
      </c>
      <c r="R369">
        <v>55.73114</v>
      </c>
      <c r="S369">
        <v>74.34</v>
      </c>
      <c r="U369">
        <v>48.900000000000006</v>
      </c>
      <c r="V369">
        <v>48.2</v>
      </c>
      <c r="Z369">
        <v>1.419</v>
      </c>
      <c r="AA369">
        <v>1.736</v>
      </c>
      <c r="AB369">
        <v>8.4875</v>
      </c>
      <c r="AC369">
        <v>9.1475</v>
      </c>
      <c r="AE369">
        <v>46.85</v>
      </c>
      <c r="AF369">
        <v>125.54</v>
      </c>
      <c r="AG369">
        <v>1314</v>
      </c>
      <c r="AH369">
        <v>45.04</v>
      </c>
      <c r="AI369">
        <v>1.8050000000000002</v>
      </c>
      <c r="AJ369">
        <v>3.8000000000000003</v>
      </c>
      <c r="AK369">
        <v>0.30835</v>
      </c>
      <c r="AL369">
        <v>3.7505</v>
      </c>
      <c r="AN369">
        <v>1.5784</v>
      </c>
      <c r="AO369">
        <v>9.495000000000001</v>
      </c>
      <c r="AQ369">
        <v>3.8550000000000004</v>
      </c>
      <c r="AR369">
        <v>8.0375</v>
      </c>
      <c r="AS369">
        <v>0.48810000000000003</v>
      </c>
      <c r="AT369">
        <v>0.4033</v>
      </c>
    </row>
    <row r="370" spans="1:46" ht="12.75">
      <c r="A370" s="1">
        <v>36996</v>
      </c>
      <c r="B370">
        <v>74.4</v>
      </c>
      <c r="C370">
        <v>94.28</v>
      </c>
      <c r="D370">
        <v>78</v>
      </c>
      <c r="E370">
        <v>78</v>
      </c>
      <c r="G370">
        <v>37.15</v>
      </c>
      <c r="H370">
        <v>98.60000000000001</v>
      </c>
      <c r="I370">
        <v>69.3</v>
      </c>
      <c r="J370">
        <v>71.4</v>
      </c>
      <c r="K370">
        <v>75.992</v>
      </c>
      <c r="L370">
        <v>65.4</v>
      </c>
      <c r="M370">
        <v>76</v>
      </c>
      <c r="N370">
        <v>77.27</v>
      </c>
      <c r="O370">
        <v>75.992</v>
      </c>
      <c r="Q370">
        <v>77.27</v>
      </c>
      <c r="R370">
        <v>56.012260000000005</v>
      </c>
      <c r="S370">
        <v>74.64</v>
      </c>
      <c r="U370">
        <v>48.900000000000006</v>
      </c>
      <c r="V370">
        <v>48.43</v>
      </c>
      <c r="Z370">
        <v>1.4306</v>
      </c>
      <c r="AA370">
        <v>1.7345000000000002</v>
      </c>
      <c r="AB370">
        <v>8.415000000000001</v>
      </c>
      <c r="AC370">
        <v>9.101</v>
      </c>
      <c r="AE370">
        <v>46.88</v>
      </c>
      <c r="AF370">
        <v>123.57000000000001</v>
      </c>
      <c r="AG370">
        <v>1324.7</v>
      </c>
      <c r="AH370">
        <v>45.65</v>
      </c>
      <c r="AI370">
        <v>1.8210000000000002</v>
      </c>
      <c r="AJ370">
        <v>3.8000000000000003</v>
      </c>
      <c r="AK370">
        <v>0.30765000000000003</v>
      </c>
      <c r="AL370">
        <v>3.7503500000000005</v>
      </c>
      <c r="AN370">
        <v>1.536</v>
      </c>
      <c r="AO370">
        <v>9.249</v>
      </c>
      <c r="AQ370">
        <v>3.88825</v>
      </c>
      <c r="AR370">
        <v>8.035</v>
      </c>
      <c r="AS370">
        <v>0.5096</v>
      </c>
      <c r="AT370">
        <v>0.4128</v>
      </c>
    </row>
    <row r="371" spans="1:46" ht="12.75">
      <c r="A371" s="1">
        <v>37026</v>
      </c>
      <c r="B371">
        <v>74.9</v>
      </c>
      <c r="C371">
        <v>94.8</v>
      </c>
      <c r="D371">
        <v>78.4</v>
      </c>
      <c r="E371">
        <v>78.4</v>
      </c>
      <c r="G371">
        <v>37.4</v>
      </c>
      <c r="H371">
        <v>98.7</v>
      </c>
      <c r="I371">
        <v>69.23</v>
      </c>
      <c r="J371">
        <v>71.7</v>
      </c>
      <c r="K371">
        <v>75.685</v>
      </c>
      <c r="L371">
        <v>65.3</v>
      </c>
      <c r="M371">
        <v>75.9</v>
      </c>
      <c r="N371">
        <v>77.9</v>
      </c>
      <c r="O371">
        <v>75.685</v>
      </c>
      <c r="Q371">
        <v>77.9</v>
      </c>
      <c r="R371">
        <v>56.14079</v>
      </c>
      <c r="S371">
        <v>74.97</v>
      </c>
      <c r="U371">
        <v>48.900000000000006</v>
      </c>
      <c r="V371">
        <v>48.620000000000005</v>
      </c>
      <c r="Z371">
        <v>1.4175</v>
      </c>
      <c r="AA371">
        <v>1.7970000000000002</v>
      </c>
      <c r="AB371">
        <v>8.818</v>
      </c>
      <c r="AC371">
        <v>9.379000000000001</v>
      </c>
      <c r="AE371">
        <v>47</v>
      </c>
      <c r="AF371">
        <v>118.88</v>
      </c>
      <c r="AG371">
        <v>1292.9</v>
      </c>
      <c r="AH371">
        <v>45.410000000000004</v>
      </c>
      <c r="AI371">
        <v>1.8095</v>
      </c>
      <c r="AJ371">
        <v>3.8000000000000003</v>
      </c>
      <c r="AK371">
        <v>0.30815000000000003</v>
      </c>
      <c r="AL371">
        <v>3.7504500000000003</v>
      </c>
      <c r="AN371">
        <v>1.5461</v>
      </c>
      <c r="AO371">
        <v>9.1935</v>
      </c>
      <c r="AQ371">
        <v>3.8875</v>
      </c>
      <c r="AR371">
        <v>8.02</v>
      </c>
      <c r="AS371">
        <v>0.5068</v>
      </c>
      <c r="AT371">
        <v>0.4083</v>
      </c>
    </row>
    <row r="372" spans="1:46" ht="12.75">
      <c r="A372" s="1">
        <v>37057</v>
      </c>
      <c r="B372">
        <v>75</v>
      </c>
      <c r="C372">
        <v>94.98</v>
      </c>
      <c r="D372">
        <v>78.3</v>
      </c>
      <c r="E372">
        <v>78.4</v>
      </c>
      <c r="G372">
        <v>37.89</v>
      </c>
      <c r="H372">
        <v>98.4</v>
      </c>
      <c r="I372">
        <v>69.43</v>
      </c>
      <c r="J372">
        <v>71.4</v>
      </c>
      <c r="K372">
        <v>75.271</v>
      </c>
      <c r="L372">
        <v>65.9</v>
      </c>
      <c r="M372">
        <v>75.9</v>
      </c>
      <c r="N372">
        <v>77.98</v>
      </c>
      <c r="O372">
        <v>75.271</v>
      </c>
      <c r="Q372">
        <v>77.98</v>
      </c>
      <c r="R372">
        <v>56.27358</v>
      </c>
      <c r="S372">
        <v>75.10000000000001</v>
      </c>
      <c r="U372">
        <v>49</v>
      </c>
      <c r="V372">
        <v>48.85</v>
      </c>
      <c r="Z372">
        <v>1.4077000000000002</v>
      </c>
      <c r="AA372">
        <v>1.7968000000000002</v>
      </c>
      <c r="AB372">
        <v>8.785</v>
      </c>
      <c r="AC372">
        <v>9.329</v>
      </c>
      <c r="AE372">
        <v>47.09</v>
      </c>
      <c r="AF372">
        <v>124.73</v>
      </c>
      <c r="AG372">
        <v>1302.3</v>
      </c>
      <c r="AH372">
        <v>45.27</v>
      </c>
      <c r="AI372">
        <v>1.8225</v>
      </c>
      <c r="AJ372">
        <v>3.8000000000000003</v>
      </c>
      <c r="AK372">
        <v>0.30808</v>
      </c>
      <c r="AL372">
        <v>3.7505</v>
      </c>
      <c r="AN372">
        <v>1.5175</v>
      </c>
      <c r="AO372">
        <v>9.0875</v>
      </c>
      <c r="AQ372">
        <v>3.898</v>
      </c>
      <c r="AR372">
        <v>8.05</v>
      </c>
      <c r="AS372">
        <v>0.51</v>
      </c>
      <c r="AT372">
        <v>0.4047</v>
      </c>
    </row>
    <row r="373" spans="1:46" ht="12.75">
      <c r="A373" s="1">
        <v>37087</v>
      </c>
      <c r="B373">
        <v>74.5</v>
      </c>
      <c r="C373">
        <v>94.83</v>
      </c>
      <c r="D373">
        <v>78.10000000000001</v>
      </c>
      <c r="E373">
        <v>77.4</v>
      </c>
      <c r="G373">
        <v>38.39</v>
      </c>
      <c r="H373">
        <v>98.10000000000001</v>
      </c>
      <c r="I373">
        <v>69.57000000000001</v>
      </c>
      <c r="J373">
        <v>71.4</v>
      </c>
      <c r="K373">
        <v>75.72200000000001</v>
      </c>
      <c r="L373">
        <v>65.8</v>
      </c>
      <c r="M373">
        <v>75.7</v>
      </c>
      <c r="N373">
        <v>77.75</v>
      </c>
      <c r="O373">
        <v>75.72200000000001</v>
      </c>
      <c r="Q373">
        <v>77.75</v>
      </c>
      <c r="R373">
        <v>56.127370000000006</v>
      </c>
      <c r="S373">
        <v>74.89</v>
      </c>
      <c r="U373">
        <v>49.2</v>
      </c>
      <c r="V373">
        <v>48.800000000000004</v>
      </c>
      <c r="Z373">
        <v>1.4252</v>
      </c>
      <c r="AA373">
        <v>1.7285000000000001</v>
      </c>
      <c r="AB373">
        <v>8.515</v>
      </c>
      <c r="AC373">
        <v>9.135</v>
      </c>
      <c r="AE373">
        <v>47.18</v>
      </c>
      <c r="AF373">
        <v>125</v>
      </c>
      <c r="AG373">
        <v>1301.4</v>
      </c>
      <c r="AH373">
        <v>45.75</v>
      </c>
      <c r="AI373">
        <v>1.8031000000000001</v>
      </c>
      <c r="AJ373">
        <v>3.8000000000000003</v>
      </c>
      <c r="AK373">
        <v>0.30705000000000005</v>
      </c>
      <c r="AL373">
        <v>3.7504500000000003</v>
      </c>
      <c r="AN373">
        <v>1.5310000000000001</v>
      </c>
      <c r="AO373">
        <v>9.14</v>
      </c>
      <c r="AQ373">
        <v>3.9485</v>
      </c>
      <c r="AR373">
        <v>8.256</v>
      </c>
      <c r="AS373">
        <v>0.508</v>
      </c>
      <c r="AT373">
        <v>0.41190000000000004</v>
      </c>
    </row>
    <row r="374" spans="1:46" ht="12.75">
      <c r="A374" s="1">
        <v>37118</v>
      </c>
      <c r="B374">
        <v>74.8</v>
      </c>
      <c r="C374">
        <v>94.31</v>
      </c>
      <c r="D374">
        <v>78.10000000000001</v>
      </c>
      <c r="E374">
        <v>77.3</v>
      </c>
      <c r="G374">
        <v>38.64</v>
      </c>
      <c r="H374">
        <v>98.5</v>
      </c>
      <c r="I374">
        <v>69.83</v>
      </c>
      <c r="J374">
        <v>71.4</v>
      </c>
      <c r="K374">
        <v>75.678</v>
      </c>
      <c r="L374">
        <v>65.7</v>
      </c>
      <c r="M374">
        <v>75.60000000000001</v>
      </c>
      <c r="N374">
        <v>77.75</v>
      </c>
      <c r="O374">
        <v>75.678</v>
      </c>
      <c r="Q374">
        <v>77.75</v>
      </c>
      <c r="R374">
        <v>56.45991000000001</v>
      </c>
      <c r="S374">
        <v>74.89</v>
      </c>
      <c r="U374">
        <v>49.2</v>
      </c>
      <c r="V374">
        <v>48.71</v>
      </c>
      <c r="Z374">
        <v>1.451</v>
      </c>
      <c r="AA374">
        <v>1.6698000000000002</v>
      </c>
      <c r="AB374">
        <v>8.192</v>
      </c>
      <c r="AC374">
        <v>8.865</v>
      </c>
      <c r="AE374">
        <v>47.17</v>
      </c>
      <c r="AF374">
        <v>118.75</v>
      </c>
      <c r="AG374">
        <v>1283.8</v>
      </c>
      <c r="AH374">
        <v>44.08</v>
      </c>
      <c r="AI374">
        <v>1.7415</v>
      </c>
      <c r="AJ374">
        <v>3.8000000000000003</v>
      </c>
      <c r="AK374">
        <v>0.30500000000000005</v>
      </c>
      <c r="AL374">
        <v>3.749</v>
      </c>
      <c r="AN374">
        <v>1.5478</v>
      </c>
      <c r="AO374">
        <v>9.2085</v>
      </c>
      <c r="AQ374">
        <v>4.262250000000001</v>
      </c>
      <c r="AR374">
        <v>8.43</v>
      </c>
      <c r="AS374">
        <v>0.5277000000000001</v>
      </c>
      <c r="AT374">
        <v>0.4375</v>
      </c>
    </row>
    <row r="375" spans="1:46" ht="12.75">
      <c r="A375" s="1">
        <v>37149</v>
      </c>
      <c r="B375">
        <v>75</v>
      </c>
      <c r="C375">
        <v>94.43</v>
      </c>
      <c r="D375">
        <v>78.4</v>
      </c>
      <c r="E375">
        <v>77.7</v>
      </c>
      <c r="G375">
        <v>38.56</v>
      </c>
      <c r="H375">
        <v>98.3</v>
      </c>
      <c r="I375">
        <v>69.77</v>
      </c>
      <c r="J375">
        <v>71.60000000000001</v>
      </c>
      <c r="K375">
        <v>75.57300000000001</v>
      </c>
      <c r="L375">
        <v>65.7</v>
      </c>
      <c r="M375">
        <v>75.60000000000001</v>
      </c>
      <c r="N375">
        <v>77.9</v>
      </c>
      <c r="O375">
        <v>75.57300000000001</v>
      </c>
      <c r="Q375">
        <v>77.9</v>
      </c>
      <c r="R375">
        <v>56.98548</v>
      </c>
      <c r="S375">
        <v>75.23</v>
      </c>
      <c r="U375">
        <v>49.300000000000004</v>
      </c>
      <c r="V375">
        <v>48.85</v>
      </c>
      <c r="Z375">
        <v>1.4691</v>
      </c>
      <c r="AA375">
        <v>1.6188</v>
      </c>
      <c r="AB375">
        <v>8.176300000000001</v>
      </c>
      <c r="AC375">
        <v>8.88</v>
      </c>
      <c r="AE375">
        <v>47.9</v>
      </c>
      <c r="AF375">
        <v>119.23</v>
      </c>
      <c r="AG375">
        <v>1305.9</v>
      </c>
      <c r="AH375">
        <v>44.5</v>
      </c>
      <c r="AI375">
        <v>1.7669000000000001</v>
      </c>
      <c r="AJ375">
        <v>3.8000000000000003</v>
      </c>
      <c r="AK375">
        <v>0.30475</v>
      </c>
      <c r="AL375">
        <v>3.7510000000000003</v>
      </c>
      <c r="AN375">
        <v>1.5797</v>
      </c>
      <c r="AO375">
        <v>9.513</v>
      </c>
      <c r="AQ375">
        <v>4.262250000000001</v>
      </c>
      <c r="AR375">
        <v>9.0249</v>
      </c>
      <c r="AS375">
        <v>0.49460000000000004</v>
      </c>
      <c r="AT375">
        <v>0.4067</v>
      </c>
    </row>
    <row r="376" spans="1:46" ht="12.75">
      <c r="A376" s="1">
        <v>37179</v>
      </c>
      <c r="B376">
        <v>74.9</v>
      </c>
      <c r="C376">
        <v>94.28</v>
      </c>
      <c r="D376">
        <v>78.5</v>
      </c>
      <c r="E376">
        <v>77.7</v>
      </c>
      <c r="G376">
        <v>38.800000000000004</v>
      </c>
      <c r="H376">
        <v>98.3</v>
      </c>
      <c r="I376">
        <v>69.77</v>
      </c>
      <c r="J376">
        <v>71.3</v>
      </c>
      <c r="K376">
        <v>75.383</v>
      </c>
      <c r="L376">
        <v>65.9</v>
      </c>
      <c r="M376">
        <v>75.7</v>
      </c>
      <c r="N376">
        <v>77.51</v>
      </c>
      <c r="O376">
        <v>75.383</v>
      </c>
      <c r="Q376">
        <v>77.51</v>
      </c>
      <c r="R376">
        <v>57.243030000000005</v>
      </c>
      <c r="S376">
        <v>74.97</v>
      </c>
      <c r="U376">
        <v>49.400000000000006</v>
      </c>
      <c r="V376">
        <v>48.800000000000004</v>
      </c>
      <c r="Z376">
        <v>1.4534</v>
      </c>
      <c r="AA376">
        <v>1.6347</v>
      </c>
      <c r="AB376">
        <v>8.283000000000001</v>
      </c>
      <c r="AC376">
        <v>8.904</v>
      </c>
      <c r="AE376">
        <v>48.04</v>
      </c>
      <c r="AF376">
        <v>122.54</v>
      </c>
      <c r="AG376">
        <v>1296.1000000000001</v>
      </c>
      <c r="AH376">
        <v>44.730000000000004</v>
      </c>
      <c r="AI376">
        <v>1.8235000000000001</v>
      </c>
      <c r="AJ376">
        <v>3.8000000000000003</v>
      </c>
      <c r="AK376">
        <v>0.3057</v>
      </c>
      <c r="AL376">
        <v>3.7504500000000003</v>
      </c>
      <c r="AN376">
        <v>1.5905</v>
      </c>
      <c r="AO376">
        <v>9.252</v>
      </c>
      <c r="AQ376">
        <v>4.263000000000001</v>
      </c>
      <c r="AR376">
        <v>9.432500000000001</v>
      </c>
      <c r="AS376">
        <v>0.503</v>
      </c>
      <c r="AT376">
        <v>0.41250000000000003</v>
      </c>
    </row>
    <row r="377" spans="1:46" ht="12.75">
      <c r="A377" s="1">
        <v>37210</v>
      </c>
      <c r="B377">
        <v>74.9</v>
      </c>
      <c r="C377">
        <v>94.41</v>
      </c>
      <c r="D377">
        <v>78.3</v>
      </c>
      <c r="E377">
        <v>77.7</v>
      </c>
      <c r="G377">
        <v>39.14</v>
      </c>
      <c r="H377">
        <v>97.8</v>
      </c>
      <c r="I377">
        <v>69.37</v>
      </c>
      <c r="J377">
        <v>71.10000000000001</v>
      </c>
      <c r="K377">
        <v>75.224</v>
      </c>
      <c r="L377">
        <v>66.4</v>
      </c>
      <c r="M377">
        <v>75.60000000000001</v>
      </c>
      <c r="N377">
        <v>76.8</v>
      </c>
      <c r="O377">
        <v>75.224</v>
      </c>
      <c r="Q377">
        <v>76.8</v>
      </c>
      <c r="R377">
        <v>57.458670000000005</v>
      </c>
      <c r="S377">
        <v>74.85000000000001</v>
      </c>
      <c r="U377">
        <v>49.400000000000006</v>
      </c>
      <c r="V377">
        <v>49.03</v>
      </c>
      <c r="Z377">
        <v>1.4255</v>
      </c>
      <c r="AA377">
        <v>1.6405</v>
      </c>
      <c r="AB377">
        <v>8.311</v>
      </c>
      <c r="AC377">
        <v>8.926</v>
      </c>
      <c r="AE377">
        <v>47.980000000000004</v>
      </c>
      <c r="AF377">
        <v>123.22</v>
      </c>
      <c r="AG377">
        <v>1274</v>
      </c>
      <c r="AH377">
        <v>43.93</v>
      </c>
      <c r="AI377">
        <v>1.8310000000000002</v>
      </c>
      <c r="AJ377">
        <v>3.8000000000000003</v>
      </c>
      <c r="AK377">
        <v>0.30600000000000005</v>
      </c>
      <c r="AL377">
        <v>3.7502000000000004</v>
      </c>
      <c r="AN377">
        <v>1.5717</v>
      </c>
      <c r="AO377">
        <v>9.268</v>
      </c>
      <c r="AQ377">
        <v>4.2635000000000005</v>
      </c>
      <c r="AR377">
        <v>10.306000000000001</v>
      </c>
      <c r="AS377">
        <v>0.5203</v>
      </c>
      <c r="AT377">
        <v>0.4163</v>
      </c>
    </row>
    <row r="378" spans="1:46" ht="12.75">
      <c r="A378" s="1">
        <v>37240</v>
      </c>
      <c r="B378">
        <v>75</v>
      </c>
      <c r="C378">
        <v>94.37</v>
      </c>
      <c r="D378">
        <v>78.5</v>
      </c>
      <c r="E378">
        <v>77.9</v>
      </c>
      <c r="G378">
        <v>38.89</v>
      </c>
      <c r="H378">
        <v>97.7</v>
      </c>
      <c r="I378">
        <v>69.5</v>
      </c>
      <c r="J378">
        <v>70.9</v>
      </c>
      <c r="K378">
        <v>75.068</v>
      </c>
      <c r="L378">
        <v>66.3</v>
      </c>
      <c r="M378">
        <v>75.8</v>
      </c>
      <c r="N378">
        <v>76.96000000000001</v>
      </c>
      <c r="O378">
        <v>75.068</v>
      </c>
      <c r="Q378">
        <v>76.96000000000001</v>
      </c>
      <c r="R378">
        <v>57.53824</v>
      </c>
      <c r="S378">
        <v>74.55</v>
      </c>
      <c r="U378">
        <v>49.6</v>
      </c>
      <c r="V378">
        <v>49.31</v>
      </c>
      <c r="Z378">
        <v>1.4543000000000001</v>
      </c>
      <c r="AA378">
        <v>1.6598000000000002</v>
      </c>
      <c r="AB378">
        <v>8.3529</v>
      </c>
      <c r="AC378">
        <v>8.9724</v>
      </c>
      <c r="AE378">
        <v>48.27</v>
      </c>
      <c r="AF378">
        <v>131.04</v>
      </c>
      <c r="AG378">
        <v>1326.1000000000001</v>
      </c>
      <c r="AH378">
        <v>44.24</v>
      </c>
      <c r="AI378">
        <v>1.8470000000000002</v>
      </c>
      <c r="AJ378">
        <v>3.8000000000000003</v>
      </c>
      <c r="AK378">
        <v>0.30745</v>
      </c>
      <c r="AL378">
        <v>3.7504500000000003</v>
      </c>
      <c r="AN378">
        <v>1.5925</v>
      </c>
      <c r="AO378">
        <v>9.1685</v>
      </c>
      <c r="AQ378">
        <v>4.575</v>
      </c>
      <c r="AR378">
        <v>12</v>
      </c>
      <c r="AS378">
        <v>0.5117</v>
      </c>
      <c r="AT378">
        <v>0.4161</v>
      </c>
    </row>
    <row r="379" spans="1:46" ht="12.75">
      <c r="A379" s="1">
        <v>37271</v>
      </c>
      <c r="B379">
        <v>74.8</v>
      </c>
      <c r="C379">
        <v>94.49</v>
      </c>
      <c r="D379">
        <v>78.60000000000001</v>
      </c>
      <c r="E379">
        <v>78</v>
      </c>
      <c r="G379">
        <v>38.72</v>
      </c>
      <c r="H379">
        <v>97.5</v>
      </c>
      <c r="I379">
        <v>69.9</v>
      </c>
      <c r="J379">
        <v>71.10000000000001</v>
      </c>
      <c r="K379">
        <v>74.959</v>
      </c>
      <c r="L379">
        <v>66.10000000000001</v>
      </c>
      <c r="M379">
        <v>75.9</v>
      </c>
      <c r="N379">
        <v>77.11</v>
      </c>
      <c r="O379">
        <v>74.959</v>
      </c>
      <c r="Q379">
        <v>77.11</v>
      </c>
      <c r="R379">
        <v>58.069390000000006</v>
      </c>
      <c r="S379">
        <v>74.72</v>
      </c>
      <c r="U379">
        <v>49.900000000000006</v>
      </c>
      <c r="V379">
        <v>50.14</v>
      </c>
      <c r="Z379">
        <v>1.4120000000000001</v>
      </c>
      <c r="AA379">
        <v>1.719</v>
      </c>
      <c r="AB379">
        <v>8.647</v>
      </c>
      <c r="AC379">
        <v>9.108</v>
      </c>
      <c r="AE379">
        <v>48.56</v>
      </c>
      <c r="AF379">
        <v>134.06</v>
      </c>
      <c r="AG379">
        <v>1314.8</v>
      </c>
      <c r="AH379">
        <v>44.050000000000004</v>
      </c>
      <c r="AI379">
        <v>1.8365</v>
      </c>
      <c r="AJ379">
        <v>3.8000000000000003</v>
      </c>
      <c r="AK379">
        <v>0.30815000000000003</v>
      </c>
      <c r="AL379">
        <v>3.7502000000000004</v>
      </c>
      <c r="AN379">
        <v>1.5915000000000001</v>
      </c>
      <c r="AO379">
        <v>9.158000000000001</v>
      </c>
      <c r="AQ379">
        <v>4.6325</v>
      </c>
      <c r="AR379">
        <v>11.42</v>
      </c>
      <c r="AS379">
        <v>0.5072</v>
      </c>
      <c r="AT379">
        <v>0.4167</v>
      </c>
    </row>
    <row r="380" spans="1:46" ht="12.75">
      <c r="A380" s="1">
        <v>37302</v>
      </c>
      <c r="B380">
        <v>75</v>
      </c>
      <c r="C380">
        <v>94.49</v>
      </c>
      <c r="D380">
        <v>79.2</v>
      </c>
      <c r="E380">
        <v>78.10000000000001</v>
      </c>
      <c r="G380">
        <v>38.64</v>
      </c>
      <c r="H380">
        <v>97</v>
      </c>
      <c r="I380">
        <v>70.23</v>
      </c>
      <c r="J380">
        <v>71.2</v>
      </c>
      <c r="K380">
        <v>75.18</v>
      </c>
      <c r="L380">
        <v>66.10000000000001</v>
      </c>
      <c r="M380">
        <v>76</v>
      </c>
      <c r="N380">
        <v>77.59</v>
      </c>
      <c r="O380">
        <v>75.18</v>
      </c>
      <c r="Q380">
        <v>77.59</v>
      </c>
      <c r="R380">
        <v>58.03206</v>
      </c>
      <c r="S380">
        <v>75.02</v>
      </c>
      <c r="U380">
        <v>50</v>
      </c>
      <c r="V380">
        <v>50.74</v>
      </c>
      <c r="Z380">
        <v>1.4129</v>
      </c>
      <c r="AA380">
        <v>1.7025000000000001</v>
      </c>
      <c r="AB380">
        <v>8.5725</v>
      </c>
      <c r="AC380">
        <v>8.9175</v>
      </c>
      <c r="AE380">
        <v>48.76</v>
      </c>
      <c r="AF380">
        <v>133.96</v>
      </c>
      <c r="AG380">
        <v>1327.7</v>
      </c>
      <c r="AH380">
        <v>43.72</v>
      </c>
      <c r="AI380">
        <v>1.8315000000000001</v>
      </c>
      <c r="AJ380">
        <v>3.8000000000000003</v>
      </c>
      <c r="AK380">
        <v>0.30795</v>
      </c>
      <c r="AL380">
        <v>3.7504000000000004</v>
      </c>
      <c r="AN380">
        <v>1.6049</v>
      </c>
      <c r="AO380">
        <v>9.133500000000002</v>
      </c>
      <c r="AQ380">
        <v>4.6325</v>
      </c>
      <c r="AR380">
        <v>11.360000000000001</v>
      </c>
      <c r="AS380">
        <v>0.5167</v>
      </c>
      <c r="AT380">
        <v>0.4213</v>
      </c>
    </row>
    <row r="381" spans="1:46" ht="12.75">
      <c r="A381" s="1">
        <v>37330</v>
      </c>
      <c r="B381">
        <v>75.2</v>
      </c>
      <c r="C381">
        <v>94.5</v>
      </c>
      <c r="D381">
        <v>79.7</v>
      </c>
      <c r="E381">
        <v>78.4</v>
      </c>
      <c r="G381">
        <v>38.800000000000004</v>
      </c>
      <c r="H381">
        <v>97.2</v>
      </c>
      <c r="I381">
        <v>70.63</v>
      </c>
      <c r="J381">
        <v>71.3</v>
      </c>
      <c r="K381">
        <v>75.11</v>
      </c>
      <c r="L381">
        <v>65.9</v>
      </c>
      <c r="M381">
        <v>75.9</v>
      </c>
      <c r="N381">
        <v>78.14</v>
      </c>
      <c r="O381">
        <v>75.11</v>
      </c>
      <c r="Q381">
        <v>78.14</v>
      </c>
      <c r="R381">
        <v>58.328900000000004</v>
      </c>
      <c r="S381">
        <v>75.44</v>
      </c>
      <c r="U381">
        <v>50.1</v>
      </c>
      <c r="V381">
        <v>51.25</v>
      </c>
      <c r="Z381">
        <v>1.425</v>
      </c>
      <c r="AA381">
        <v>1.6820000000000002</v>
      </c>
      <c r="AB381">
        <v>8.528500000000001</v>
      </c>
      <c r="AC381">
        <v>8.853</v>
      </c>
      <c r="AE381">
        <v>48.83</v>
      </c>
      <c r="AF381">
        <v>132.7</v>
      </c>
      <c r="AG381">
        <v>1327</v>
      </c>
      <c r="AH381">
        <v>43.6</v>
      </c>
      <c r="AI381">
        <v>1.8425</v>
      </c>
      <c r="AJ381">
        <v>3.8000000000000003</v>
      </c>
      <c r="AK381">
        <v>0.30760000000000004</v>
      </c>
      <c r="AL381">
        <v>3.7503</v>
      </c>
      <c r="AN381">
        <v>1.5958</v>
      </c>
      <c r="AO381">
        <v>9.01275</v>
      </c>
      <c r="AQ381">
        <v>4.6325</v>
      </c>
      <c r="AR381">
        <v>11.38</v>
      </c>
      <c r="AS381">
        <v>0.5333</v>
      </c>
      <c r="AT381">
        <v>0.4405</v>
      </c>
    </row>
    <row r="382" spans="1:46" ht="12.75">
      <c r="A382" s="1">
        <v>37361</v>
      </c>
      <c r="B382">
        <v>75.60000000000001</v>
      </c>
      <c r="C382">
        <v>95.32000000000001</v>
      </c>
      <c r="D382">
        <v>80</v>
      </c>
      <c r="E382">
        <v>78.5</v>
      </c>
      <c r="G382">
        <v>38.89</v>
      </c>
      <c r="H382">
        <v>97.5</v>
      </c>
      <c r="I382">
        <v>71.03</v>
      </c>
      <c r="J382">
        <v>71.8</v>
      </c>
      <c r="K382">
        <v>75.19</v>
      </c>
      <c r="L382">
        <v>65.8</v>
      </c>
      <c r="M382">
        <v>75.9</v>
      </c>
      <c r="N382">
        <v>78.61</v>
      </c>
      <c r="O382">
        <v>75.19</v>
      </c>
      <c r="Q382">
        <v>78.61</v>
      </c>
      <c r="R382">
        <v>58.64752000000001</v>
      </c>
      <c r="S382">
        <v>75.86</v>
      </c>
      <c r="U382">
        <v>50.2</v>
      </c>
      <c r="V382">
        <v>52.120000000000005</v>
      </c>
      <c r="Z382">
        <v>1.4565000000000001</v>
      </c>
      <c r="AA382">
        <v>1.6216000000000002</v>
      </c>
      <c r="AB382">
        <v>8.258000000000001</v>
      </c>
      <c r="AC382">
        <v>8.405000000000001</v>
      </c>
      <c r="AE382">
        <v>48.980000000000004</v>
      </c>
      <c r="AF382">
        <v>128.45</v>
      </c>
      <c r="AG382">
        <v>1292.2</v>
      </c>
      <c r="AH382">
        <v>43.26</v>
      </c>
      <c r="AI382">
        <v>1.8130000000000002</v>
      </c>
      <c r="AJ382">
        <v>3.8000000000000003</v>
      </c>
      <c r="AK382">
        <v>0.30585</v>
      </c>
      <c r="AL382">
        <v>3.7503</v>
      </c>
      <c r="AN382">
        <v>1.5681</v>
      </c>
      <c r="AO382">
        <v>9.375250000000001</v>
      </c>
      <c r="AQ382">
        <v>4.64315</v>
      </c>
      <c r="AR382">
        <v>10.64</v>
      </c>
      <c r="AS382">
        <v>0.5372</v>
      </c>
      <c r="AT382">
        <v>0.44720000000000004</v>
      </c>
    </row>
    <row r="383" spans="1:46" ht="12.75">
      <c r="A383" s="1">
        <v>37391</v>
      </c>
      <c r="B383">
        <v>75.8</v>
      </c>
      <c r="C383">
        <v>95.41</v>
      </c>
      <c r="D383">
        <v>80</v>
      </c>
      <c r="E383">
        <v>78.7</v>
      </c>
      <c r="G383">
        <v>39.14</v>
      </c>
      <c r="H383">
        <v>97.8</v>
      </c>
      <c r="I383">
        <v>71.3</v>
      </c>
      <c r="J383">
        <v>71.9</v>
      </c>
      <c r="K383">
        <v>75.424</v>
      </c>
      <c r="L383">
        <v>65.9</v>
      </c>
      <c r="M383">
        <v>75.9</v>
      </c>
      <c r="N383">
        <v>78.77</v>
      </c>
      <c r="O383">
        <v>75.424</v>
      </c>
      <c r="Q383">
        <v>78.77</v>
      </c>
      <c r="R383">
        <v>58.76639000000001</v>
      </c>
      <c r="S383">
        <v>75.86</v>
      </c>
      <c r="U383">
        <v>50.300000000000004</v>
      </c>
      <c r="V383">
        <v>52.38</v>
      </c>
      <c r="Z383">
        <v>1.4625000000000001</v>
      </c>
      <c r="AA383">
        <v>1.5693000000000001</v>
      </c>
      <c r="AB383">
        <v>7.9590000000000005</v>
      </c>
      <c r="AC383">
        <v>8.0025</v>
      </c>
      <c r="AE383">
        <v>49.06</v>
      </c>
      <c r="AF383">
        <v>124.13000000000001</v>
      </c>
      <c r="AG383">
        <v>1233.3</v>
      </c>
      <c r="AH383">
        <v>42.36</v>
      </c>
      <c r="AI383">
        <v>1.788</v>
      </c>
      <c r="AJ383">
        <v>3.8000000000000003</v>
      </c>
      <c r="AK383">
        <v>0.30455000000000004</v>
      </c>
      <c r="AL383">
        <v>3.7502000000000004</v>
      </c>
      <c r="AN383">
        <v>1.5275</v>
      </c>
      <c r="AO383">
        <v>9.663</v>
      </c>
      <c r="AQ383">
        <v>4.6000000000000005</v>
      </c>
      <c r="AR383">
        <v>9.780000000000001</v>
      </c>
      <c r="AS383">
        <v>0.5660000000000001</v>
      </c>
      <c r="AT383">
        <v>0.47900000000000004</v>
      </c>
    </row>
    <row r="384" spans="1:46" ht="12.75">
      <c r="A384" s="1">
        <v>37422</v>
      </c>
      <c r="B384">
        <v>75.8</v>
      </c>
      <c r="C384">
        <v>95.29</v>
      </c>
      <c r="D384">
        <v>80</v>
      </c>
      <c r="E384">
        <v>78.7</v>
      </c>
      <c r="G384">
        <v>39.47</v>
      </c>
      <c r="H384">
        <v>97.7</v>
      </c>
      <c r="I384">
        <v>71.23</v>
      </c>
      <c r="J384">
        <v>71.7</v>
      </c>
      <c r="K384">
        <v>75.378</v>
      </c>
      <c r="L384">
        <v>65.9</v>
      </c>
      <c r="M384">
        <v>75.7</v>
      </c>
      <c r="N384">
        <v>78.93</v>
      </c>
      <c r="O384">
        <v>75.378</v>
      </c>
      <c r="Q384">
        <v>78.93</v>
      </c>
      <c r="R384">
        <v>59.05292000000001</v>
      </c>
      <c r="S384">
        <v>75.9</v>
      </c>
      <c r="U384">
        <v>50.400000000000006</v>
      </c>
      <c r="V384">
        <v>52.83</v>
      </c>
      <c r="Z384">
        <v>1.5245</v>
      </c>
      <c r="AA384">
        <v>1.492</v>
      </c>
      <c r="AB384">
        <v>7.535</v>
      </c>
      <c r="AC384">
        <v>7.524</v>
      </c>
      <c r="AE384">
        <v>48.910000000000004</v>
      </c>
      <c r="AF384">
        <v>119.85000000000001</v>
      </c>
      <c r="AG384">
        <v>1204.8</v>
      </c>
      <c r="AH384">
        <v>41.58</v>
      </c>
      <c r="AI384">
        <v>1.766</v>
      </c>
      <c r="AJ384">
        <v>3.8000000000000003</v>
      </c>
      <c r="AK384">
        <v>0.30175</v>
      </c>
      <c r="AL384">
        <v>3.7505</v>
      </c>
      <c r="AN384">
        <v>1.5190000000000001</v>
      </c>
      <c r="AO384">
        <v>9.945</v>
      </c>
      <c r="AQ384">
        <v>4.66</v>
      </c>
      <c r="AR384">
        <v>10.39</v>
      </c>
      <c r="AS384">
        <v>0.5628000000000001</v>
      </c>
      <c r="AT384">
        <v>0.48600000000000004</v>
      </c>
    </row>
    <row r="385" spans="1:46" ht="12.75">
      <c r="A385" s="1">
        <v>37452</v>
      </c>
      <c r="B385">
        <v>75.60000000000001</v>
      </c>
      <c r="C385">
        <v>94.78</v>
      </c>
      <c r="D385">
        <v>79.8</v>
      </c>
      <c r="E385">
        <v>78.60000000000001</v>
      </c>
      <c r="G385">
        <v>39.88</v>
      </c>
      <c r="H385">
        <v>97.3</v>
      </c>
      <c r="I385">
        <v>71.03</v>
      </c>
      <c r="J385">
        <v>71.60000000000001</v>
      </c>
      <c r="K385">
        <v>75.4</v>
      </c>
      <c r="L385">
        <v>66</v>
      </c>
      <c r="M385">
        <v>75.9</v>
      </c>
      <c r="N385">
        <v>79.4</v>
      </c>
      <c r="O385">
        <v>75.4</v>
      </c>
      <c r="Q385">
        <v>79.4</v>
      </c>
      <c r="R385">
        <v>59.22245</v>
      </c>
      <c r="S385">
        <v>75.99</v>
      </c>
      <c r="U385">
        <v>50.400000000000006</v>
      </c>
      <c r="V385">
        <v>53.660000000000004</v>
      </c>
      <c r="Z385">
        <v>1.5625</v>
      </c>
      <c r="AA385">
        <v>1.4833</v>
      </c>
      <c r="AB385">
        <v>7.583</v>
      </c>
      <c r="AC385">
        <v>7.62</v>
      </c>
      <c r="AE385">
        <v>48.69</v>
      </c>
      <c r="AF385">
        <v>119.77</v>
      </c>
      <c r="AG385">
        <v>1197</v>
      </c>
      <c r="AH385">
        <v>42.04</v>
      </c>
      <c r="AI385">
        <v>1.7630000000000001</v>
      </c>
      <c r="AJ385">
        <v>3.8000000000000003</v>
      </c>
      <c r="AK385">
        <v>0.30175</v>
      </c>
      <c r="AL385">
        <v>3.7503</v>
      </c>
      <c r="AN385">
        <v>1.5845</v>
      </c>
      <c r="AO385">
        <v>9.812000000000001</v>
      </c>
      <c r="AQ385">
        <v>4.64515</v>
      </c>
      <c r="AR385">
        <v>10.190000000000001</v>
      </c>
      <c r="AS385">
        <v>0.5445</v>
      </c>
      <c r="AT385">
        <v>0.4685</v>
      </c>
    </row>
    <row r="386" spans="1:46" ht="12.75">
      <c r="A386" s="1">
        <v>37483</v>
      </c>
      <c r="B386">
        <v>75.8</v>
      </c>
      <c r="C386">
        <v>94.75</v>
      </c>
      <c r="D386">
        <v>79.9</v>
      </c>
      <c r="E386">
        <v>78.3</v>
      </c>
      <c r="G386">
        <v>40.13</v>
      </c>
      <c r="H386">
        <v>97.60000000000001</v>
      </c>
      <c r="I386">
        <v>71.5</v>
      </c>
      <c r="J386">
        <v>71.7</v>
      </c>
      <c r="K386">
        <v>75.34700000000001</v>
      </c>
      <c r="L386">
        <v>65.9</v>
      </c>
      <c r="M386">
        <v>76.10000000000001</v>
      </c>
      <c r="N386">
        <v>79.72</v>
      </c>
      <c r="O386">
        <v>75.34700000000001</v>
      </c>
      <c r="Q386">
        <v>79.72</v>
      </c>
      <c r="R386">
        <v>59.447630000000004</v>
      </c>
      <c r="S386">
        <v>76.24</v>
      </c>
      <c r="U386">
        <v>50.5</v>
      </c>
      <c r="V386">
        <v>53.95</v>
      </c>
      <c r="Z386">
        <v>1.5476</v>
      </c>
      <c r="AA386">
        <v>1.5007000000000001</v>
      </c>
      <c r="AB386">
        <v>7.572500000000001</v>
      </c>
      <c r="AC386">
        <v>7.5366</v>
      </c>
      <c r="AE386">
        <v>48.52</v>
      </c>
      <c r="AF386">
        <v>118.76</v>
      </c>
      <c r="AG386">
        <v>1204.9</v>
      </c>
      <c r="AH386">
        <v>42.25</v>
      </c>
      <c r="AI386">
        <v>1.75</v>
      </c>
      <c r="AJ386">
        <v>3.8000000000000003</v>
      </c>
      <c r="AK386">
        <v>0.30175</v>
      </c>
      <c r="AL386">
        <v>3.7503</v>
      </c>
      <c r="AN386">
        <v>1.5585</v>
      </c>
      <c r="AO386">
        <v>9.898000000000001</v>
      </c>
      <c r="AQ386">
        <v>4.6000000000000005</v>
      </c>
      <c r="AR386">
        <v>10.561</v>
      </c>
      <c r="AS386">
        <v>0.5495</v>
      </c>
      <c r="AT386">
        <v>0.46790000000000004</v>
      </c>
    </row>
    <row r="387" spans="1:46" ht="12.75">
      <c r="A387" s="1">
        <v>37514</v>
      </c>
      <c r="B387">
        <v>76</v>
      </c>
      <c r="C387">
        <v>94.9</v>
      </c>
      <c r="D387">
        <v>80.3</v>
      </c>
      <c r="E387">
        <v>78.8</v>
      </c>
      <c r="G387">
        <v>40.21</v>
      </c>
      <c r="H387">
        <v>97.60000000000001</v>
      </c>
      <c r="I387">
        <v>71.9</v>
      </c>
      <c r="J387">
        <v>72</v>
      </c>
      <c r="K387">
        <v>75.253</v>
      </c>
      <c r="L387">
        <v>66.10000000000001</v>
      </c>
      <c r="M387">
        <v>76.2</v>
      </c>
      <c r="N387">
        <v>79.72</v>
      </c>
      <c r="O387">
        <v>75.253</v>
      </c>
      <c r="Q387">
        <v>79.72</v>
      </c>
      <c r="R387">
        <v>59.80519</v>
      </c>
      <c r="S387">
        <v>76.37</v>
      </c>
      <c r="U387">
        <v>50.800000000000004</v>
      </c>
      <c r="V387">
        <v>54.43</v>
      </c>
      <c r="Z387">
        <v>1.57</v>
      </c>
      <c r="AA387">
        <v>1.4758</v>
      </c>
      <c r="AB387">
        <v>7.5200000000000005</v>
      </c>
      <c r="AC387">
        <v>7.41</v>
      </c>
      <c r="AE387">
        <v>48.4</v>
      </c>
      <c r="AF387">
        <v>121.74000000000001</v>
      </c>
      <c r="AG387">
        <v>1225.5</v>
      </c>
      <c r="AH387">
        <v>43.29</v>
      </c>
      <c r="AI387">
        <v>1.778</v>
      </c>
      <c r="AJ387">
        <v>3.8000000000000003</v>
      </c>
      <c r="AK387">
        <v>0.3017</v>
      </c>
      <c r="AL387">
        <v>3.7505</v>
      </c>
      <c r="AN387">
        <v>1.5863</v>
      </c>
      <c r="AO387">
        <v>10.229500000000002</v>
      </c>
      <c r="AQ387">
        <v>4.6451</v>
      </c>
      <c r="AR387">
        <v>10.535</v>
      </c>
      <c r="AS387">
        <v>0.5429</v>
      </c>
      <c r="AT387">
        <v>0.4698</v>
      </c>
    </row>
    <row r="388" spans="1:46" ht="12.75">
      <c r="A388" s="1">
        <v>37544</v>
      </c>
      <c r="B388">
        <v>76.10000000000001</v>
      </c>
      <c r="C388">
        <v>95.45</v>
      </c>
      <c r="D388">
        <v>80.5</v>
      </c>
      <c r="E388">
        <v>79.10000000000001</v>
      </c>
      <c r="G388">
        <v>40.38</v>
      </c>
      <c r="H388">
        <v>97.4</v>
      </c>
      <c r="I388">
        <v>71.7</v>
      </c>
      <c r="J388">
        <v>72.3</v>
      </c>
      <c r="K388">
        <v>75.232</v>
      </c>
      <c r="L388">
        <v>66.3</v>
      </c>
      <c r="M388">
        <v>76.2</v>
      </c>
      <c r="N388">
        <v>79.96000000000001</v>
      </c>
      <c r="O388">
        <v>75.232</v>
      </c>
      <c r="Q388">
        <v>79.96000000000001</v>
      </c>
      <c r="R388">
        <v>60.06879000000001</v>
      </c>
      <c r="S388">
        <v>76.49</v>
      </c>
      <c r="U388">
        <v>50.800000000000004</v>
      </c>
      <c r="V388">
        <v>55.24</v>
      </c>
      <c r="Z388">
        <v>1.5630000000000002</v>
      </c>
      <c r="AA388">
        <v>1.4805000000000001</v>
      </c>
      <c r="AB388">
        <v>7.526000000000001</v>
      </c>
      <c r="AC388">
        <v>7.455500000000001</v>
      </c>
      <c r="AE388">
        <v>48.39</v>
      </c>
      <c r="AF388">
        <v>122.78</v>
      </c>
      <c r="AG388">
        <v>1233.4</v>
      </c>
      <c r="AH388">
        <v>43.35</v>
      </c>
      <c r="AI388">
        <v>1.7672</v>
      </c>
      <c r="AJ388">
        <v>3.8000000000000003</v>
      </c>
      <c r="AK388">
        <v>0.3019</v>
      </c>
      <c r="AL388">
        <v>3.7504500000000003</v>
      </c>
      <c r="AN388">
        <v>1.5610000000000002</v>
      </c>
      <c r="AO388">
        <v>10.151000000000002</v>
      </c>
      <c r="AQ388">
        <v>4.6325</v>
      </c>
      <c r="AR388">
        <v>10</v>
      </c>
      <c r="AS388">
        <v>0.5548000000000001</v>
      </c>
      <c r="AT388">
        <v>0.48560000000000003</v>
      </c>
    </row>
    <row r="389" spans="1:46" ht="12.75">
      <c r="A389" s="1">
        <v>37575</v>
      </c>
      <c r="B389">
        <v>76.10000000000001</v>
      </c>
      <c r="C389">
        <v>95.27</v>
      </c>
      <c r="D389">
        <v>80.5</v>
      </c>
      <c r="E389">
        <v>79.4</v>
      </c>
      <c r="G389">
        <v>40.550000000000004</v>
      </c>
      <c r="H389">
        <v>97.4</v>
      </c>
      <c r="I389">
        <v>71.76</v>
      </c>
      <c r="J389">
        <v>72.10000000000001</v>
      </c>
      <c r="K389">
        <v>75.4</v>
      </c>
      <c r="L389">
        <v>66.4</v>
      </c>
      <c r="M389">
        <v>76.2</v>
      </c>
      <c r="N389">
        <v>80.19</v>
      </c>
      <c r="O389">
        <v>75.4</v>
      </c>
      <c r="Q389">
        <v>80.19</v>
      </c>
      <c r="R389">
        <v>60.55460000000001</v>
      </c>
      <c r="S389">
        <v>76.49</v>
      </c>
      <c r="U389">
        <v>51</v>
      </c>
      <c r="V389">
        <v>55.9</v>
      </c>
      <c r="Z389">
        <v>1.5553000000000001</v>
      </c>
      <c r="AA389">
        <v>1.486</v>
      </c>
      <c r="AB389">
        <v>7.4748</v>
      </c>
      <c r="AC389">
        <v>7.3340000000000005</v>
      </c>
      <c r="AE389">
        <v>48.36</v>
      </c>
      <c r="AF389">
        <v>122.72</v>
      </c>
      <c r="AG389">
        <v>1207.7</v>
      </c>
      <c r="AH389">
        <v>43.51</v>
      </c>
      <c r="AI389">
        <v>1.7672</v>
      </c>
      <c r="AJ389">
        <v>3.8000000000000003</v>
      </c>
      <c r="AK389">
        <v>0.30175</v>
      </c>
      <c r="AL389">
        <v>3.7502000000000004</v>
      </c>
      <c r="AN389">
        <v>1.5658</v>
      </c>
      <c r="AO389">
        <v>10.134</v>
      </c>
      <c r="AQ389">
        <v>4.6325</v>
      </c>
      <c r="AR389">
        <v>9.280000000000001</v>
      </c>
      <c r="AS389">
        <v>0.5601</v>
      </c>
      <c r="AT389">
        <v>0.498</v>
      </c>
    </row>
    <row r="390" spans="1:46" ht="12.75">
      <c r="A390" s="1">
        <v>37605</v>
      </c>
      <c r="B390">
        <v>76.3</v>
      </c>
      <c r="C390">
        <v>95.22</v>
      </c>
      <c r="D390">
        <v>80.5</v>
      </c>
      <c r="E390">
        <v>80</v>
      </c>
      <c r="G390">
        <v>40.13</v>
      </c>
      <c r="H390">
        <v>97.4</v>
      </c>
      <c r="I390">
        <v>72.10000000000001</v>
      </c>
      <c r="J390">
        <v>72.10000000000001</v>
      </c>
      <c r="K390">
        <v>75.396</v>
      </c>
      <c r="L390">
        <v>66.5</v>
      </c>
      <c r="M390">
        <v>76.3</v>
      </c>
      <c r="N390">
        <v>79.88</v>
      </c>
      <c r="O390">
        <v>75.396</v>
      </c>
      <c r="Q390">
        <v>79.88</v>
      </c>
      <c r="R390">
        <v>60.818200000000004</v>
      </c>
      <c r="S390">
        <v>76.32000000000001</v>
      </c>
      <c r="U390">
        <v>51.1</v>
      </c>
      <c r="V390">
        <v>55.97</v>
      </c>
      <c r="Z390">
        <v>1.6095000000000002</v>
      </c>
      <c r="AA390">
        <v>1.3833</v>
      </c>
      <c r="AB390">
        <v>7.085</v>
      </c>
      <c r="AC390">
        <v>6.9375</v>
      </c>
      <c r="AE390">
        <v>48</v>
      </c>
      <c r="AF390">
        <v>118.75</v>
      </c>
      <c r="AG390">
        <v>1200.4</v>
      </c>
      <c r="AH390">
        <v>43.2</v>
      </c>
      <c r="AI390">
        <v>1.7352</v>
      </c>
      <c r="AJ390">
        <v>3.8000000000000003</v>
      </c>
      <c r="AK390">
        <v>0.2994</v>
      </c>
      <c r="AL390">
        <v>3.7503</v>
      </c>
      <c r="AN390">
        <v>1.58</v>
      </c>
      <c r="AO390">
        <v>10.464</v>
      </c>
      <c r="AQ390">
        <v>4.630000000000001</v>
      </c>
      <c r="AR390">
        <v>8.585</v>
      </c>
      <c r="AS390">
        <v>0.5625</v>
      </c>
      <c r="AT390">
        <v>0.5239</v>
      </c>
    </row>
    <row r="391" spans="1:46" ht="12.75">
      <c r="A391" s="1">
        <v>37636</v>
      </c>
      <c r="B391">
        <v>75.9</v>
      </c>
      <c r="C391">
        <v>95.29</v>
      </c>
      <c r="D391">
        <v>80.60000000000001</v>
      </c>
      <c r="E391">
        <v>81.9</v>
      </c>
      <c r="G391">
        <v>40.050000000000004</v>
      </c>
      <c r="H391">
        <v>97.10000000000001</v>
      </c>
      <c r="I391">
        <v>72.56</v>
      </c>
      <c r="J391">
        <v>72.7</v>
      </c>
      <c r="K391">
        <v>75.614</v>
      </c>
      <c r="L391">
        <v>66.3</v>
      </c>
      <c r="M391">
        <v>76.3</v>
      </c>
      <c r="N391">
        <v>80.59</v>
      </c>
      <c r="O391">
        <v>75.614</v>
      </c>
      <c r="Q391">
        <v>80.59</v>
      </c>
      <c r="R391">
        <v>61.064060000000005</v>
      </c>
      <c r="S391">
        <v>76.66</v>
      </c>
      <c r="U391">
        <v>51.300000000000004</v>
      </c>
      <c r="V391">
        <v>56.42</v>
      </c>
      <c r="Z391">
        <v>1.6448</v>
      </c>
      <c r="AA391">
        <v>1.3683</v>
      </c>
      <c r="AB391">
        <v>6.9255</v>
      </c>
      <c r="AC391">
        <v>6.966</v>
      </c>
      <c r="AE391">
        <v>47.83</v>
      </c>
      <c r="AF391">
        <v>119.96000000000001</v>
      </c>
      <c r="AG391">
        <v>1170.5</v>
      </c>
      <c r="AH391">
        <v>42.77</v>
      </c>
      <c r="AI391">
        <v>1.7396</v>
      </c>
      <c r="AJ391">
        <v>3.8000000000000003</v>
      </c>
      <c r="AK391">
        <v>0.29895000000000005</v>
      </c>
      <c r="AL391">
        <v>3.7501</v>
      </c>
      <c r="AN391">
        <v>1.5286000000000002</v>
      </c>
      <c r="AO391">
        <v>10.8945</v>
      </c>
      <c r="AQ391">
        <v>5.340000000000001</v>
      </c>
      <c r="AR391">
        <v>8.5</v>
      </c>
      <c r="AS391">
        <v>0.5860000000000001</v>
      </c>
      <c r="AT391">
        <v>0.544</v>
      </c>
    </row>
    <row r="392" spans="1:46" ht="12.75">
      <c r="A392" s="1">
        <v>37667</v>
      </c>
      <c r="B392">
        <v>76.10000000000001</v>
      </c>
      <c r="C392">
        <v>95.39</v>
      </c>
      <c r="D392">
        <v>81.4</v>
      </c>
      <c r="E392">
        <v>82</v>
      </c>
      <c r="G392">
        <v>40.13</v>
      </c>
      <c r="H392">
        <v>96.8</v>
      </c>
      <c r="I392">
        <v>72.96000000000001</v>
      </c>
      <c r="J392">
        <v>72.60000000000001</v>
      </c>
      <c r="K392">
        <v>75.47500000000001</v>
      </c>
      <c r="L392">
        <v>66.60000000000001</v>
      </c>
      <c r="M392">
        <v>76.2</v>
      </c>
      <c r="N392">
        <v>81.22</v>
      </c>
      <c r="O392">
        <v>75.47500000000001</v>
      </c>
      <c r="Q392">
        <v>81.22</v>
      </c>
      <c r="R392">
        <v>61.23368000000001</v>
      </c>
      <c r="S392">
        <v>77.25</v>
      </c>
      <c r="U392">
        <v>51.5</v>
      </c>
      <c r="V392">
        <v>56.36</v>
      </c>
      <c r="Z392">
        <v>1.5737</v>
      </c>
      <c r="AA392">
        <v>1.3557000000000001</v>
      </c>
      <c r="AB392">
        <v>6.8925</v>
      </c>
      <c r="AC392">
        <v>7.168</v>
      </c>
      <c r="AE392">
        <v>47.660000000000004</v>
      </c>
      <c r="AF392">
        <v>118.22</v>
      </c>
      <c r="AG392">
        <v>1186.8</v>
      </c>
      <c r="AH392">
        <v>42.800000000000004</v>
      </c>
      <c r="AI392">
        <v>1.7374</v>
      </c>
      <c r="AJ392">
        <v>3.8000000000000003</v>
      </c>
      <c r="AK392">
        <v>0.29965</v>
      </c>
      <c r="AL392">
        <v>3.7501</v>
      </c>
      <c r="AN392">
        <v>1.488</v>
      </c>
      <c r="AO392">
        <v>11.040750000000001</v>
      </c>
      <c r="AQ392">
        <v>5.575</v>
      </c>
      <c r="AR392">
        <v>8.095500000000001</v>
      </c>
      <c r="AS392">
        <v>0.6075</v>
      </c>
      <c r="AT392">
        <v>0.558</v>
      </c>
    </row>
    <row r="393" spans="1:46" ht="12.75">
      <c r="A393" s="1">
        <v>37695</v>
      </c>
      <c r="B393">
        <v>76.4</v>
      </c>
      <c r="C393">
        <v>95.77</v>
      </c>
      <c r="D393">
        <v>82</v>
      </c>
      <c r="E393">
        <v>81.4</v>
      </c>
      <c r="G393">
        <v>40.38</v>
      </c>
      <c r="H393">
        <v>97.10000000000001</v>
      </c>
      <c r="I393">
        <v>73.83</v>
      </c>
      <c r="J393">
        <v>72.60000000000001</v>
      </c>
      <c r="K393">
        <v>75.685</v>
      </c>
      <c r="L393">
        <v>66.5</v>
      </c>
      <c r="M393">
        <v>76.2</v>
      </c>
      <c r="N393">
        <v>81.46000000000001</v>
      </c>
      <c r="O393">
        <v>75.685</v>
      </c>
      <c r="Q393">
        <v>81.46000000000001</v>
      </c>
      <c r="R393">
        <v>61.62021000000001</v>
      </c>
      <c r="S393">
        <v>77.72</v>
      </c>
      <c r="U393">
        <v>51.900000000000006</v>
      </c>
      <c r="V393">
        <v>56.69</v>
      </c>
      <c r="Z393">
        <v>1.5790000000000002</v>
      </c>
      <c r="AA393">
        <v>1.3538000000000001</v>
      </c>
      <c r="AB393">
        <v>6.8138000000000005</v>
      </c>
      <c r="AC393">
        <v>7.276000000000001</v>
      </c>
      <c r="AE393">
        <v>47.53</v>
      </c>
      <c r="AF393">
        <v>118.07000000000001</v>
      </c>
      <c r="AG393">
        <v>1252.9</v>
      </c>
      <c r="AH393">
        <v>42.86</v>
      </c>
      <c r="AI393">
        <v>1.7645000000000002</v>
      </c>
      <c r="AJ393">
        <v>3.8000000000000003</v>
      </c>
      <c r="AK393">
        <v>0.29949000000000003</v>
      </c>
      <c r="AL393">
        <v>3.7502000000000004</v>
      </c>
      <c r="AN393">
        <v>1.4695</v>
      </c>
      <c r="AO393">
        <v>10.809000000000001</v>
      </c>
      <c r="AQ393">
        <v>5.7625</v>
      </c>
      <c r="AR393">
        <v>7.9</v>
      </c>
      <c r="AS393">
        <v>0.6045</v>
      </c>
      <c r="AT393">
        <v>0.5538000000000001</v>
      </c>
    </row>
    <row r="394" spans="1:46" ht="12.75">
      <c r="A394" s="1">
        <v>37726</v>
      </c>
      <c r="B394">
        <v>76.8</v>
      </c>
      <c r="C394">
        <v>95.96000000000001</v>
      </c>
      <c r="D394">
        <v>81.9</v>
      </c>
      <c r="E394">
        <v>80.8</v>
      </c>
      <c r="G394">
        <v>40.88</v>
      </c>
      <c r="H394">
        <v>97.4</v>
      </c>
      <c r="I394">
        <v>73.7</v>
      </c>
      <c r="J394">
        <v>72.9</v>
      </c>
      <c r="K394">
        <v>75.839</v>
      </c>
      <c r="L394">
        <v>66.60000000000001</v>
      </c>
      <c r="M394">
        <v>76.2</v>
      </c>
      <c r="N394">
        <v>80.91</v>
      </c>
      <c r="O394">
        <v>75.839</v>
      </c>
      <c r="Q394">
        <v>80.91</v>
      </c>
      <c r="R394">
        <v>61.725410000000004</v>
      </c>
      <c r="S394">
        <v>77.55</v>
      </c>
      <c r="U394">
        <v>52.1</v>
      </c>
      <c r="V394">
        <v>56.82</v>
      </c>
      <c r="Z394">
        <v>1.6</v>
      </c>
      <c r="AA394">
        <v>1.3545</v>
      </c>
      <c r="AB394">
        <v>6.640000000000001</v>
      </c>
      <c r="AC394">
        <v>6.995</v>
      </c>
      <c r="AE394">
        <v>47.37</v>
      </c>
      <c r="AF394">
        <v>119.07000000000001</v>
      </c>
      <c r="AG394">
        <v>1213.1000000000001</v>
      </c>
      <c r="AH394">
        <v>42.86</v>
      </c>
      <c r="AI394">
        <v>1.7745000000000002</v>
      </c>
      <c r="AJ394">
        <v>3.8000000000000003</v>
      </c>
      <c r="AK394">
        <v>0.2999</v>
      </c>
      <c r="AL394">
        <v>3.7501</v>
      </c>
      <c r="AN394">
        <v>1.4336</v>
      </c>
      <c r="AO394">
        <v>10.292000000000002</v>
      </c>
      <c r="AQ394">
        <v>5.9350000000000005</v>
      </c>
      <c r="AR394">
        <v>7.2875000000000005</v>
      </c>
      <c r="AS394">
        <v>0.6262</v>
      </c>
      <c r="AT394">
        <v>0.56</v>
      </c>
    </row>
    <row r="395" spans="1:46" ht="12.75">
      <c r="A395" s="1">
        <v>37756</v>
      </c>
      <c r="B395">
        <v>76.8</v>
      </c>
      <c r="C395">
        <v>95.81</v>
      </c>
      <c r="D395">
        <v>81.8</v>
      </c>
      <c r="E395">
        <v>80.3</v>
      </c>
      <c r="G395">
        <v>40.96</v>
      </c>
      <c r="H395">
        <v>97.60000000000001</v>
      </c>
      <c r="I395">
        <v>73.56</v>
      </c>
      <c r="J395">
        <v>73.2</v>
      </c>
      <c r="K395">
        <v>75.358</v>
      </c>
      <c r="L395">
        <v>66.5</v>
      </c>
      <c r="M395">
        <v>76.2</v>
      </c>
      <c r="N395">
        <v>80.98</v>
      </c>
      <c r="O395">
        <v>75.358</v>
      </c>
      <c r="Q395">
        <v>80.98</v>
      </c>
      <c r="R395">
        <v>61.52624000000001</v>
      </c>
      <c r="S395">
        <v>77.42</v>
      </c>
      <c r="U395">
        <v>52.300000000000004</v>
      </c>
      <c r="V395">
        <v>56.82</v>
      </c>
      <c r="Z395">
        <v>1.6393</v>
      </c>
      <c r="AA395">
        <v>1.3022</v>
      </c>
      <c r="AB395">
        <v>6.3123000000000005</v>
      </c>
      <c r="AC395">
        <v>6.6917</v>
      </c>
      <c r="AE395">
        <v>47.07</v>
      </c>
      <c r="AF395">
        <v>119.5</v>
      </c>
      <c r="AG395">
        <v>1206.5</v>
      </c>
      <c r="AH395">
        <v>41.75</v>
      </c>
      <c r="AI395">
        <v>1.735</v>
      </c>
      <c r="AJ395">
        <v>3.8000000000000003</v>
      </c>
      <c r="AK395">
        <v>0.29960000000000003</v>
      </c>
      <c r="AL395">
        <v>3.7502000000000004</v>
      </c>
      <c r="AN395">
        <v>1.3712</v>
      </c>
      <c r="AO395">
        <v>10.339</v>
      </c>
      <c r="AQ395">
        <v>5.9750000000000005</v>
      </c>
      <c r="AR395">
        <v>8.035</v>
      </c>
      <c r="AS395">
        <v>0.6513</v>
      </c>
      <c r="AT395">
        <v>0.5759000000000001</v>
      </c>
    </row>
    <row r="396" spans="1:46" ht="12.75">
      <c r="A396" s="1">
        <v>37787</v>
      </c>
      <c r="B396">
        <v>76.7</v>
      </c>
      <c r="C396">
        <v>95.81</v>
      </c>
      <c r="D396">
        <v>81.8</v>
      </c>
      <c r="E396">
        <v>80.10000000000001</v>
      </c>
      <c r="G396">
        <v>41.21</v>
      </c>
      <c r="H396">
        <v>97.3</v>
      </c>
      <c r="I396">
        <v>73.36</v>
      </c>
      <c r="J396">
        <v>72.9</v>
      </c>
      <c r="K396">
        <v>75.133</v>
      </c>
      <c r="L396">
        <v>66.60000000000001</v>
      </c>
      <c r="M396">
        <v>76.3</v>
      </c>
      <c r="N396">
        <v>80.98</v>
      </c>
      <c r="O396">
        <v>75.133</v>
      </c>
      <c r="Q396">
        <v>80.98</v>
      </c>
      <c r="R396">
        <v>61.577070000000006</v>
      </c>
      <c r="S396">
        <v>77.5</v>
      </c>
      <c r="U396">
        <v>52.400000000000006</v>
      </c>
      <c r="V396">
        <v>56.72</v>
      </c>
      <c r="Z396">
        <v>1.6529</v>
      </c>
      <c r="AA396">
        <v>1.3519</v>
      </c>
      <c r="AB396">
        <v>6.461</v>
      </c>
      <c r="AC396">
        <v>7.2245</v>
      </c>
      <c r="AE396">
        <v>46.4</v>
      </c>
      <c r="AF396">
        <v>119.87</v>
      </c>
      <c r="AG396">
        <v>1193.1000000000001</v>
      </c>
      <c r="AH396">
        <v>42.08</v>
      </c>
      <c r="AI396">
        <v>1.7608000000000001</v>
      </c>
      <c r="AJ396">
        <v>3.8000000000000003</v>
      </c>
      <c r="AK396">
        <v>0.29950000000000004</v>
      </c>
      <c r="AL396">
        <v>3.7502000000000004</v>
      </c>
      <c r="AN396">
        <v>1.3558000000000001</v>
      </c>
      <c r="AO396">
        <v>10.424000000000001</v>
      </c>
      <c r="AQ396">
        <v>6.055700000000001</v>
      </c>
      <c r="AR396">
        <v>7.510000000000001</v>
      </c>
      <c r="AS396">
        <v>0.6713</v>
      </c>
      <c r="AT396">
        <v>0.5866</v>
      </c>
    </row>
    <row r="397" spans="1:46" ht="12.75">
      <c r="A397" s="1">
        <v>37817</v>
      </c>
      <c r="B397">
        <v>76.60000000000001</v>
      </c>
      <c r="C397">
        <v>95.04</v>
      </c>
      <c r="D397">
        <v>81.3</v>
      </c>
      <c r="E397">
        <v>79.8</v>
      </c>
      <c r="G397">
        <v>41.54</v>
      </c>
      <c r="H397">
        <v>97.10000000000001</v>
      </c>
      <c r="I397">
        <v>73.3</v>
      </c>
      <c r="J397">
        <v>72.9</v>
      </c>
      <c r="K397">
        <v>75.602</v>
      </c>
      <c r="L397">
        <v>66.5</v>
      </c>
      <c r="M397">
        <v>76.80000000000001</v>
      </c>
      <c r="N397">
        <v>81.06</v>
      </c>
      <c r="O397">
        <v>75.602</v>
      </c>
      <c r="Q397">
        <v>81.06</v>
      </c>
      <c r="R397">
        <v>61.66631</v>
      </c>
      <c r="S397">
        <v>77.59</v>
      </c>
      <c r="U397">
        <v>52.400000000000006</v>
      </c>
      <c r="V397">
        <v>56.43</v>
      </c>
      <c r="Z397">
        <v>1.609</v>
      </c>
      <c r="AA397">
        <v>1.3736000000000002</v>
      </c>
      <c r="AB397">
        <v>6.6165</v>
      </c>
      <c r="AC397">
        <v>7.288</v>
      </c>
      <c r="AE397">
        <v>46.15</v>
      </c>
      <c r="AF397">
        <v>120.42</v>
      </c>
      <c r="AG397">
        <v>1180</v>
      </c>
      <c r="AH397">
        <v>42</v>
      </c>
      <c r="AI397">
        <v>1.7595</v>
      </c>
      <c r="AJ397">
        <v>3.8000000000000003</v>
      </c>
      <c r="AK397">
        <v>0.30010000000000003</v>
      </c>
      <c r="AL397">
        <v>3.7502000000000004</v>
      </c>
      <c r="AN397">
        <v>1.4074</v>
      </c>
      <c r="AO397">
        <v>10.483500000000001</v>
      </c>
      <c r="AQ397">
        <v>6.155</v>
      </c>
      <c r="AR397">
        <v>7.3801000000000005</v>
      </c>
      <c r="AS397">
        <v>0.6474000000000001</v>
      </c>
      <c r="AT397">
        <v>0.5789000000000001</v>
      </c>
    </row>
    <row r="398" spans="1:46" ht="12.75">
      <c r="A398" s="1">
        <v>37848</v>
      </c>
      <c r="B398">
        <v>76.8</v>
      </c>
      <c r="C398">
        <v>95.26</v>
      </c>
      <c r="D398">
        <v>81.3</v>
      </c>
      <c r="E398">
        <v>80</v>
      </c>
      <c r="G398">
        <v>41.38</v>
      </c>
      <c r="H398">
        <v>97.3</v>
      </c>
      <c r="I398">
        <v>73.63</v>
      </c>
      <c r="J398">
        <v>73.3</v>
      </c>
      <c r="K398">
        <v>75.691</v>
      </c>
      <c r="L398">
        <v>66.8</v>
      </c>
      <c r="M398">
        <v>76.60000000000001</v>
      </c>
      <c r="N398">
        <v>81.3</v>
      </c>
      <c r="O398">
        <v>75.691</v>
      </c>
      <c r="Q398">
        <v>81.3</v>
      </c>
      <c r="R398">
        <v>61.8513</v>
      </c>
      <c r="S398">
        <v>77.88</v>
      </c>
      <c r="U398">
        <v>52.7</v>
      </c>
      <c r="V398">
        <v>56.550000000000004</v>
      </c>
      <c r="Z398">
        <v>1.5773000000000001</v>
      </c>
      <c r="AA398">
        <v>1.4005</v>
      </c>
      <c r="AB398">
        <v>6.7572</v>
      </c>
      <c r="AC398">
        <v>7.5065</v>
      </c>
      <c r="AE398">
        <v>45.88</v>
      </c>
      <c r="AF398">
        <v>116.71000000000001</v>
      </c>
      <c r="AG398">
        <v>1179.9</v>
      </c>
      <c r="AH398">
        <v>41.12</v>
      </c>
      <c r="AI398">
        <v>1.7535</v>
      </c>
      <c r="AJ398">
        <v>3.8000000000000003</v>
      </c>
      <c r="AK398">
        <v>0.2998</v>
      </c>
      <c r="AL398">
        <v>3.74995</v>
      </c>
      <c r="AN398">
        <v>1.385</v>
      </c>
      <c r="AO398">
        <v>11.033000000000001</v>
      </c>
      <c r="AQ398">
        <v>6.15</v>
      </c>
      <c r="AR398">
        <v>7.390000000000001</v>
      </c>
      <c r="AS398">
        <v>0.649</v>
      </c>
      <c r="AT398">
        <v>0.5785</v>
      </c>
    </row>
    <row r="399" spans="1:46" ht="12.75">
      <c r="A399" s="1">
        <v>37879</v>
      </c>
      <c r="B399">
        <v>77</v>
      </c>
      <c r="C399">
        <v>95.4</v>
      </c>
      <c r="D399">
        <v>81.8</v>
      </c>
      <c r="E399">
        <v>80.4</v>
      </c>
      <c r="G399">
        <v>41.38</v>
      </c>
      <c r="H399">
        <v>97.4</v>
      </c>
      <c r="I399">
        <v>74.29</v>
      </c>
      <c r="J399">
        <v>73.2</v>
      </c>
      <c r="K399">
        <v>75.771</v>
      </c>
      <c r="L399">
        <v>66.9</v>
      </c>
      <c r="M399">
        <v>76.80000000000001</v>
      </c>
      <c r="N399">
        <v>81.46000000000001</v>
      </c>
      <c r="O399">
        <v>75.771</v>
      </c>
      <c r="Q399">
        <v>81.46000000000001</v>
      </c>
      <c r="R399">
        <v>62.219500000000004</v>
      </c>
      <c r="S399">
        <v>78.14</v>
      </c>
      <c r="U399">
        <v>53.1</v>
      </c>
      <c r="V399">
        <v>56.17</v>
      </c>
      <c r="Z399">
        <v>1.6620000000000001</v>
      </c>
      <c r="AA399">
        <v>1.3208</v>
      </c>
      <c r="AB399">
        <v>6.3729000000000005</v>
      </c>
      <c r="AC399">
        <v>7.055700000000001</v>
      </c>
      <c r="AE399">
        <v>45.78</v>
      </c>
      <c r="AF399">
        <v>111.43</v>
      </c>
      <c r="AG399">
        <v>1150.2</v>
      </c>
      <c r="AH399">
        <v>40.050000000000004</v>
      </c>
      <c r="AI399">
        <v>1.7305000000000001</v>
      </c>
      <c r="AJ399">
        <v>3.8000000000000003</v>
      </c>
      <c r="AK399">
        <v>0.29350000000000004</v>
      </c>
      <c r="AL399">
        <v>3.7502000000000004</v>
      </c>
      <c r="AN399">
        <v>1.3507</v>
      </c>
      <c r="AO399">
        <v>11.037</v>
      </c>
      <c r="AQ399">
        <v>6.170000000000001</v>
      </c>
      <c r="AR399">
        <v>6.9575000000000005</v>
      </c>
      <c r="AS399">
        <v>0.6797000000000001</v>
      </c>
      <c r="AT399">
        <v>0.595</v>
      </c>
    </row>
    <row r="400" spans="1:46" ht="12.75">
      <c r="A400" s="1">
        <v>37909</v>
      </c>
      <c r="B400">
        <v>77.10000000000001</v>
      </c>
      <c r="C400">
        <v>95.88</v>
      </c>
      <c r="D400">
        <v>81.60000000000001</v>
      </c>
      <c r="E400">
        <v>80.4</v>
      </c>
      <c r="G400">
        <v>41.71</v>
      </c>
      <c r="H400">
        <v>97.4</v>
      </c>
      <c r="I400">
        <v>74.36</v>
      </c>
      <c r="J400">
        <v>73.3</v>
      </c>
      <c r="K400">
        <v>75.71900000000001</v>
      </c>
      <c r="L400">
        <v>66.8</v>
      </c>
      <c r="M400">
        <v>76.60000000000001</v>
      </c>
      <c r="N400">
        <v>81.22</v>
      </c>
      <c r="O400">
        <v>75.71900000000001</v>
      </c>
      <c r="Q400">
        <v>81.22</v>
      </c>
      <c r="R400">
        <v>62.44764000000001</v>
      </c>
      <c r="S400">
        <v>78.05</v>
      </c>
      <c r="U400">
        <v>53.5</v>
      </c>
      <c r="V400">
        <v>55.730000000000004</v>
      </c>
      <c r="Z400">
        <v>1.6956</v>
      </c>
      <c r="AA400">
        <v>1.3382</v>
      </c>
      <c r="AB400">
        <v>6.4035</v>
      </c>
      <c r="AC400">
        <v>7.091</v>
      </c>
      <c r="AE400">
        <v>45.33</v>
      </c>
      <c r="AF400">
        <v>110.10000000000001</v>
      </c>
      <c r="AG400">
        <v>1177.3</v>
      </c>
      <c r="AH400">
        <v>39.95</v>
      </c>
      <c r="AI400">
        <v>1.74</v>
      </c>
      <c r="AJ400">
        <v>3.8000000000000003</v>
      </c>
      <c r="AK400">
        <v>0.2948</v>
      </c>
      <c r="AL400">
        <v>3.7502000000000004</v>
      </c>
      <c r="AN400">
        <v>1.3195000000000001</v>
      </c>
      <c r="AO400">
        <v>11.063</v>
      </c>
      <c r="AQ400">
        <v>6.12</v>
      </c>
      <c r="AR400">
        <v>6.8950000000000005</v>
      </c>
      <c r="AS400">
        <v>0.7077</v>
      </c>
      <c r="AT400">
        <v>0.6118</v>
      </c>
    </row>
    <row r="401" spans="1:46" ht="12.75">
      <c r="A401" s="1">
        <v>37940</v>
      </c>
      <c r="B401">
        <v>77.10000000000001</v>
      </c>
      <c r="C401">
        <v>95.76</v>
      </c>
      <c r="D401">
        <v>81.8</v>
      </c>
      <c r="E401">
        <v>80.5</v>
      </c>
      <c r="G401">
        <v>41.79</v>
      </c>
      <c r="H401">
        <v>96.9</v>
      </c>
      <c r="I401">
        <v>74.23</v>
      </c>
      <c r="J401">
        <v>73.4</v>
      </c>
      <c r="K401">
        <v>75.822</v>
      </c>
      <c r="L401">
        <v>66.4</v>
      </c>
      <c r="M401">
        <v>76.60000000000001</v>
      </c>
      <c r="N401">
        <v>81.46000000000001</v>
      </c>
      <c r="O401">
        <v>75.822</v>
      </c>
      <c r="Q401">
        <v>81.46000000000001</v>
      </c>
      <c r="R401">
        <v>62.96596</v>
      </c>
      <c r="S401">
        <v>77.84</v>
      </c>
      <c r="U401">
        <v>53.800000000000004</v>
      </c>
      <c r="V401">
        <v>55.1</v>
      </c>
      <c r="Z401">
        <v>1.7219</v>
      </c>
      <c r="AA401">
        <v>1.2917</v>
      </c>
      <c r="AB401">
        <v>6.206</v>
      </c>
      <c r="AC401">
        <v>6.824000000000001</v>
      </c>
      <c r="AE401">
        <v>45.82</v>
      </c>
      <c r="AF401">
        <v>109.53</v>
      </c>
      <c r="AG401">
        <v>1202.6000000000001</v>
      </c>
      <c r="AH401">
        <v>39.95</v>
      </c>
      <c r="AI401">
        <v>1.724</v>
      </c>
      <c r="AJ401">
        <v>3.8000000000000003</v>
      </c>
      <c r="AK401">
        <v>0.29450000000000004</v>
      </c>
      <c r="AL401">
        <v>3.7502500000000003</v>
      </c>
      <c r="AN401">
        <v>1.2973000000000001</v>
      </c>
      <c r="AO401">
        <v>11.410250000000001</v>
      </c>
      <c r="AQ401">
        <v>6.1626</v>
      </c>
      <c r="AR401">
        <v>6.369000000000001</v>
      </c>
      <c r="AS401">
        <v>0.7236</v>
      </c>
      <c r="AT401">
        <v>0.6395000000000001</v>
      </c>
    </row>
    <row r="402" spans="1:46" ht="12.75">
      <c r="A402" s="1">
        <v>37970</v>
      </c>
      <c r="B402">
        <v>77.3</v>
      </c>
      <c r="C402">
        <v>95.78</v>
      </c>
      <c r="D402">
        <v>81.60000000000001</v>
      </c>
      <c r="E402">
        <v>80.5</v>
      </c>
      <c r="G402">
        <v>41.62</v>
      </c>
      <c r="H402">
        <v>97</v>
      </c>
      <c r="I402">
        <v>74.56</v>
      </c>
      <c r="J402">
        <v>73.4</v>
      </c>
      <c r="K402">
        <v>75.958</v>
      </c>
      <c r="L402">
        <v>67.10000000000001</v>
      </c>
      <c r="M402">
        <v>76.80000000000001</v>
      </c>
      <c r="N402">
        <v>81.54</v>
      </c>
      <c r="O402">
        <v>75.958</v>
      </c>
      <c r="Q402">
        <v>81.54</v>
      </c>
      <c r="R402">
        <v>63.236650000000004</v>
      </c>
      <c r="S402">
        <v>77.76</v>
      </c>
      <c r="U402">
        <v>54.1</v>
      </c>
      <c r="V402">
        <v>55.050000000000004</v>
      </c>
      <c r="Z402">
        <v>1.7842</v>
      </c>
      <c r="AA402">
        <v>1.238</v>
      </c>
      <c r="AB402">
        <v>5.915</v>
      </c>
      <c r="AC402">
        <v>6.666</v>
      </c>
      <c r="AE402">
        <v>45.550000000000004</v>
      </c>
      <c r="AF402">
        <v>107.13</v>
      </c>
      <c r="AG402">
        <v>1197.8</v>
      </c>
      <c r="AH402">
        <v>39.63</v>
      </c>
      <c r="AI402">
        <v>1.699</v>
      </c>
      <c r="AJ402">
        <v>3.8000000000000003</v>
      </c>
      <c r="AK402">
        <v>0.2948</v>
      </c>
      <c r="AL402">
        <v>3.7503</v>
      </c>
      <c r="AN402">
        <v>1.2923</v>
      </c>
      <c r="AO402">
        <v>11.237250000000001</v>
      </c>
      <c r="AQ402">
        <v>6.165000000000001</v>
      </c>
      <c r="AR402">
        <v>6.7</v>
      </c>
      <c r="AS402">
        <v>0.752</v>
      </c>
      <c r="AT402">
        <v>0.6557000000000001</v>
      </c>
    </row>
    <row r="403" spans="1:46" ht="12.75">
      <c r="A403" s="1">
        <v>38001</v>
      </c>
      <c r="B403">
        <v>77</v>
      </c>
      <c r="C403">
        <v>95.46000000000001</v>
      </c>
      <c r="D403">
        <v>81.60000000000001</v>
      </c>
      <c r="E403">
        <v>80.4</v>
      </c>
      <c r="G403">
        <v>41.79</v>
      </c>
      <c r="H403">
        <v>96.8</v>
      </c>
      <c r="I403">
        <v>75.03</v>
      </c>
      <c r="J403">
        <v>73.7</v>
      </c>
      <c r="K403">
        <v>76.122</v>
      </c>
      <c r="L403">
        <v>66.7</v>
      </c>
      <c r="M403">
        <v>77</v>
      </c>
      <c r="N403">
        <v>81.62</v>
      </c>
      <c r="O403">
        <v>76.122</v>
      </c>
      <c r="Q403">
        <v>81.62</v>
      </c>
      <c r="R403">
        <v>63.629670000000004</v>
      </c>
      <c r="S403">
        <v>78.14</v>
      </c>
      <c r="U403">
        <v>55.1</v>
      </c>
      <c r="V403">
        <v>55.29</v>
      </c>
      <c r="Z403">
        <v>1.8215000000000001</v>
      </c>
      <c r="AA403">
        <v>1.2593</v>
      </c>
      <c r="AB403">
        <v>5.982</v>
      </c>
      <c r="AC403">
        <v>7.016100000000001</v>
      </c>
      <c r="AE403">
        <v>45.32</v>
      </c>
      <c r="AF403">
        <v>105.84</v>
      </c>
      <c r="AG403">
        <v>1173.6000000000001</v>
      </c>
      <c r="AH403">
        <v>39.25</v>
      </c>
      <c r="AI403">
        <v>1.6936</v>
      </c>
      <c r="AJ403">
        <v>3.8000000000000003</v>
      </c>
      <c r="AK403">
        <v>0.29478000000000004</v>
      </c>
      <c r="AL403">
        <v>3.7503</v>
      </c>
      <c r="AN403">
        <v>1.3265</v>
      </c>
      <c r="AO403">
        <v>11.02205</v>
      </c>
      <c r="AQ403">
        <v>6.165000000000001</v>
      </c>
      <c r="AR403">
        <v>7.07</v>
      </c>
      <c r="AS403">
        <v>0.7625000000000001</v>
      </c>
      <c r="AT403">
        <v>0.6705</v>
      </c>
    </row>
    <row r="404" spans="1:46" ht="12.75">
      <c r="A404" s="1">
        <v>38032</v>
      </c>
      <c r="B404">
        <v>77.2</v>
      </c>
      <c r="C404">
        <v>95.47</v>
      </c>
      <c r="D404">
        <v>82.2</v>
      </c>
      <c r="E404">
        <v>80.5</v>
      </c>
      <c r="G404">
        <v>41.79</v>
      </c>
      <c r="H404">
        <v>96.8</v>
      </c>
      <c r="I404">
        <v>75.36</v>
      </c>
      <c r="J404">
        <v>74.2</v>
      </c>
      <c r="K404">
        <v>76.999</v>
      </c>
      <c r="L404">
        <v>66.8</v>
      </c>
      <c r="M404">
        <v>77.10000000000001</v>
      </c>
      <c r="N404">
        <v>81.78</v>
      </c>
      <c r="O404">
        <v>76.999</v>
      </c>
      <c r="Q404">
        <v>81.78</v>
      </c>
      <c r="R404">
        <v>64.01029000000001</v>
      </c>
      <c r="S404">
        <v>78.56</v>
      </c>
      <c r="U404">
        <v>56.2</v>
      </c>
      <c r="V404">
        <v>55.47</v>
      </c>
      <c r="Z404">
        <v>1.8575000000000002</v>
      </c>
      <c r="AA404">
        <v>1.268</v>
      </c>
      <c r="AB404">
        <v>5.992</v>
      </c>
      <c r="AC404">
        <v>7.047000000000001</v>
      </c>
      <c r="AE404">
        <v>45.32</v>
      </c>
      <c r="AF404">
        <v>109.26</v>
      </c>
      <c r="AG404">
        <v>1174.5</v>
      </c>
      <c r="AH404">
        <v>39.32</v>
      </c>
      <c r="AI404">
        <v>1.703</v>
      </c>
      <c r="AJ404">
        <v>3.8000000000000003</v>
      </c>
      <c r="AK404">
        <v>0.29469</v>
      </c>
      <c r="AL404">
        <v>3.7501</v>
      </c>
      <c r="AN404">
        <v>1.3405</v>
      </c>
      <c r="AO404">
        <v>11.0645</v>
      </c>
      <c r="AQ404">
        <v>6.189500000000001</v>
      </c>
      <c r="AR404">
        <v>6.625</v>
      </c>
      <c r="AS404">
        <v>0.7717</v>
      </c>
      <c r="AT404">
        <v>0.6852</v>
      </c>
    </row>
    <row r="405" spans="1:46" ht="12.75">
      <c r="A405" s="1">
        <v>38061</v>
      </c>
      <c r="B405">
        <v>77.3</v>
      </c>
      <c r="C405">
        <v>95.68</v>
      </c>
      <c r="D405">
        <v>82.5</v>
      </c>
      <c r="E405">
        <v>80.9</v>
      </c>
      <c r="G405">
        <v>41.79</v>
      </c>
      <c r="H405">
        <v>97</v>
      </c>
      <c r="I405">
        <v>76.09</v>
      </c>
      <c r="J405">
        <v>74.4</v>
      </c>
      <c r="K405">
        <v>76.434</v>
      </c>
      <c r="L405">
        <v>66.8</v>
      </c>
      <c r="M405">
        <v>76.9</v>
      </c>
      <c r="N405">
        <v>82.09</v>
      </c>
      <c r="O405">
        <v>76.434</v>
      </c>
      <c r="Q405">
        <v>82.09</v>
      </c>
      <c r="R405">
        <v>64.22719000000001</v>
      </c>
      <c r="S405">
        <v>79.07000000000001</v>
      </c>
      <c r="U405">
        <v>57.2</v>
      </c>
      <c r="V405">
        <v>55.730000000000004</v>
      </c>
      <c r="Z405">
        <v>1.84</v>
      </c>
      <c r="AA405">
        <v>1.2677</v>
      </c>
      <c r="AB405">
        <v>6.0575</v>
      </c>
      <c r="AC405">
        <v>6.86</v>
      </c>
      <c r="AE405">
        <v>43.4</v>
      </c>
      <c r="AF405">
        <v>104.18</v>
      </c>
      <c r="AG405">
        <v>1153.6000000000001</v>
      </c>
      <c r="AH405">
        <v>39.28</v>
      </c>
      <c r="AI405">
        <v>1.675</v>
      </c>
      <c r="AJ405">
        <v>3.8000000000000003</v>
      </c>
      <c r="AK405">
        <v>0.29471</v>
      </c>
      <c r="AL405">
        <v>3.7499000000000002</v>
      </c>
      <c r="AN405">
        <v>1.31</v>
      </c>
      <c r="AO405">
        <v>11.170000000000002</v>
      </c>
      <c r="AQ405">
        <v>6.1899500000000005</v>
      </c>
      <c r="AR405">
        <v>6.3235</v>
      </c>
      <c r="AS405">
        <v>0.762</v>
      </c>
      <c r="AT405">
        <v>0.665</v>
      </c>
    </row>
    <row r="406" spans="1:46" ht="12.75">
      <c r="A406" s="1">
        <v>38092</v>
      </c>
      <c r="B406">
        <v>77.60000000000001</v>
      </c>
      <c r="C406">
        <v>96.48</v>
      </c>
      <c r="D406">
        <v>82.60000000000001</v>
      </c>
      <c r="E406">
        <v>81</v>
      </c>
      <c r="G406">
        <v>41.79</v>
      </c>
      <c r="H406">
        <v>97</v>
      </c>
      <c r="I406">
        <v>76.09</v>
      </c>
      <c r="J406">
        <v>74.7</v>
      </c>
      <c r="K406">
        <v>76.949</v>
      </c>
      <c r="L406">
        <v>67.4</v>
      </c>
      <c r="M406">
        <v>76.60000000000001</v>
      </c>
      <c r="N406">
        <v>82.25</v>
      </c>
      <c r="O406">
        <v>76.949</v>
      </c>
      <c r="Q406">
        <v>82.25</v>
      </c>
      <c r="R406">
        <v>64.32412000000001</v>
      </c>
      <c r="S406">
        <v>79.32000000000001</v>
      </c>
      <c r="U406">
        <v>58.1</v>
      </c>
      <c r="V406">
        <v>55.79</v>
      </c>
      <c r="Z406">
        <v>1.7744</v>
      </c>
      <c r="AA406">
        <v>1.2984</v>
      </c>
      <c r="AB406">
        <v>6.215</v>
      </c>
      <c r="AC406">
        <v>6.8725000000000005</v>
      </c>
      <c r="AE406">
        <v>44.52</v>
      </c>
      <c r="AF406">
        <v>110.37</v>
      </c>
      <c r="AG406">
        <v>1167.7</v>
      </c>
      <c r="AH406">
        <v>40.04</v>
      </c>
      <c r="AI406">
        <v>1.7017</v>
      </c>
      <c r="AJ406">
        <v>3.8000000000000003</v>
      </c>
      <c r="AK406">
        <v>0.29476</v>
      </c>
      <c r="AL406">
        <v>3.7502000000000004</v>
      </c>
      <c r="AN406">
        <v>1.3711</v>
      </c>
      <c r="AO406">
        <v>11.40375</v>
      </c>
      <c r="AQ406">
        <v>6.19765</v>
      </c>
      <c r="AR406">
        <v>6.94</v>
      </c>
      <c r="AS406">
        <v>0.7210000000000001</v>
      </c>
      <c r="AT406">
        <v>0.6242</v>
      </c>
    </row>
    <row r="407" spans="1:46" ht="12.75">
      <c r="A407" s="1">
        <v>38122</v>
      </c>
      <c r="B407">
        <v>77.9</v>
      </c>
      <c r="C407">
        <v>96.71000000000001</v>
      </c>
      <c r="D407">
        <v>82.9</v>
      </c>
      <c r="E407">
        <v>81.10000000000001</v>
      </c>
      <c r="G407">
        <v>42.12</v>
      </c>
      <c r="H407">
        <v>97.10000000000001</v>
      </c>
      <c r="I407">
        <v>76.03</v>
      </c>
      <c r="J407">
        <v>75</v>
      </c>
      <c r="K407">
        <v>77.133</v>
      </c>
      <c r="L407">
        <v>67.10000000000001</v>
      </c>
      <c r="M407">
        <v>76.60000000000001</v>
      </c>
      <c r="N407">
        <v>82.96000000000001</v>
      </c>
      <c r="O407">
        <v>77.133</v>
      </c>
      <c r="Q407">
        <v>82.96000000000001</v>
      </c>
      <c r="R407">
        <v>64.16277000000001</v>
      </c>
      <c r="S407">
        <v>79.78</v>
      </c>
      <c r="U407">
        <v>58.1</v>
      </c>
      <c r="V407">
        <v>55.800000000000004</v>
      </c>
      <c r="Z407">
        <v>1.8330000000000002</v>
      </c>
      <c r="AA407">
        <v>1.2533</v>
      </c>
      <c r="AB407">
        <v>6.0896</v>
      </c>
      <c r="AC407">
        <v>6.7256</v>
      </c>
      <c r="AE407">
        <v>45.42</v>
      </c>
      <c r="AF407">
        <v>110.18</v>
      </c>
      <c r="AG407">
        <v>1165.7</v>
      </c>
      <c r="AH407">
        <v>40.61</v>
      </c>
      <c r="AI407">
        <v>1.6984000000000001</v>
      </c>
      <c r="AJ407">
        <v>3.8000000000000003</v>
      </c>
      <c r="AK407">
        <v>0.29478000000000004</v>
      </c>
      <c r="AL407">
        <v>3.7503</v>
      </c>
      <c r="AN407">
        <v>1.3666</v>
      </c>
      <c r="AO407">
        <v>11.4115</v>
      </c>
      <c r="AQ407">
        <v>6.210000000000001</v>
      </c>
      <c r="AR407">
        <v>6.515000000000001</v>
      </c>
      <c r="AS407">
        <v>0.7138</v>
      </c>
      <c r="AT407">
        <v>0.6285000000000001</v>
      </c>
    </row>
    <row r="408" spans="1:46" ht="12.75">
      <c r="A408" s="1">
        <v>38153</v>
      </c>
      <c r="B408">
        <v>77.9</v>
      </c>
      <c r="C408">
        <v>96.87</v>
      </c>
      <c r="D408">
        <v>82.7</v>
      </c>
      <c r="E408">
        <v>81.10000000000001</v>
      </c>
      <c r="G408">
        <v>42.45</v>
      </c>
      <c r="H408">
        <v>97.3</v>
      </c>
      <c r="I408">
        <v>76.03</v>
      </c>
      <c r="J408">
        <v>75.2</v>
      </c>
      <c r="K408">
        <v>76.53</v>
      </c>
      <c r="L408">
        <v>67.10000000000001</v>
      </c>
      <c r="M408">
        <v>76.5</v>
      </c>
      <c r="N408">
        <v>83.04</v>
      </c>
      <c r="O408">
        <v>76.53</v>
      </c>
      <c r="Q408">
        <v>83.04</v>
      </c>
      <c r="R408">
        <v>64.26561000000001</v>
      </c>
      <c r="S408">
        <v>80.04</v>
      </c>
      <c r="U408">
        <v>58.300000000000004</v>
      </c>
      <c r="V408">
        <v>55.84</v>
      </c>
      <c r="Z408">
        <v>1.8126</v>
      </c>
      <c r="AA408">
        <v>1.252</v>
      </c>
      <c r="AB408">
        <v>6.103000000000001</v>
      </c>
      <c r="AC408">
        <v>6.938000000000001</v>
      </c>
      <c r="AE408">
        <v>45.99</v>
      </c>
      <c r="AF408">
        <v>109.43</v>
      </c>
      <c r="AG408">
        <v>1152.5</v>
      </c>
      <c r="AH408">
        <v>40.910000000000004</v>
      </c>
      <c r="AI408">
        <v>1.723</v>
      </c>
      <c r="AJ408">
        <v>3.8000000000000003</v>
      </c>
      <c r="AK408">
        <v>0.29476</v>
      </c>
      <c r="AL408">
        <v>3.7503</v>
      </c>
      <c r="AN408">
        <v>1.3407</v>
      </c>
      <c r="AO408">
        <v>11.533000000000001</v>
      </c>
      <c r="AQ408">
        <v>6.1899500000000005</v>
      </c>
      <c r="AR408">
        <v>6.2275</v>
      </c>
      <c r="AS408">
        <v>0.6952</v>
      </c>
      <c r="AT408">
        <v>0.6322</v>
      </c>
    </row>
    <row r="409" spans="1:46" ht="12.75">
      <c r="A409" s="1">
        <v>38183</v>
      </c>
      <c r="B409">
        <v>77.7</v>
      </c>
      <c r="C409">
        <v>95.86</v>
      </c>
      <c r="D409">
        <v>82.4</v>
      </c>
      <c r="E409">
        <v>81</v>
      </c>
      <c r="G409">
        <v>42.87</v>
      </c>
      <c r="H409">
        <v>97</v>
      </c>
      <c r="I409">
        <v>76.49</v>
      </c>
      <c r="J409">
        <v>75.3</v>
      </c>
      <c r="K409">
        <v>77.144</v>
      </c>
      <c r="L409">
        <v>67</v>
      </c>
      <c r="M409">
        <v>76.9</v>
      </c>
      <c r="N409">
        <v>82.96000000000001</v>
      </c>
      <c r="O409">
        <v>77.144</v>
      </c>
      <c r="Q409">
        <v>82.96000000000001</v>
      </c>
      <c r="R409">
        <v>64.43405</v>
      </c>
      <c r="S409">
        <v>79.91</v>
      </c>
      <c r="U409">
        <v>58.6</v>
      </c>
      <c r="V409">
        <v>55.96</v>
      </c>
      <c r="Z409">
        <v>1.8183</v>
      </c>
      <c r="AA409">
        <v>1.2796</v>
      </c>
      <c r="AB409">
        <v>6.1844</v>
      </c>
      <c r="AC409">
        <v>7.009</v>
      </c>
      <c r="AE409">
        <v>46.4</v>
      </c>
      <c r="AF409">
        <v>111.39</v>
      </c>
      <c r="AG409">
        <v>1168.3</v>
      </c>
      <c r="AH409">
        <v>41.39</v>
      </c>
      <c r="AI409">
        <v>1.7197</v>
      </c>
      <c r="AJ409">
        <v>3.8000000000000003</v>
      </c>
      <c r="AK409">
        <v>0.29475</v>
      </c>
      <c r="AL409">
        <v>3.7502000000000004</v>
      </c>
      <c r="AN409">
        <v>1.3296000000000001</v>
      </c>
      <c r="AO409">
        <v>11.414000000000001</v>
      </c>
      <c r="AQ409">
        <v>6.211500000000001</v>
      </c>
      <c r="AR409">
        <v>6.2725</v>
      </c>
      <c r="AS409">
        <v>0.7035</v>
      </c>
      <c r="AT409">
        <v>0.636</v>
      </c>
    </row>
    <row r="410" spans="1:46" ht="12.75">
      <c r="A410" s="1">
        <v>38214</v>
      </c>
      <c r="B410">
        <v>77.9</v>
      </c>
      <c r="C410">
        <v>96.21000000000001</v>
      </c>
      <c r="D410">
        <v>82.2</v>
      </c>
      <c r="E410">
        <v>80.8</v>
      </c>
      <c r="G410">
        <v>43.28</v>
      </c>
      <c r="H410">
        <v>97.10000000000001</v>
      </c>
      <c r="I410">
        <v>77.16</v>
      </c>
      <c r="J410">
        <v>75.5</v>
      </c>
      <c r="K410">
        <v>77.045</v>
      </c>
      <c r="L410">
        <v>67.3</v>
      </c>
      <c r="M410">
        <v>76.9</v>
      </c>
      <c r="N410">
        <v>82.8</v>
      </c>
      <c r="O410">
        <v>77.045</v>
      </c>
      <c r="Q410">
        <v>82.8</v>
      </c>
      <c r="R410">
        <v>64.83181</v>
      </c>
      <c r="S410">
        <v>79.95</v>
      </c>
      <c r="U410">
        <v>58.6</v>
      </c>
      <c r="V410">
        <v>55.84</v>
      </c>
      <c r="Z410">
        <v>1.8031000000000001</v>
      </c>
      <c r="AA410">
        <v>1.2641</v>
      </c>
      <c r="AB410">
        <v>6.1056</v>
      </c>
      <c r="AC410">
        <v>6.8848</v>
      </c>
      <c r="AE410">
        <v>46.35</v>
      </c>
      <c r="AF410">
        <v>109</v>
      </c>
      <c r="AG410">
        <v>1153.8</v>
      </c>
      <c r="AH410">
        <v>41.65</v>
      </c>
      <c r="AI410">
        <v>1.711</v>
      </c>
      <c r="AJ410">
        <v>3.8000000000000003</v>
      </c>
      <c r="AK410">
        <v>0.29476</v>
      </c>
      <c r="AL410">
        <v>3.7502000000000004</v>
      </c>
      <c r="AN410">
        <v>1.3166</v>
      </c>
      <c r="AO410">
        <v>11.3855</v>
      </c>
      <c r="AQ410">
        <v>6.232500000000001</v>
      </c>
      <c r="AR410">
        <v>6.6450000000000005</v>
      </c>
      <c r="AS410">
        <v>0.7071000000000001</v>
      </c>
      <c r="AT410">
        <v>0.6564</v>
      </c>
    </row>
    <row r="411" spans="1:46" ht="12.75">
      <c r="A411" s="1">
        <v>38245</v>
      </c>
      <c r="B411">
        <v>77.9</v>
      </c>
      <c r="C411">
        <v>96.22</v>
      </c>
      <c r="D411">
        <v>82.7</v>
      </c>
      <c r="E411">
        <v>81.3</v>
      </c>
      <c r="G411">
        <v>43.37</v>
      </c>
      <c r="H411">
        <v>97.4</v>
      </c>
      <c r="I411">
        <v>77.16</v>
      </c>
      <c r="J411">
        <v>75.8</v>
      </c>
      <c r="K411">
        <v>77.202</v>
      </c>
      <c r="L411">
        <v>68</v>
      </c>
      <c r="M411">
        <v>76.80000000000001</v>
      </c>
      <c r="N411">
        <v>82.96000000000001</v>
      </c>
      <c r="O411">
        <v>77.202</v>
      </c>
      <c r="Q411">
        <v>82.96000000000001</v>
      </c>
      <c r="R411">
        <v>65.36786000000001</v>
      </c>
      <c r="S411">
        <v>80.12</v>
      </c>
      <c r="U411">
        <v>59.400000000000006</v>
      </c>
      <c r="V411">
        <v>55.86</v>
      </c>
      <c r="Z411">
        <v>1.8090000000000002</v>
      </c>
      <c r="AA411">
        <v>1.2471</v>
      </c>
      <c r="AB411">
        <v>5.993</v>
      </c>
      <c r="AC411">
        <v>6.727</v>
      </c>
      <c r="AE411">
        <v>45.910000000000004</v>
      </c>
      <c r="AF411">
        <v>110.2</v>
      </c>
      <c r="AG411">
        <v>1147.9</v>
      </c>
      <c r="AH411">
        <v>41.44</v>
      </c>
      <c r="AI411">
        <v>1.6847</v>
      </c>
      <c r="AJ411">
        <v>3.8000000000000003</v>
      </c>
      <c r="AK411">
        <v>0.29474</v>
      </c>
      <c r="AL411">
        <v>3.7503</v>
      </c>
      <c r="AN411">
        <v>1.2648000000000001</v>
      </c>
      <c r="AO411">
        <v>11.402500000000002</v>
      </c>
      <c r="AQ411">
        <v>6.235</v>
      </c>
      <c r="AR411">
        <v>6.478000000000001</v>
      </c>
      <c r="AS411">
        <v>0.7244</v>
      </c>
      <c r="AT411">
        <v>0.6755</v>
      </c>
    </row>
    <row r="412" spans="1:46" ht="12.75">
      <c r="A412" s="1">
        <v>38275</v>
      </c>
      <c r="B412">
        <v>78.10000000000001</v>
      </c>
      <c r="C412">
        <v>97.12</v>
      </c>
      <c r="D412">
        <v>83</v>
      </c>
      <c r="E412">
        <v>81.5</v>
      </c>
      <c r="G412">
        <v>43.61</v>
      </c>
      <c r="H412">
        <v>97.9</v>
      </c>
      <c r="I412">
        <v>77.16</v>
      </c>
      <c r="J412">
        <v>75.8</v>
      </c>
      <c r="K412">
        <v>77.174</v>
      </c>
      <c r="L412">
        <v>68.3</v>
      </c>
      <c r="M412">
        <v>76.9</v>
      </c>
      <c r="N412">
        <v>83.12</v>
      </c>
      <c r="O412">
        <v>77.174</v>
      </c>
      <c r="Q412">
        <v>83.12</v>
      </c>
      <c r="R412">
        <v>65.82058</v>
      </c>
      <c r="S412">
        <v>80.54</v>
      </c>
      <c r="U412">
        <v>60.2</v>
      </c>
      <c r="V412">
        <v>56.02</v>
      </c>
      <c r="Z412">
        <v>1.8345</v>
      </c>
      <c r="AA412">
        <v>1.1988</v>
      </c>
      <c r="AB412">
        <v>5.8307</v>
      </c>
      <c r="AC412">
        <v>6.3908000000000005</v>
      </c>
      <c r="AE412">
        <v>45.300000000000004</v>
      </c>
      <c r="AF412">
        <v>106.04</v>
      </c>
      <c r="AG412">
        <v>1126</v>
      </c>
      <c r="AH412">
        <v>41.03</v>
      </c>
      <c r="AI412">
        <v>1.6635</v>
      </c>
      <c r="AJ412">
        <v>3.8000000000000003</v>
      </c>
      <c r="AK412">
        <v>0.29473000000000005</v>
      </c>
      <c r="AL412">
        <v>3.7502000000000004</v>
      </c>
      <c r="AN412">
        <v>1.2209</v>
      </c>
      <c r="AO412">
        <v>11.53275</v>
      </c>
      <c r="AQ412">
        <v>6.23</v>
      </c>
      <c r="AR412">
        <v>6.1355</v>
      </c>
      <c r="AS412">
        <v>0.7468</v>
      </c>
      <c r="AT412">
        <v>0.6834</v>
      </c>
    </row>
    <row r="413" spans="1:46" ht="12.75">
      <c r="A413" s="1">
        <v>38306</v>
      </c>
      <c r="B413">
        <v>78.3</v>
      </c>
      <c r="C413">
        <v>97.22</v>
      </c>
      <c r="D413">
        <v>82.8</v>
      </c>
      <c r="E413">
        <v>81.5</v>
      </c>
      <c r="G413">
        <v>43.53</v>
      </c>
      <c r="H413">
        <v>97.7</v>
      </c>
      <c r="I413">
        <v>76.69</v>
      </c>
      <c r="J413">
        <v>75.5</v>
      </c>
      <c r="K413">
        <v>77.153</v>
      </c>
      <c r="L413">
        <v>68.4</v>
      </c>
      <c r="M413">
        <v>77.10000000000001</v>
      </c>
      <c r="N413">
        <v>83.43</v>
      </c>
      <c r="O413">
        <v>77.153</v>
      </c>
      <c r="Q413">
        <v>83.43</v>
      </c>
      <c r="R413">
        <v>66.38205</v>
      </c>
      <c r="S413">
        <v>80.58</v>
      </c>
      <c r="U413">
        <v>60.2</v>
      </c>
      <c r="V413">
        <v>56.35</v>
      </c>
      <c r="Z413">
        <v>1.9073</v>
      </c>
      <c r="AA413">
        <v>1.1421000000000001</v>
      </c>
      <c r="AB413">
        <v>5.603800000000001</v>
      </c>
      <c r="AC413">
        <v>6.1391</v>
      </c>
      <c r="AE413">
        <v>44.47</v>
      </c>
      <c r="AF413">
        <v>103.04</v>
      </c>
      <c r="AG413">
        <v>1047.9</v>
      </c>
      <c r="AH413">
        <v>39.43</v>
      </c>
      <c r="AI413">
        <v>1.6386</v>
      </c>
      <c r="AJ413">
        <v>3.8000000000000003</v>
      </c>
      <c r="AK413">
        <v>0.29472000000000004</v>
      </c>
      <c r="AL413">
        <v>3.7503</v>
      </c>
      <c r="AN413">
        <v>1.1902000000000001</v>
      </c>
      <c r="AO413">
        <v>11.226750000000001</v>
      </c>
      <c r="AQ413">
        <v>6.2250000000000005</v>
      </c>
      <c r="AR413">
        <v>5.811</v>
      </c>
      <c r="AS413">
        <v>0.7723</v>
      </c>
      <c r="AT413">
        <v>0.7143</v>
      </c>
    </row>
    <row r="414" spans="1:46" ht="12.75">
      <c r="A414" s="1">
        <v>38336</v>
      </c>
      <c r="B414">
        <v>78.60000000000001</v>
      </c>
      <c r="C414">
        <v>97.06</v>
      </c>
      <c r="D414">
        <v>82.60000000000001</v>
      </c>
      <c r="E414">
        <v>81.4</v>
      </c>
      <c r="G414">
        <v>43.2</v>
      </c>
      <c r="H414">
        <v>97.2</v>
      </c>
      <c r="I414">
        <v>76.82000000000001</v>
      </c>
      <c r="J414">
        <v>75.5</v>
      </c>
      <c r="K414">
        <v>76.95400000000001</v>
      </c>
      <c r="L414">
        <v>68.8</v>
      </c>
      <c r="M414">
        <v>77.10000000000001</v>
      </c>
      <c r="N414">
        <v>83.28</v>
      </c>
      <c r="O414">
        <v>76.95400000000001</v>
      </c>
      <c r="Q414">
        <v>83.28</v>
      </c>
      <c r="R414">
        <v>66.51917</v>
      </c>
      <c r="S414">
        <v>80.29</v>
      </c>
      <c r="U414">
        <v>60.300000000000004</v>
      </c>
      <c r="V414">
        <v>56.26</v>
      </c>
      <c r="Z414">
        <v>1.9160000000000001</v>
      </c>
      <c r="AA414">
        <v>1.1412</v>
      </c>
      <c r="AB414">
        <v>5.494000000000001</v>
      </c>
      <c r="AC414">
        <v>6.079400000000001</v>
      </c>
      <c r="AE414">
        <v>43.27</v>
      </c>
      <c r="AF414">
        <v>102.68</v>
      </c>
      <c r="AG414">
        <v>1043.8</v>
      </c>
      <c r="AH414">
        <v>38.800000000000004</v>
      </c>
      <c r="AI414">
        <v>1.6319000000000001</v>
      </c>
      <c r="AJ414">
        <v>3.8000000000000003</v>
      </c>
      <c r="AK414">
        <v>0.29476</v>
      </c>
      <c r="AL414">
        <v>3.7507</v>
      </c>
      <c r="AN414">
        <v>1.2034</v>
      </c>
      <c r="AO414">
        <v>11.147</v>
      </c>
      <c r="AQ414">
        <v>6.07</v>
      </c>
      <c r="AR414">
        <v>5.6450000000000005</v>
      </c>
      <c r="AS414">
        <v>0.7805000000000001</v>
      </c>
      <c r="AT414">
        <v>0.7203</v>
      </c>
    </row>
    <row r="415" spans="1:46" ht="12.75">
      <c r="A415" s="1">
        <v>38367</v>
      </c>
      <c r="B415">
        <v>78.3</v>
      </c>
      <c r="C415">
        <v>96.61</v>
      </c>
      <c r="D415">
        <v>82.4</v>
      </c>
      <c r="E415">
        <v>81.2</v>
      </c>
      <c r="G415">
        <v>43.61</v>
      </c>
      <c r="H415">
        <v>97</v>
      </c>
      <c r="I415">
        <v>77.58</v>
      </c>
      <c r="J415">
        <v>75.60000000000001</v>
      </c>
      <c r="K415">
        <v>76.42</v>
      </c>
      <c r="L415">
        <v>68.8</v>
      </c>
      <c r="M415">
        <v>77</v>
      </c>
      <c r="N415">
        <v>83.2</v>
      </c>
      <c r="O415">
        <v>76.42</v>
      </c>
      <c r="Q415">
        <v>83.2</v>
      </c>
      <c r="R415">
        <v>66.52153</v>
      </c>
      <c r="S415">
        <v>80.46000000000001</v>
      </c>
      <c r="U415">
        <v>60.400000000000006</v>
      </c>
      <c r="V415">
        <v>56.44</v>
      </c>
      <c r="Z415">
        <v>1.885</v>
      </c>
      <c r="AA415">
        <v>1.1877</v>
      </c>
      <c r="AB415">
        <v>5.7024</v>
      </c>
      <c r="AC415">
        <v>6.3558</v>
      </c>
      <c r="AE415">
        <v>43.6</v>
      </c>
      <c r="AF415">
        <v>103.55</v>
      </c>
      <c r="AG415">
        <v>1026.4</v>
      </c>
      <c r="AH415">
        <v>38.550000000000004</v>
      </c>
      <c r="AI415">
        <v>1.6362</v>
      </c>
      <c r="AJ415">
        <v>3.8000000000000003</v>
      </c>
      <c r="AK415">
        <v>0.29197</v>
      </c>
      <c r="AL415">
        <v>3.7502000000000004</v>
      </c>
      <c r="AN415">
        <v>1.2396</v>
      </c>
      <c r="AO415">
        <v>11.217</v>
      </c>
      <c r="AQ415">
        <v>5.82605</v>
      </c>
      <c r="AR415">
        <v>5.930000000000001</v>
      </c>
      <c r="AS415">
        <v>0.7759</v>
      </c>
      <c r="AT415">
        <v>0.7112</v>
      </c>
    </row>
    <row r="416" spans="1:46" ht="12.75">
      <c r="A416" s="1">
        <v>38398</v>
      </c>
      <c r="B416">
        <v>78.5</v>
      </c>
      <c r="C416">
        <v>96.82000000000001</v>
      </c>
      <c r="D416">
        <v>83.2</v>
      </c>
      <c r="E416">
        <v>81.3</v>
      </c>
      <c r="G416">
        <v>43.53</v>
      </c>
      <c r="H416">
        <v>96.7</v>
      </c>
      <c r="I416">
        <v>77.9</v>
      </c>
      <c r="J416">
        <v>76</v>
      </c>
      <c r="K416">
        <v>76.982</v>
      </c>
      <c r="L416">
        <v>68.9</v>
      </c>
      <c r="M416">
        <v>76.9</v>
      </c>
      <c r="N416">
        <v>83.51</v>
      </c>
      <c r="O416">
        <v>76.982</v>
      </c>
      <c r="Q416">
        <v>83.51</v>
      </c>
      <c r="R416">
        <v>66.74316</v>
      </c>
      <c r="S416">
        <v>80.92</v>
      </c>
      <c r="U416">
        <v>60.2</v>
      </c>
      <c r="V416">
        <v>56.46</v>
      </c>
      <c r="Z416">
        <v>1.9249</v>
      </c>
      <c r="AA416">
        <v>1.1585</v>
      </c>
      <c r="AB416">
        <v>5.609500000000001</v>
      </c>
      <c r="AC416">
        <v>6.2009</v>
      </c>
      <c r="AE416">
        <v>43.57</v>
      </c>
      <c r="AF416">
        <v>104.25</v>
      </c>
      <c r="AG416">
        <v>1008.1</v>
      </c>
      <c r="AH416">
        <v>38.24</v>
      </c>
      <c r="AI416">
        <v>1.624</v>
      </c>
      <c r="AJ416">
        <v>3.8000000000000003</v>
      </c>
      <c r="AK416">
        <v>0.29202</v>
      </c>
      <c r="AL416">
        <v>3.7504500000000003</v>
      </c>
      <c r="AN416">
        <v>1.2295</v>
      </c>
      <c r="AO416">
        <v>11.091750000000001</v>
      </c>
      <c r="AQ416">
        <v>5.8012500000000005</v>
      </c>
      <c r="AR416">
        <v>5.7875000000000005</v>
      </c>
      <c r="AS416">
        <v>0.794</v>
      </c>
      <c r="AT416">
        <v>0.7288</v>
      </c>
    </row>
    <row r="417" spans="1:46" ht="12.75">
      <c r="A417" s="1">
        <v>38426</v>
      </c>
      <c r="B417">
        <v>78.8</v>
      </c>
      <c r="C417">
        <v>97.06</v>
      </c>
      <c r="D417">
        <v>83.7</v>
      </c>
      <c r="E417">
        <v>81.7</v>
      </c>
      <c r="G417">
        <v>43.53</v>
      </c>
      <c r="H417">
        <v>97</v>
      </c>
      <c r="I417">
        <v>78.37</v>
      </c>
      <c r="J417">
        <v>76.8</v>
      </c>
      <c r="K417">
        <v>76.757</v>
      </c>
      <c r="L417">
        <v>69.3</v>
      </c>
      <c r="M417">
        <v>76.9</v>
      </c>
      <c r="N417">
        <v>83.99</v>
      </c>
      <c r="O417">
        <v>76.757</v>
      </c>
      <c r="Q417">
        <v>83.99</v>
      </c>
      <c r="R417">
        <v>67.04399000000001</v>
      </c>
      <c r="S417">
        <v>81.56</v>
      </c>
      <c r="U417">
        <v>60.5</v>
      </c>
      <c r="V417">
        <v>56.81</v>
      </c>
      <c r="Z417">
        <v>1.8888</v>
      </c>
      <c r="AA417">
        <v>1.1952</v>
      </c>
      <c r="AB417">
        <v>5.745</v>
      </c>
      <c r="AC417">
        <v>6.3451</v>
      </c>
      <c r="AE417">
        <v>43.62</v>
      </c>
      <c r="AF417">
        <v>107.22</v>
      </c>
      <c r="AG417">
        <v>1024.3</v>
      </c>
      <c r="AH417">
        <v>39.11</v>
      </c>
      <c r="AI417">
        <v>1.6508</v>
      </c>
      <c r="AJ417">
        <v>3.8000000000000003</v>
      </c>
      <c r="AK417">
        <v>0.29202</v>
      </c>
      <c r="AL417">
        <v>3.7503</v>
      </c>
      <c r="AN417">
        <v>1.2094</v>
      </c>
      <c r="AO417">
        <v>11.181500000000002</v>
      </c>
      <c r="AQ417">
        <v>5.800000000000001</v>
      </c>
      <c r="AR417">
        <v>6.2155000000000005</v>
      </c>
      <c r="AS417">
        <v>0.7729</v>
      </c>
      <c r="AT417">
        <v>0.7126</v>
      </c>
    </row>
    <row r="418" spans="1:46" ht="12.75">
      <c r="A418" s="1">
        <v>38457</v>
      </c>
      <c r="B418">
        <v>79.10000000000001</v>
      </c>
      <c r="C418">
        <v>97.85000000000001</v>
      </c>
      <c r="D418">
        <v>84.10000000000001</v>
      </c>
      <c r="E418">
        <v>82.10000000000001</v>
      </c>
      <c r="G418">
        <v>43.86</v>
      </c>
      <c r="H418">
        <v>97.10000000000001</v>
      </c>
      <c r="I418">
        <v>78.44</v>
      </c>
      <c r="J418">
        <v>77.3</v>
      </c>
      <c r="K418">
        <v>77.229</v>
      </c>
      <c r="L418">
        <v>70</v>
      </c>
      <c r="M418">
        <v>76.80000000000001</v>
      </c>
      <c r="N418">
        <v>84.22</v>
      </c>
      <c r="O418">
        <v>77.229</v>
      </c>
      <c r="Q418">
        <v>84.22</v>
      </c>
      <c r="R418">
        <v>67.28276000000001</v>
      </c>
      <c r="S418">
        <v>82.10000000000001</v>
      </c>
      <c r="U418">
        <v>60.900000000000006</v>
      </c>
      <c r="V418">
        <v>56.980000000000004</v>
      </c>
      <c r="Z418">
        <v>1.9122000000000001</v>
      </c>
      <c r="AA418">
        <v>1.1898</v>
      </c>
      <c r="AB418">
        <v>5.7624</v>
      </c>
      <c r="AC418">
        <v>6.2788</v>
      </c>
      <c r="AE418">
        <v>43.480000000000004</v>
      </c>
      <c r="AF418">
        <v>104.64</v>
      </c>
      <c r="AG418">
        <v>1002.5</v>
      </c>
      <c r="AH418">
        <v>39.43</v>
      </c>
      <c r="AI418">
        <v>1.6337000000000002</v>
      </c>
      <c r="AJ418">
        <v>3.8000000000000003</v>
      </c>
      <c r="AK418">
        <v>0.29229000000000005</v>
      </c>
      <c r="AL418">
        <v>3.7502000000000004</v>
      </c>
      <c r="AN418">
        <v>1.2568000000000001</v>
      </c>
      <c r="AO418">
        <v>11.089</v>
      </c>
      <c r="AQ418">
        <v>5.8025</v>
      </c>
      <c r="AR418">
        <v>6.07</v>
      </c>
      <c r="AS418">
        <v>0.7834</v>
      </c>
      <c r="AT418">
        <v>0.7345</v>
      </c>
    </row>
    <row r="419" spans="1:46" ht="12.75">
      <c r="A419" s="1">
        <v>38487</v>
      </c>
      <c r="B419">
        <v>79.4</v>
      </c>
      <c r="C419">
        <v>97.75</v>
      </c>
      <c r="D419">
        <v>84.10000000000001</v>
      </c>
      <c r="E419">
        <v>82.4</v>
      </c>
      <c r="G419">
        <v>43.7</v>
      </c>
      <c r="H419">
        <v>97.2</v>
      </c>
      <c r="I419">
        <v>78.37</v>
      </c>
      <c r="J419">
        <v>77.8</v>
      </c>
      <c r="K419">
        <v>77.105</v>
      </c>
      <c r="L419">
        <v>70</v>
      </c>
      <c r="M419">
        <v>76.80000000000001</v>
      </c>
      <c r="N419">
        <v>84.3</v>
      </c>
      <c r="O419">
        <v>77.105</v>
      </c>
      <c r="Q419">
        <v>84.3</v>
      </c>
      <c r="R419">
        <v>67.11373</v>
      </c>
      <c r="S419">
        <v>82.02</v>
      </c>
      <c r="U419">
        <v>61.1</v>
      </c>
      <c r="V419">
        <v>56.84</v>
      </c>
      <c r="Z419">
        <v>1.8231000000000002</v>
      </c>
      <c r="AA419">
        <v>1.2447000000000001</v>
      </c>
      <c r="AB419">
        <v>6.026400000000001</v>
      </c>
      <c r="AC419">
        <v>6.4272</v>
      </c>
      <c r="AE419">
        <v>43.62</v>
      </c>
      <c r="AF419">
        <v>107.97</v>
      </c>
      <c r="AG419">
        <v>1002.5</v>
      </c>
      <c r="AH419">
        <v>40.57</v>
      </c>
      <c r="AI419">
        <v>1.663</v>
      </c>
      <c r="AJ419">
        <v>3.8000000000000003</v>
      </c>
      <c r="AK419">
        <v>0.29200000000000004</v>
      </c>
      <c r="AL419">
        <v>3.7503</v>
      </c>
      <c r="AN419">
        <v>1.2512</v>
      </c>
      <c r="AO419">
        <v>10.917750000000002</v>
      </c>
      <c r="AQ419">
        <v>5.795000000000001</v>
      </c>
      <c r="AR419">
        <v>6.745</v>
      </c>
      <c r="AS419">
        <v>0.7591</v>
      </c>
      <c r="AT419">
        <v>0.7065</v>
      </c>
    </row>
    <row r="420" spans="1:46" ht="12.75">
      <c r="A420" s="1">
        <v>38518</v>
      </c>
      <c r="B420">
        <v>79.4</v>
      </c>
      <c r="C420">
        <v>97.53</v>
      </c>
      <c r="D420">
        <v>84.2</v>
      </c>
      <c r="E420">
        <v>82.4</v>
      </c>
      <c r="G420">
        <v>43.86</v>
      </c>
      <c r="H420">
        <v>96.8</v>
      </c>
      <c r="I420">
        <v>78.13</v>
      </c>
      <c r="J420">
        <v>78</v>
      </c>
      <c r="K420">
        <v>76.402</v>
      </c>
      <c r="L420">
        <v>70.4</v>
      </c>
      <c r="M420">
        <v>76.9</v>
      </c>
      <c r="N420">
        <v>84.46000000000001</v>
      </c>
      <c r="O420">
        <v>76.402</v>
      </c>
      <c r="Q420">
        <v>84.46000000000001</v>
      </c>
      <c r="R420">
        <v>67.04931</v>
      </c>
      <c r="S420">
        <v>82.06</v>
      </c>
      <c r="U420">
        <v>61</v>
      </c>
      <c r="V420">
        <v>56.730000000000004</v>
      </c>
      <c r="Z420">
        <v>1.7930000000000001</v>
      </c>
      <c r="AA420">
        <v>1.2827</v>
      </c>
      <c r="AB420">
        <v>6.1599</v>
      </c>
      <c r="AC420">
        <v>6.5381</v>
      </c>
      <c r="AE420">
        <v>43.51</v>
      </c>
      <c r="AF420">
        <v>110.91</v>
      </c>
      <c r="AG420">
        <v>1024.4</v>
      </c>
      <c r="AH420">
        <v>41.33</v>
      </c>
      <c r="AI420">
        <v>1.6868</v>
      </c>
      <c r="AJ420">
        <v>3.8000000000000003</v>
      </c>
      <c r="AK420">
        <v>0.29205000000000003</v>
      </c>
      <c r="AL420">
        <v>3.7503</v>
      </c>
      <c r="AN420">
        <v>1.2256</v>
      </c>
      <c r="AO420">
        <v>10.7804</v>
      </c>
      <c r="AQ420">
        <v>5.79</v>
      </c>
      <c r="AR420">
        <v>6.6675</v>
      </c>
      <c r="AS420">
        <v>0.7618</v>
      </c>
      <c r="AT420">
        <v>0.6959000000000001</v>
      </c>
    </row>
    <row r="421" spans="1:46" ht="12.75">
      <c r="A421" s="1">
        <v>38548</v>
      </c>
      <c r="B421">
        <v>79.5</v>
      </c>
      <c r="C421">
        <v>97</v>
      </c>
      <c r="D421">
        <v>84.10000000000001</v>
      </c>
      <c r="E421">
        <v>82.2</v>
      </c>
      <c r="G421">
        <v>44.61</v>
      </c>
      <c r="H421">
        <v>96.7</v>
      </c>
      <c r="I421">
        <v>78.44</v>
      </c>
      <c r="J421">
        <v>79.2</v>
      </c>
      <c r="K421">
        <v>77.203</v>
      </c>
      <c r="L421">
        <v>69.8</v>
      </c>
      <c r="M421">
        <v>77.2</v>
      </c>
      <c r="N421">
        <v>84.62</v>
      </c>
      <c r="O421">
        <v>77.203</v>
      </c>
      <c r="Q421">
        <v>84.62</v>
      </c>
      <c r="R421">
        <v>67.31172000000001</v>
      </c>
      <c r="S421">
        <v>82.44</v>
      </c>
      <c r="U421">
        <v>61.2</v>
      </c>
      <c r="V421">
        <v>57.14</v>
      </c>
      <c r="Z421">
        <v>1.7593</v>
      </c>
      <c r="AA421">
        <v>1.2870000000000001</v>
      </c>
      <c r="AB421">
        <v>6.1496</v>
      </c>
      <c r="AC421">
        <v>6.4785</v>
      </c>
      <c r="AE421">
        <v>43.4</v>
      </c>
      <c r="AF421">
        <v>112.25</v>
      </c>
      <c r="AG421">
        <v>1028.3</v>
      </c>
      <c r="AH421">
        <v>41.65</v>
      </c>
      <c r="AI421">
        <v>1.661</v>
      </c>
      <c r="AJ421">
        <v>3.7505</v>
      </c>
      <c r="AK421">
        <v>0.2921</v>
      </c>
      <c r="AL421">
        <v>3.7503</v>
      </c>
      <c r="AN421">
        <v>1.2257</v>
      </c>
      <c r="AO421">
        <v>10.610750000000001</v>
      </c>
      <c r="AQ421">
        <v>5.775</v>
      </c>
      <c r="AR421">
        <v>6.5600000000000005</v>
      </c>
      <c r="AS421">
        <v>0.7594000000000001</v>
      </c>
      <c r="AT421">
        <v>0.6834</v>
      </c>
    </row>
    <row r="422" spans="1:46" ht="12.75">
      <c r="A422" s="1">
        <v>38579</v>
      </c>
      <c r="B422">
        <v>79.7</v>
      </c>
      <c r="C422">
        <v>97.14</v>
      </c>
      <c r="D422">
        <v>84.10000000000001</v>
      </c>
      <c r="E422">
        <v>82.3</v>
      </c>
      <c r="G422">
        <v>44.77</v>
      </c>
      <c r="H422">
        <v>96.8</v>
      </c>
      <c r="I422">
        <v>78.68</v>
      </c>
      <c r="J422">
        <v>79.8</v>
      </c>
      <c r="K422">
        <v>77.568</v>
      </c>
      <c r="L422">
        <v>70.10000000000001</v>
      </c>
      <c r="M422">
        <v>77.30000000000001</v>
      </c>
      <c r="N422">
        <v>84.94</v>
      </c>
      <c r="O422">
        <v>77.568</v>
      </c>
      <c r="Q422">
        <v>84.94</v>
      </c>
      <c r="R422">
        <v>67.3921</v>
      </c>
      <c r="S422">
        <v>82.86</v>
      </c>
      <c r="U422">
        <v>61.300000000000004</v>
      </c>
      <c r="V422">
        <v>57.24</v>
      </c>
      <c r="Z422">
        <v>1.8012000000000001</v>
      </c>
      <c r="AA422">
        <v>1.2546000000000002</v>
      </c>
      <c r="AB422">
        <v>6.0483</v>
      </c>
      <c r="AC422">
        <v>6.3725000000000005</v>
      </c>
      <c r="AE422">
        <v>44</v>
      </c>
      <c r="AF422">
        <v>110.84</v>
      </c>
      <c r="AG422">
        <v>1031</v>
      </c>
      <c r="AH422">
        <v>41.25</v>
      </c>
      <c r="AI422">
        <v>1.683</v>
      </c>
      <c r="AJ422">
        <v>3.7698</v>
      </c>
      <c r="AK422">
        <v>0.29200000000000004</v>
      </c>
      <c r="AL422">
        <v>3.7502000000000004</v>
      </c>
      <c r="AN422">
        <v>1.1893</v>
      </c>
      <c r="AO422">
        <v>10.812000000000001</v>
      </c>
      <c r="AQ422">
        <v>5.77275</v>
      </c>
      <c r="AR422">
        <v>6.4</v>
      </c>
      <c r="AS422">
        <v>0.7514000000000001</v>
      </c>
      <c r="AT422">
        <v>0.6932</v>
      </c>
    </row>
    <row r="423" spans="1:46" ht="12.75">
      <c r="A423" s="1">
        <v>38610</v>
      </c>
      <c r="B423">
        <v>79.9</v>
      </c>
      <c r="C423">
        <v>97.56</v>
      </c>
      <c r="D423">
        <v>84.7</v>
      </c>
      <c r="E423">
        <v>82.9</v>
      </c>
      <c r="G423">
        <v>44.94</v>
      </c>
      <c r="H423">
        <v>97.10000000000001</v>
      </c>
      <c r="I423">
        <v>79.07000000000001</v>
      </c>
      <c r="J423">
        <v>80.3</v>
      </c>
      <c r="K423">
        <v>77.678</v>
      </c>
      <c r="L423">
        <v>70.8</v>
      </c>
      <c r="M423">
        <v>77.4</v>
      </c>
      <c r="N423">
        <v>85.65</v>
      </c>
      <c r="O423">
        <v>77.678</v>
      </c>
      <c r="Q423">
        <v>85.65</v>
      </c>
      <c r="R423">
        <v>67.6622</v>
      </c>
      <c r="S423">
        <v>83.88</v>
      </c>
      <c r="U423">
        <v>61.6</v>
      </c>
      <c r="V423">
        <v>57.29</v>
      </c>
      <c r="Z423">
        <v>1.7696</v>
      </c>
      <c r="AA423">
        <v>1.2890000000000001</v>
      </c>
      <c r="AB423">
        <v>6.1888000000000005</v>
      </c>
      <c r="AC423">
        <v>6.5331</v>
      </c>
      <c r="AE423">
        <v>43.94</v>
      </c>
      <c r="AF423">
        <v>113.29</v>
      </c>
      <c r="AG423">
        <v>1038</v>
      </c>
      <c r="AH423">
        <v>41.03</v>
      </c>
      <c r="AI423">
        <v>1.6899000000000002</v>
      </c>
      <c r="AJ423">
        <v>3.7692</v>
      </c>
      <c r="AK423">
        <v>0.29200000000000004</v>
      </c>
      <c r="AL423">
        <v>3.7521000000000004</v>
      </c>
      <c r="AN423">
        <v>1.1607</v>
      </c>
      <c r="AO423">
        <v>10.783650000000002</v>
      </c>
      <c r="AQ423">
        <v>5.760000000000001</v>
      </c>
      <c r="AR423">
        <v>6.3500000000000005</v>
      </c>
      <c r="AS423">
        <v>0.7643000000000001</v>
      </c>
      <c r="AT423">
        <v>0.6938000000000001</v>
      </c>
    </row>
    <row r="424" spans="1:46" ht="12.75">
      <c r="A424" s="1">
        <v>38640</v>
      </c>
      <c r="B424">
        <v>80</v>
      </c>
      <c r="C424">
        <v>98.42</v>
      </c>
      <c r="D424">
        <v>84.7</v>
      </c>
      <c r="E424">
        <v>83</v>
      </c>
      <c r="G424">
        <v>45.44</v>
      </c>
      <c r="H424">
        <v>97.10000000000001</v>
      </c>
      <c r="I424">
        <v>78.91</v>
      </c>
      <c r="J424">
        <v>80.60000000000001</v>
      </c>
      <c r="K424">
        <v>77.994</v>
      </c>
      <c r="L424">
        <v>71.4</v>
      </c>
      <c r="M424">
        <v>77.7</v>
      </c>
      <c r="N424">
        <v>85.25</v>
      </c>
      <c r="O424">
        <v>77.994</v>
      </c>
      <c r="Q424">
        <v>85.25</v>
      </c>
      <c r="R424">
        <v>67.82827</v>
      </c>
      <c r="S424">
        <v>84.04</v>
      </c>
      <c r="U424">
        <v>62</v>
      </c>
      <c r="V424">
        <v>57.36</v>
      </c>
      <c r="Z424">
        <v>1.7689000000000001</v>
      </c>
      <c r="AA424">
        <v>1.29</v>
      </c>
      <c r="AB424">
        <v>6.221900000000001</v>
      </c>
      <c r="AC424">
        <v>6.4951</v>
      </c>
      <c r="AE424">
        <v>45.09</v>
      </c>
      <c r="AF424">
        <v>116.36</v>
      </c>
      <c r="AG424">
        <v>1042.7</v>
      </c>
      <c r="AH424">
        <v>40.77</v>
      </c>
      <c r="AI424">
        <v>1.6955</v>
      </c>
      <c r="AJ424">
        <v>3.7748000000000004</v>
      </c>
      <c r="AK424">
        <v>0.29205000000000003</v>
      </c>
      <c r="AL424">
        <v>3.7506500000000003</v>
      </c>
      <c r="AN424">
        <v>1.1796</v>
      </c>
      <c r="AO424">
        <v>10.795000000000002</v>
      </c>
      <c r="AQ424">
        <v>5.756500000000001</v>
      </c>
      <c r="AR424">
        <v>6.7077</v>
      </c>
      <c r="AS424">
        <v>0.748</v>
      </c>
      <c r="AT424">
        <v>0.7003</v>
      </c>
    </row>
    <row r="425" spans="1:46" ht="12.75">
      <c r="A425" s="1">
        <v>38671</v>
      </c>
      <c r="B425">
        <v>80</v>
      </c>
      <c r="C425">
        <v>98.14</v>
      </c>
      <c r="D425">
        <v>84.4</v>
      </c>
      <c r="E425">
        <v>83</v>
      </c>
      <c r="G425">
        <v>45.85</v>
      </c>
      <c r="H425">
        <v>96.7</v>
      </c>
      <c r="I425">
        <v>78.60000000000001</v>
      </c>
      <c r="J425">
        <v>80</v>
      </c>
      <c r="K425">
        <v>77.899</v>
      </c>
      <c r="L425">
        <v>71.4</v>
      </c>
      <c r="M425">
        <v>78</v>
      </c>
      <c r="N425">
        <v>85.09</v>
      </c>
      <c r="O425">
        <v>77.899</v>
      </c>
      <c r="Q425">
        <v>85.09</v>
      </c>
      <c r="R425">
        <v>68.31645</v>
      </c>
      <c r="S425">
        <v>83.37</v>
      </c>
      <c r="U425">
        <v>62.1</v>
      </c>
      <c r="V425">
        <v>57.34</v>
      </c>
      <c r="Z425">
        <v>1.7321</v>
      </c>
      <c r="AA425">
        <v>1.3148</v>
      </c>
      <c r="AB425">
        <v>6.32</v>
      </c>
      <c r="AC425">
        <v>6.7393</v>
      </c>
      <c r="AE425">
        <v>45.87</v>
      </c>
      <c r="AF425">
        <v>119.66</v>
      </c>
      <c r="AG425">
        <v>1036.3</v>
      </c>
      <c r="AH425">
        <v>41.2</v>
      </c>
      <c r="AI425">
        <v>1.6908</v>
      </c>
      <c r="AJ425">
        <v>3.7783</v>
      </c>
      <c r="AK425">
        <v>0.29200000000000004</v>
      </c>
      <c r="AL425">
        <v>3.7503</v>
      </c>
      <c r="AN425">
        <v>1.167</v>
      </c>
      <c r="AO425">
        <v>10.58525</v>
      </c>
      <c r="AQ425">
        <v>5.76325</v>
      </c>
      <c r="AR425">
        <v>6.4625</v>
      </c>
      <c r="AS425">
        <v>0.7394000000000001</v>
      </c>
      <c r="AT425">
        <v>0.7027</v>
      </c>
    </row>
    <row r="426" spans="1:46" ht="12.75">
      <c r="A426" s="1">
        <v>38701</v>
      </c>
      <c r="B426">
        <v>80.3</v>
      </c>
      <c r="C426">
        <v>98.03</v>
      </c>
      <c r="D426">
        <v>84.5</v>
      </c>
      <c r="E426">
        <v>82.9</v>
      </c>
      <c r="G426">
        <v>45.6</v>
      </c>
      <c r="H426">
        <v>96.8</v>
      </c>
      <c r="I426">
        <v>78.84</v>
      </c>
      <c r="J426">
        <v>79.9</v>
      </c>
      <c r="K426">
        <v>77.924</v>
      </c>
      <c r="L426">
        <v>71.9</v>
      </c>
      <c r="M426">
        <v>78</v>
      </c>
      <c r="N426">
        <v>85.01</v>
      </c>
      <c r="O426">
        <v>77.924</v>
      </c>
      <c r="Q426">
        <v>85.01</v>
      </c>
      <c r="R426">
        <v>68.73608</v>
      </c>
      <c r="S426">
        <v>83.03</v>
      </c>
      <c r="U426">
        <v>62.1</v>
      </c>
      <c r="V426">
        <v>57.4</v>
      </c>
      <c r="Z426">
        <v>1.7188</v>
      </c>
      <c r="AA426">
        <v>1.3148</v>
      </c>
      <c r="AB426">
        <v>6.298500000000001</v>
      </c>
      <c r="AC426">
        <v>6.744400000000001</v>
      </c>
      <c r="AE426">
        <v>44.95</v>
      </c>
      <c r="AF426">
        <v>117.88</v>
      </c>
      <c r="AG426">
        <v>1013</v>
      </c>
      <c r="AH426">
        <v>40.99</v>
      </c>
      <c r="AI426">
        <v>1.6628</v>
      </c>
      <c r="AJ426">
        <v>3.7790000000000004</v>
      </c>
      <c r="AK426">
        <v>0.29215</v>
      </c>
      <c r="AL426">
        <v>3.7504000000000004</v>
      </c>
      <c r="AN426">
        <v>1.1656</v>
      </c>
      <c r="AO426">
        <v>10.63765</v>
      </c>
      <c r="AQ426">
        <v>5.7387500000000005</v>
      </c>
      <c r="AR426">
        <v>6.33</v>
      </c>
      <c r="AS426">
        <v>0.7342000000000001</v>
      </c>
      <c r="AT426">
        <v>0.6845</v>
      </c>
    </row>
    <row r="427" spans="1:46" ht="12.75">
      <c r="A427" s="1">
        <v>38732</v>
      </c>
      <c r="B427">
        <v>80</v>
      </c>
      <c r="C427">
        <v>97.85000000000001</v>
      </c>
      <c r="D427">
        <v>84.2</v>
      </c>
      <c r="E427">
        <v>82.7</v>
      </c>
      <c r="G427">
        <v>45.52</v>
      </c>
      <c r="H427">
        <v>96.9</v>
      </c>
      <c r="I427">
        <v>79.31</v>
      </c>
      <c r="J427">
        <v>80.10000000000001</v>
      </c>
      <c r="K427">
        <v>77.744</v>
      </c>
      <c r="L427">
        <v>71.7</v>
      </c>
      <c r="M427">
        <v>78.2</v>
      </c>
      <c r="N427">
        <v>85.49</v>
      </c>
      <c r="O427">
        <v>77.744</v>
      </c>
      <c r="Q427">
        <v>85.49</v>
      </c>
      <c r="R427">
        <v>69.13915</v>
      </c>
      <c r="S427">
        <v>83.66</v>
      </c>
      <c r="U427">
        <v>62.400000000000006</v>
      </c>
      <c r="V427">
        <v>57.620000000000005</v>
      </c>
      <c r="Z427">
        <v>1.782</v>
      </c>
      <c r="AA427">
        <v>1.2784</v>
      </c>
      <c r="AB427">
        <v>6.137700000000001</v>
      </c>
      <c r="AC427">
        <v>6.653700000000001</v>
      </c>
      <c r="AE427">
        <v>43.96</v>
      </c>
      <c r="AF427">
        <v>116.88</v>
      </c>
      <c r="AG427">
        <v>971</v>
      </c>
      <c r="AH427">
        <v>38.89</v>
      </c>
      <c r="AI427">
        <v>1.6219000000000001</v>
      </c>
      <c r="AJ427">
        <v>3.7510000000000003</v>
      </c>
      <c r="AK427">
        <v>0.29200000000000004</v>
      </c>
      <c r="AL427">
        <v>3.7502000000000004</v>
      </c>
      <c r="AN427">
        <v>1.1436</v>
      </c>
      <c r="AO427">
        <v>10.451600000000001</v>
      </c>
      <c r="AQ427">
        <v>5.731750000000001</v>
      </c>
      <c r="AR427">
        <v>6.082</v>
      </c>
      <c r="AS427">
        <v>0.7572</v>
      </c>
      <c r="AT427">
        <v>0.6857000000000001</v>
      </c>
    </row>
    <row r="428" spans="1:46" ht="12.75">
      <c r="A428" s="1">
        <v>38763</v>
      </c>
      <c r="B428">
        <v>80.2</v>
      </c>
      <c r="C428">
        <v>98.16</v>
      </c>
      <c r="D428">
        <v>85</v>
      </c>
      <c r="E428">
        <v>83.4</v>
      </c>
      <c r="G428">
        <v>45.52</v>
      </c>
      <c r="H428">
        <v>96.60000000000001</v>
      </c>
      <c r="I428">
        <v>79.46000000000001</v>
      </c>
      <c r="J428">
        <v>80.2</v>
      </c>
      <c r="K428">
        <v>77.899</v>
      </c>
      <c r="L428">
        <v>71.60000000000001</v>
      </c>
      <c r="M428">
        <v>78.2</v>
      </c>
      <c r="N428">
        <v>85.33</v>
      </c>
      <c r="O428">
        <v>77.899</v>
      </c>
      <c r="Q428">
        <v>85.33</v>
      </c>
      <c r="R428">
        <v>69.24494</v>
      </c>
      <c r="S428">
        <v>83.83</v>
      </c>
      <c r="U428">
        <v>62.6</v>
      </c>
      <c r="V428">
        <v>57.7</v>
      </c>
      <c r="Z428">
        <v>1.7539</v>
      </c>
      <c r="AA428">
        <v>1.3111000000000002</v>
      </c>
      <c r="AB428">
        <v>6.2559000000000005</v>
      </c>
      <c r="AC428">
        <v>6.747400000000001</v>
      </c>
      <c r="AE428">
        <v>44.21</v>
      </c>
      <c r="AF428">
        <v>115.82000000000001</v>
      </c>
      <c r="AG428">
        <v>969</v>
      </c>
      <c r="AH428">
        <v>39.09</v>
      </c>
      <c r="AI428">
        <v>1.6211</v>
      </c>
      <c r="AJ428">
        <v>3.7135000000000002</v>
      </c>
      <c r="AK428">
        <v>0.2921</v>
      </c>
      <c r="AL428">
        <v>3.7502000000000004</v>
      </c>
      <c r="AN428">
        <v>1.1379000000000001</v>
      </c>
      <c r="AO428">
        <v>10.458950000000002</v>
      </c>
      <c r="AQ428">
        <v>5.733750000000001</v>
      </c>
      <c r="AR428">
        <v>6.1629000000000005</v>
      </c>
      <c r="AS428">
        <v>0.743</v>
      </c>
      <c r="AT428">
        <v>0.6634</v>
      </c>
    </row>
    <row r="429" spans="1:46" ht="12.75">
      <c r="A429" s="1">
        <v>38791</v>
      </c>
      <c r="B429">
        <v>80.4</v>
      </c>
      <c r="C429">
        <v>98.05</v>
      </c>
      <c r="D429">
        <v>85.3</v>
      </c>
      <c r="E429">
        <v>83.60000000000001</v>
      </c>
      <c r="G429">
        <v>45.52</v>
      </c>
      <c r="H429">
        <v>96.8</v>
      </c>
      <c r="I429">
        <v>79.93</v>
      </c>
      <c r="J429">
        <v>81.10000000000001</v>
      </c>
      <c r="K429">
        <v>77.64</v>
      </c>
      <c r="L429">
        <v>71.5</v>
      </c>
      <c r="M429">
        <v>78.60000000000001</v>
      </c>
      <c r="N429">
        <v>85.8</v>
      </c>
      <c r="O429">
        <v>77.64</v>
      </c>
      <c r="Q429">
        <v>85.8</v>
      </c>
      <c r="R429">
        <v>69.33182000000001</v>
      </c>
      <c r="S429">
        <v>84.3</v>
      </c>
      <c r="U429">
        <v>62.7</v>
      </c>
      <c r="V429">
        <v>57.870000000000005</v>
      </c>
      <c r="Z429">
        <v>1.7393</v>
      </c>
      <c r="AA429">
        <v>1.3025</v>
      </c>
      <c r="AB429">
        <v>6.1467</v>
      </c>
      <c r="AC429">
        <v>6.546</v>
      </c>
      <c r="AE429">
        <v>44.480000000000004</v>
      </c>
      <c r="AF429">
        <v>117.48</v>
      </c>
      <c r="AG429">
        <v>975.9</v>
      </c>
      <c r="AH429">
        <v>38.84</v>
      </c>
      <c r="AI429">
        <v>1.6157000000000001</v>
      </c>
      <c r="AJ429">
        <v>3.6821</v>
      </c>
      <c r="AK429">
        <v>0.2921</v>
      </c>
      <c r="AL429">
        <v>3.7506500000000003</v>
      </c>
      <c r="AN429">
        <v>1.167</v>
      </c>
      <c r="AO429">
        <v>10.89325</v>
      </c>
      <c r="AQ429">
        <v>5.7475000000000005</v>
      </c>
      <c r="AR429">
        <v>6.15</v>
      </c>
      <c r="AS429">
        <v>0.7165</v>
      </c>
      <c r="AT429">
        <v>0.6164000000000001</v>
      </c>
    </row>
    <row r="430" spans="1:46" ht="12.75">
      <c r="A430" s="1">
        <v>38822</v>
      </c>
      <c r="B430">
        <v>80.9</v>
      </c>
      <c r="C430">
        <v>98.89</v>
      </c>
      <c r="D430">
        <v>85.7</v>
      </c>
      <c r="E430">
        <v>84.3</v>
      </c>
      <c r="G430">
        <v>45.9</v>
      </c>
      <c r="H430">
        <v>97</v>
      </c>
      <c r="I430">
        <v>80.01</v>
      </c>
      <c r="J430">
        <v>82</v>
      </c>
      <c r="K430">
        <v>78.063</v>
      </c>
      <c r="L430">
        <v>71</v>
      </c>
      <c r="M430">
        <v>78.60000000000001</v>
      </c>
      <c r="N430">
        <v>86.28</v>
      </c>
      <c r="O430">
        <v>78.063</v>
      </c>
      <c r="Q430">
        <v>86.28</v>
      </c>
      <c r="R430">
        <v>69.43348</v>
      </c>
      <c r="S430">
        <v>85.01</v>
      </c>
      <c r="U430">
        <v>63.6</v>
      </c>
      <c r="V430">
        <v>58</v>
      </c>
      <c r="Z430">
        <v>1.822</v>
      </c>
      <c r="AA430">
        <v>1.2411</v>
      </c>
      <c r="AB430">
        <v>5.9076</v>
      </c>
      <c r="AC430">
        <v>6.1645</v>
      </c>
      <c r="AE430">
        <v>44.86</v>
      </c>
      <c r="AF430">
        <v>113.79</v>
      </c>
      <c r="AG430">
        <v>945.7</v>
      </c>
      <c r="AH430">
        <v>37.51</v>
      </c>
      <c r="AI430">
        <v>1.5809</v>
      </c>
      <c r="AJ430">
        <v>3.6255</v>
      </c>
      <c r="AK430">
        <v>0.29204</v>
      </c>
      <c r="AL430">
        <v>3.7507</v>
      </c>
      <c r="AN430">
        <v>1.1203</v>
      </c>
      <c r="AO430">
        <v>11.087000000000002</v>
      </c>
      <c r="AQ430">
        <v>5.7540000000000004</v>
      </c>
      <c r="AR430">
        <v>6.0185</v>
      </c>
      <c r="AS430">
        <v>0.7593000000000001</v>
      </c>
      <c r="AT430">
        <v>0.6368</v>
      </c>
    </row>
    <row r="431" spans="1:46" ht="12.75">
      <c r="A431" s="1">
        <v>38852</v>
      </c>
      <c r="B431">
        <v>81.3</v>
      </c>
      <c r="C431">
        <v>99.08</v>
      </c>
      <c r="D431">
        <v>85.8</v>
      </c>
      <c r="E431">
        <v>84.3</v>
      </c>
      <c r="G431">
        <v>46.29</v>
      </c>
      <c r="H431">
        <v>97.3</v>
      </c>
      <c r="I431">
        <v>80.17</v>
      </c>
      <c r="J431">
        <v>82.60000000000001</v>
      </c>
      <c r="K431">
        <v>77.946</v>
      </c>
      <c r="L431">
        <v>71.4</v>
      </c>
      <c r="M431">
        <v>78.5</v>
      </c>
      <c r="N431">
        <v>86.67</v>
      </c>
      <c r="O431">
        <v>77.946</v>
      </c>
      <c r="Q431">
        <v>86.67</v>
      </c>
      <c r="R431">
        <v>69.12438</v>
      </c>
      <c r="S431">
        <v>85.44</v>
      </c>
      <c r="U431">
        <v>64.4</v>
      </c>
      <c r="V431">
        <v>58.22</v>
      </c>
      <c r="Z431">
        <v>1.8732000000000002</v>
      </c>
      <c r="AA431">
        <v>1.2159</v>
      </c>
      <c r="AB431">
        <v>5.8098</v>
      </c>
      <c r="AC431">
        <v>6.068700000000001</v>
      </c>
      <c r="AE431">
        <v>46.22</v>
      </c>
      <c r="AF431">
        <v>112.26</v>
      </c>
      <c r="AG431">
        <v>947.4</v>
      </c>
      <c r="AH431">
        <v>38.07</v>
      </c>
      <c r="AI431">
        <v>1.5759</v>
      </c>
      <c r="AJ431">
        <v>3.629</v>
      </c>
      <c r="AK431">
        <v>0.28925</v>
      </c>
      <c r="AL431">
        <v>3.7498000000000005</v>
      </c>
      <c r="AN431">
        <v>1.1027</v>
      </c>
      <c r="AO431">
        <v>11.30555</v>
      </c>
      <c r="AQ431">
        <v>5.763750000000001</v>
      </c>
      <c r="AR431">
        <v>6.7058</v>
      </c>
      <c r="AS431">
        <v>0.7519</v>
      </c>
      <c r="AT431">
        <v>0.6366</v>
      </c>
    </row>
    <row r="432" spans="1:46" ht="12.75">
      <c r="A432" s="1">
        <v>38883</v>
      </c>
      <c r="B432">
        <v>81.5</v>
      </c>
      <c r="C432">
        <v>99.06</v>
      </c>
      <c r="D432">
        <v>86</v>
      </c>
      <c r="E432">
        <v>84.2</v>
      </c>
      <c r="G432">
        <v>47.050000000000004</v>
      </c>
      <c r="H432">
        <v>97.3</v>
      </c>
      <c r="I432">
        <v>80.01</v>
      </c>
      <c r="J432">
        <v>82.60000000000001</v>
      </c>
      <c r="K432">
        <v>77.456</v>
      </c>
      <c r="L432">
        <v>72.5</v>
      </c>
      <c r="M432">
        <v>78.60000000000001</v>
      </c>
      <c r="N432">
        <v>86.52</v>
      </c>
      <c r="O432">
        <v>77.456</v>
      </c>
      <c r="Q432">
        <v>86.52</v>
      </c>
      <c r="R432">
        <v>69.18407</v>
      </c>
      <c r="S432">
        <v>85.61</v>
      </c>
      <c r="U432">
        <v>65.4</v>
      </c>
      <c r="V432">
        <v>58.65</v>
      </c>
      <c r="Z432">
        <v>1.8491000000000002</v>
      </c>
      <c r="AA432">
        <v>1.2247000000000001</v>
      </c>
      <c r="AB432">
        <v>5.8379</v>
      </c>
      <c r="AC432">
        <v>6.222</v>
      </c>
      <c r="AE432">
        <v>45.87</v>
      </c>
      <c r="AF432">
        <v>114.51</v>
      </c>
      <c r="AG432">
        <v>960.3000000000001</v>
      </c>
      <c r="AH432">
        <v>38.14</v>
      </c>
      <c r="AI432">
        <v>1.5830000000000002</v>
      </c>
      <c r="AJ432">
        <v>3.673</v>
      </c>
      <c r="AK432">
        <v>0.2892</v>
      </c>
      <c r="AL432">
        <v>3.7500000000000004</v>
      </c>
      <c r="AN432">
        <v>1.115</v>
      </c>
      <c r="AO432">
        <v>11.287650000000001</v>
      </c>
      <c r="AQ432">
        <v>5.755000000000001</v>
      </c>
      <c r="AR432">
        <v>7.165</v>
      </c>
      <c r="AS432">
        <v>0.7423000000000001</v>
      </c>
      <c r="AT432">
        <v>0.6105</v>
      </c>
    </row>
    <row r="433" spans="1:46" ht="12.75">
      <c r="A433" s="1">
        <v>38913</v>
      </c>
      <c r="B433">
        <v>81.5</v>
      </c>
      <c r="C433">
        <v>98.38</v>
      </c>
      <c r="D433">
        <v>85.8</v>
      </c>
      <c r="E433">
        <v>83.9</v>
      </c>
      <c r="G433">
        <v>47.43</v>
      </c>
      <c r="H433">
        <v>97</v>
      </c>
      <c r="I433">
        <v>80.33</v>
      </c>
      <c r="J433">
        <v>82.8</v>
      </c>
      <c r="K433">
        <v>78.042</v>
      </c>
      <c r="L433">
        <v>72.60000000000001</v>
      </c>
      <c r="M433">
        <v>78.9</v>
      </c>
      <c r="N433">
        <v>86.59</v>
      </c>
      <c r="O433">
        <v>78.042</v>
      </c>
      <c r="Q433">
        <v>86.59</v>
      </c>
      <c r="R433">
        <v>69.37379</v>
      </c>
      <c r="S433">
        <v>85.86</v>
      </c>
      <c r="U433">
        <v>66.4</v>
      </c>
      <c r="V433">
        <v>59.06</v>
      </c>
      <c r="Z433">
        <v>1.8685</v>
      </c>
      <c r="AA433">
        <v>1.2311</v>
      </c>
      <c r="AB433">
        <v>5.844600000000001</v>
      </c>
      <c r="AC433">
        <v>6.1592</v>
      </c>
      <c r="AE433">
        <v>46.49</v>
      </c>
      <c r="AF433">
        <v>114.44</v>
      </c>
      <c r="AG433">
        <v>953.1</v>
      </c>
      <c r="AH433">
        <v>37.83</v>
      </c>
      <c r="AI433">
        <v>1.5792000000000002</v>
      </c>
      <c r="AJ433">
        <v>3.656</v>
      </c>
      <c r="AK433">
        <v>0.28924</v>
      </c>
      <c r="AL433">
        <v>3.7503</v>
      </c>
      <c r="AN433">
        <v>1.1309</v>
      </c>
      <c r="AO433">
        <v>10.903</v>
      </c>
      <c r="AQ433">
        <v>5.743250000000001</v>
      </c>
      <c r="AR433">
        <v>6.92</v>
      </c>
      <c r="AS433">
        <v>0.7664000000000001</v>
      </c>
      <c r="AT433">
        <v>0.6165</v>
      </c>
    </row>
    <row r="434" spans="1:46" ht="12.75">
      <c r="A434" s="1">
        <v>38944</v>
      </c>
      <c r="B434">
        <v>81.8</v>
      </c>
      <c r="C434">
        <v>98.55</v>
      </c>
      <c r="D434">
        <v>85.8</v>
      </c>
      <c r="E434">
        <v>83.9</v>
      </c>
      <c r="G434">
        <v>47.43</v>
      </c>
      <c r="H434">
        <v>97.7</v>
      </c>
      <c r="I434">
        <v>80.8</v>
      </c>
      <c r="J434">
        <v>82.8</v>
      </c>
      <c r="K434">
        <v>78.08500000000001</v>
      </c>
      <c r="L434">
        <v>72.5</v>
      </c>
      <c r="M434">
        <v>78.5</v>
      </c>
      <c r="N434">
        <v>86.75</v>
      </c>
      <c r="O434">
        <v>78.08500000000001</v>
      </c>
      <c r="Q434">
        <v>86.75</v>
      </c>
      <c r="R434">
        <v>69.72781</v>
      </c>
      <c r="S434">
        <v>86.03</v>
      </c>
      <c r="U434">
        <v>66.8</v>
      </c>
      <c r="V434">
        <v>59.46</v>
      </c>
      <c r="Z434">
        <v>1.9024</v>
      </c>
      <c r="AA434">
        <v>1.2336</v>
      </c>
      <c r="AB434">
        <v>5.8308</v>
      </c>
      <c r="AC434">
        <v>6.3186</v>
      </c>
      <c r="AE434">
        <v>46.43</v>
      </c>
      <c r="AF434">
        <v>117.35000000000001</v>
      </c>
      <c r="AG434">
        <v>959.6</v>
      </c>
      <c r="AH434">
        <v>37.56</v>
      </c>
      <c r="AI434">
        <v>1.5730000000000002</v>
      </c>
      <c r="AJ434">
        <v>3.68</v>
      </c>
      <c r="AK434">
        <v>0.28919</v>
      </c>
      <c r="AL434">
        <v>3.7505</v>
      </c>
      <c r="AN434">
        <v>1.1066</v>
      </c>
      <c r="AO434">
        <v>10.911750000000001</v>
      </c>
      <c r="AQ434">
        <v>5.739000000000001</v>
      </c>
      <c r="AR434">
        <v>7.2</v>
      </c>
      <c r="AS434">
        <v>0.763</v>
      </c>
      <c r="AT434">
        <v>0.6545000000000001</v>
      </c>
    </row>
    <row r="435" spans="1:46" ht="12.75">
      <c r="A435" s="1">
        <v>38975</v>
      </c>
      <c r="B435">
        <v>81.9</v>
      </c>
      <c r="C435">
        <v>98.34</v>
      </c>
      <c r="D435">
        <v>86.10000000000001</v>
      </c>
      <c r="E435">
        <v>85.10000000000001</v>
      </c>
      <c r="G435">
        <v>47.82</v>
      </c>
      <c r="H435">
        <v>97.7</v>
      </c>
      <c r="I435">
        <v>81.03</v>
      </c>
      <c r="J435">
        <v>82.5</v>
      </c>
      <c r="K435">
        <v>78.017</v>
      </c>
      <c r="L435">
        <v>73.2</v>
      </c>
      <c r="M435">
        <v>79.30000000000001</v>
      </c>
      <c r="N435">
        <v>86.28</v>
      </c>
      <c r="O435">
        <v>78.017</v>
      </c>
      <c r="Q435">
        <v>86.28</v>
      </c>
      <c r="R435">
        <v>70.43171000000001</v>
      </c>
      <c r="S435">
        <v>85.61</v>
      </c>
      <c r="U435">
        <v>67.5</v>
      </c>
      <c r="V435">
        <v>59.61</v>
      </c>
      <c r="Z435">
        <v>1.8716000000000002</v>
      </c>
      <c r="AA435">
        <v>1.2504</v>
      </c>
      <c r="AB435">
        <v>5.8775</v>
      </c>
      <c r="AC435">
        <v>6.5053</v>
      </c>
      <c r="AE435">
        <v>45.95</v>
      </c>
      <c r="AF435">
        <v>117.99000000000001</v>
      </c>
      <c r="AG435">
        <v>945.2</v>
      </c>
      <c r="AH435">
        <v>37.56</v>
      </c>
      <c r="AI435">
        <v>1.5859</v>
      </c>
      <c r="AJ435">
        <v>3.685</v>
      </c>
      <c r="AK435">
        <v>0.28919</v>
      </c>
      <c r="AL435">
        <v>3.7503</v>
      </c>
      <c r="AN435">
        <v>1.1151</v>
      </c>
      <c r="AO435">
        <v>10.998750000000001</v>
      </c>
      <c r="AQ435">
        <v>5.73965</v>
      </c>
      <c r="AR435">
        <v>7.758500000000001</v>
      </c>
      <c r="AS435">
        <v>0.7461</v>
      </c>
      <c r="AT435">
        <v>0.653</v>
      </c>
    </row>
    <row r="436" spans="1:46" ht="12.75">
      <c r="A436" s="1">
        <v>39005</v>
      </c>
      <c r="B436">
        <v>82</v>
      </c>
      <c r="C436">
        <v>98.67</v>
      </c>
      <c r="D436">
        <v>86</v>
      </c>
      <c r="E436">
        <v>85.2</v>
      </c>
      <c r="G436">
        <v>48.58</v>
      </c>
      <c r="H436">
        <v>97.5</v>
      </c>
      <c r="I436">
        <v>80.64</v>
      </c>
      <c r="J436">
        <v>82.9</v>
      </c>
      <c r="K436">
        <v>78.322</v>
      </c>
      <c r="L436">
        <v>73</v>
      </c>
      <c r="M436">
        <v>79.7</v>
      </c>
      <c r="N436">
        <v>86.12</v>
      </c>
      <c r="O436">
        <v>78.322</v>
      </c>
      <c r="Q436">
        <v>86.12</v>
      </c>
      <c r="R436">
        <v>70.73963</v>
      </c>
      <c r="S436">
        <v>85.14</v>
      </c>
      <c r="U436">
        <v>69.3</v>
      </c>
      <c r="V436">
        <v>59.93</v>
      </c>
      <c r="Z436">
        <v>1.9084</v>
      </c>
      <c r="AA436">
        <v>1.2424</v>
      </c>
      <c r="AB436">
        <v>5.8352</v>
      </c>
      <c r="AC436">
        <v>6.532</v>
      </c>
      <c r="AE436">
        <v>44.9</v>
      </c>
      <c r="AF436">
        <v>116.82000000000001</v>
      </c>
      <c r="AG436">
        <v>944.2</v>
      </c>
      <c r="AH436">
        <v>36.71</v>
      </c>
      <c r="AI436">
        <v>1.5575</v>
      </c>
      <c r="AJ436">
        <v>3.6510000000000002</v>
      </c>
      <c r="AK436">
        <v>0.28958</v>
      </c>
      <c r="AL436">
        <v>3.7502500000000003</v>
      </c>
      <c r="AN436">
        <v>1.1227</v>
      </c>
      <c r="AO436">
        <v>10.7614</v>
      </c>
      <c r="AQ436">
        <v>5.735</v>
      </c>
      <c r="AR436">
        <v>7.385000000000001</v>
      </c>
      <c r="AS436">
        <v>0.7743</v>
      </c>
      <c r="AT436">
        <v>0.6707000000000001</v>
      </c>
    </row>
    <row r="437" spans="1:46" ht="12.75">
      <c r="A437" s="1">
        <v>39036</v>
      </c>
      <c r="B437">
        <v>82.2</v>
      </c>
      <c r="C437">
        <v>98.63</v>
      </c>
      <c r="D437">
        <v>85.9</v>
      </c>
      <c r="E437">
        <v>85.10000000000001</v>
      </c>
      <c r="G437">
        <v>48.58</v>
      </c>
      <c r="H437">
        <v>97</v>
      </c>
      <c r="I437">
        <v>80.25</v>
      </c>
      <c r="J437">
        <v>82.8</v>
      </c>
      <c r="K437">
        <v>78.322</v>
      </c>
      <c r="L437">
        <v>73.5</v>
      </c>
      <c r="M437">
        <v>80.10000000000001</v>
      </c>
      <c r="N437">
        <v>86.28</v>
      </c>
      <c r="O437">
        <v>78.322</v>
      </c>
      <c r="Q437">
        <v>86.28</v>
      </c>
      <c r="R437">
        <v>71.11079000000001</v>
      </c>
      <c r="S437">
        <v>85.01</v>
      </c>
      <c r="U437">
        <v>69.60000000000001</v>
      </c>
      <c r="V437">
        <v>59.93</v>
      </c>
      <c r="Z437">
        <v>1.9693</v>
      </c>
      <c r="AA437">
        <v>1.1966</v>
      </c>
      <c r="AB437">
        <v>5.6214</v>
      </c>
      <c r="AC437">
        <v>6.152200000000001</v>
      </c>
      <c r="AE437">
        <v>44.59</v>
      </c>
      <c r="AF437">
        <v>115.55</v>
      </c>
      <c r="AG437">
        <v>929.9</v>
      </c>
      <c r="AH437">
        <v>35.86</v>
      </c>
      <c r="AI437">
        <v>1.5373</v>
      </c>
      <c r="AJ437">
        <v>3.616</v>
      </c>
      <c r="AK437">
        <v>0.28906000000000004</v>
      </c>
      <c r="AL437">
        <v>3.7503500000000005</v>
      </c>
      <c r="AN437">
        <v>1.1413</v>
      </c>
      <c r="AO437">
        <v>10.998850000000001</v>
      </c>
      <c r="AQ437">
        <v>5.7195</v>
      </c>
      <c r="AR437">
        <v>7.15</v>
      </c>
      <c r="AS437">
        <v>0.7896000000000001</v>
      </c>
      <c r="AT437">
        <v>0.685</v>
      </c>
    </row>
    <row r="438" spans="1:46" ht="12.75">
      <c r="A438" s="1">
        <v>39066</v>
      </c>
      <c r="B438">
        <v>82.60000000000001</v>
      </c>
      <c r="C438">
        <v>98.64</v>
      </c>
      <c r="D438">
        <v>86</v>
      </c>
      <c r="E438">
        <v>84.7</v>
      </c>
      <c r="G438">
        <v>48.58</v>
      </c>
      <c r="H438">
        <v>97.10000000000001</v>
      </c>
      <c r="I438">
        <v>80.48</v>
      </c>
      <c r="J438">
        <v>82.8</v>
      </c>
      <c r="K438">
        <v>78.554</v>
      </c>
      <c r="L438">
        <v>74.5</v>
      </c>
      <c r="M438">
        <v>80.30000000000001</v>
      </c>
      <c r="N438">
        <v>86.44</v>
      </c>
      <c r="O438">
        <v>78.554</v>
      </c>
      <c r="Q438">
        <v>86.44</v>
      </c>
      <c r="R438">
        <v>71.52214000000001</v>
      </c>
      <c r="S438">
        <v>85.14</v>
      </c>
      <c r="U438">
        <v>69.8</v>
      </c>
      <c r="V438">
        <v>60.160000000000004</v>
      </c>
      <c r="Z438">
        <v>1.9586000000000001</v>
      </c>
      <c r="AA438">
        <v>1.2195</v>
      </c>
      <c r="AB438">
        <v>5.6479</v>
      </c>
      <c r="AC438">
        <v>6.2287</v>
      </c>
      <c r="AE438">
        <v>44.11</v>
      </c>
      <c r="AF438">
        <v>119.02</v>
      </c>
      <c r="AG438">
        <v>929.6</v>
      </c>
      <c r="AH438">
        <v>36.1</v>
      </c>
      <c r="AI438">
        <v>1.5338</v>
      </c>
      <c r="AJ438">
        <v>3.527</v>
      </c>
      <c r="AK438">
        <v>0.28914</v>
      </c>
      <c r="AL438">
        <v>3.7503500000000005</v>
      </c>
      <c r="AN438">
        <v>1.1652</v>
      </c>
      <c r="AO438">
        <v>10.8269</v>
      </c>
      <c r="AQ438">
        <v>5.711250000000001</v>
      </c>
      <c r="AR438">
        <v>7.0375000000000005</v>
      </c>
      <c r="AS438">
        <v>0.7884</v>
      </c>
      <c r="AT438">
        <v>0.7046</v>
      </c>
    </row>
    <row r="439" spans="1:46" ht="12.75">
      <c r="A439" s="1">
        <v>39097</v>
      </c>
      <c r="B439">
        <v>82.10000000000001</v>
      </c>
      <c r="C439">
        <v>97.95</v>
      </c>
      <c r="D439">
        <v>85.7</v>
      </c>
      <c r="E439">
        <v>83.7</v>
      </c>
      <c r="G439">
        <v>48.58</v>
      </c>
      <c r="H439">
        <v>96.9</v>
      </c>
      <c r="I439">
        <v>80.64</v>
      </c>
      <c r="J439">
        <v>82.5</v>
      </c>
      <c r="K439">
        <v>77.291</v>
      </c>
      <c r="L439">
        <v>74.5</v>
      </c>
      <c r="M439">
        <v>81</v>
      </c>
      <c r="N439">
        <v>86.44</v>
      </c>
      <c r="O439">
        <v>77.291</v>
      </c>
      <c r="Q439">
        <v>86.44</v>
      </c>
      <c r="R439">
        <v>71.89153</v>
      </c>
      <c r="S439">
        <v>85.4</v>
      </c>
      <c r="U439">
        <v>70.2</v>
      </c>
      <c r="V439">
        <v>60.6</v>
      </c>
      <c r="Z439">
        <v>1.9611</v>
      </c>
      <c r="AA439">
        <v>1.247</v>
      </c>
      <c r="AB439">
        <v>5.7365</v>
      </c>
      <c r="AC439">
        <v>6.2606</v>
      </c>
      <c r="AE439">
        <v>44.07</v>
      </c>
      <c r="AF439">
        <v>121.02</v>
      </c>
      <c r="AG439">
        <v>940.9</v>
      </c>
      <c r="AH439">
        <v>34.78</v>
      </c>
      <c r="AI439">
        <v>1.5362</v>
      </c>
      <c r="AJ439">
        <v>3.5</v>
      </c>
      <c r="AK439">
        <v>0.28919</v>
      </c>
      <c r="AL439">
        <v>3.7506500000000003</v>
      </c>
      <c r="AN439">
        <v>1.1792</v>
      </c>
      <c r="AO439">
        <v>11.040750000000001</v>
      </c>
      <c r="AQ439">
        <v>5.697</v>
      </c>
      <c r="AR439">
        <v>7.2515</v>
      </c>
      <c r="AS439">
        <v>0.774</v>
      </c>
      <c r="AT439">
        <v>0.6856</v>
      </c>
    </row>
    <row r="440" spans="1:46" ht="12.75">
      <c r="A440" s="1">
        <v>39128</v>
      </c>
      <c r="B440">
        <v>82.4</v>
      </c>
      <c r="C440">
        <v>98.15</v>
      </c>
      <c r="D440">
        <v>86.60000000000001</v>
      </c>
      <c r="E440">
        <v>84</v>
      </c>
      <c r="G440">
        <v>48.96</v>
      </c>
      <c r="H440">
        <v>96.4</v>
      </c>
      <c r="I440">
        <v>81.19</v>
      </c>
      <c r="J440">
        <v>82.2</v>
      </c>
      <c r="K440">
        <v>77.869</v>
      </c>
      <c r="L440">
        <v>74.5</v>
      </c>
      <c r="M440">
        <v>80.5</v>
      </c>
      <c r="N440">
        <v>87.07000000000001</v>
      </c>
      <c r="O440">
        <v>77.869</v>
      </c>
      <c r="Q440">
        <v>87.07000000000001</v>
      </c>
      <c r="R440">
        <v>72.09247</v>
      </c>
      <c r="S440">
        <v>85.86</v>
      </c>
      <c r="U440">
        <v>70.5</v>
      </c>
      <c r="V440">
        <v>60.53</v>
      </c>
      <c r="Z440">
        <v>1.9613</v>
      </c>
      <c r="AA440">
        <v>1.2189</v>
      </c>
      <c r="AB440">
        <v>5.630800000000001</v>
      </c>
      <c r="AC440">
        <v>6.131600000000001</v>
      </c>
      <c r="AE440">
        <v>44.08</v>
      </c>
      <c r="AF440">
        <v>118.33</v>
      </c>
      <c r="AG440">
        <v>938.3000000000001</v>
      </c>
      <c r="AH440">
        <v>33.8</v>
      </c>
      <c r="AI440">
        <v>1.5281</v>
      </c>
      <c r="AJ440">
        <v>3.5</v>
      </c>
      <c r="AK440">
        <v>0.28918000000000005</v>
      </c>
      <c r="AL440">
        <v>3.7502500000000003</v>
      </c>
      <c r="AN440">
        <v>1.1700000000000002</v>
      </c>
      <c r="AO440">
        <v>11.162</v>
      </c>
      <c r="AQ440">
        <v>5.695</v>
      </c>
      <c r="AR440">
        <v>7.248</v>
      </c>
      <c r="AS440">
        <v>0.7892</v>
      </c>
      <c r="AT440">
        <v>0.7012</v>
      </c>
    </row>
    <row r="441" spans="1:46" ht="12.75">
      <c r="A441" s="1">
        <v>39156</v>
      </c>
      <c r="B441">
        <v>82.8</v>
      </c>
      <c r="C441">
        <v>98.22</v>
      </c>
      <c r="D441">
        <v>87</v>
      </c>
      <c r="E441">
        <v>84.5</v>
      </c>
      <c r="G441">
        <v>48.58</v>
      </c>
      <c r="H441">
        <v>96.7</v>
      </c>
      <c r="I441">
        <v>81.66</v>
      </c>
      <c r="J441">
        <v>82.7</v>
      </c>
      <c r="K441">
        <v>77.819</v>
      </c>
      <c r="L441">
        <v>75.2</v>
      </c>
      <c r="M441">
        <v>80.80000000000001</v>
      </c>
      <c r="N441">
        <v>87.78</v>
      </c>
      <c r="O441">
        <v>77.819</v>
      </c>
      <c r="Q441">
        <v>87.78</v>
      </c>
      <c r="R441">
        <v>72.2485</v>
      </c>
      <c r="S441">
        <v>86.64</v>
      </c>
      <c r="U441">
        <v>70.8</v>
      </c>
      <c r="V441">
        <v>60.95</v>
      </c>
      <c r="Z441">
        <v>1.9685000000000001</v>
      </c>
      <c r="AA441">
        <v>1.2126000000000001</v>
      </c>
      <c r="AB441">
        <v>5.5709</v>
      </c>
      <c r="AC441">
        <v>6.0774</v>
      </c>
      <c r="AE441">
        <v>43.1</v>
      </c>
      <c r="AF441">
        <v>117.56</v>
      </c>
      <c r="AG441">
        <v>940.3000000000001</v>
      </c>
      <c r="AH441">
        <v>32.25</v>
      </c>
      <c r="AI441">
        <v>1.5173</v>
      </c>
      <c r="AJ441">
        <v>3.456</v>
      </c>
      <c r="AK441">
        <v>0.28952</v>
      </c>
      <c r="AL441">
        <v>3.7502000000000004</v>
      </c>
      <c r="AN441">
        <v>1.153</v>
      </c>
      <c r="AO441">
        <v>11.011500000000002</v>
      </c>
      <c r="AQ441">
        <v>5.69625</v>
      </c>
      <c r="AR441">
        <v>7.29</v>
      </c>
      <c r="AS441">
        <v>0.8104</v>
      </c>
      <c r="AT441">
        <v>0.7158</v>
      </c>
    </row>
    <row r="442" spans="1:46" ht="12.75">
      <c r="A442" s="1">
        <v>39187</v>
      </c>
      <c r="B442">
        <v>83.10000000000001</v>
      </c>
      <c r="C442">
        <v>99.33</v>
      </c>
      <c r="D442">
        <v>87.10000000000001</v>
      </c>
      <c r="E442">
        <v>84.5</v>
      </c>
      <c r="G442">
        <v>48.96</v>
      </c>
      <c r="H442">
        <v>97</v>
      </c>
      <c r="I442">
        <v>81.97</v>
      </c>
      <c r="J442">
        <v>83.5</v>
      </c>
      <c r="K442">
        <v>78.417</v>
      </c>
      <c r="L442">
        <v>74.8</v>
      </c>
      <c r="M442">
        <v>80.9</v>
      </c>
      <c r="N442">
        <v>88.17</v>
      </c>
      <c r="O442">
        <v>78.417</v>
      </c>
      <c r="Q442">
        <v>88.17</v>
      </c>
      <c r="R442">
        <v>72.20536</v>
      </c>
      <c r="S442">
        <v>87.2</v>
      </c>
      <c r="U442">
        <v>70.9</v>
      </c>
      <c r="V442">
        <v>61.46</v>
      </c>
      <c r="Z442">
        <v>2</v>
      </c>
      <c r="AA442">
        <v>1.2064000000000001</v>
      </c>
      <c r="AB442">
        <v>5.4553</v>
      </c>
      <c r="AC442">
        <v>5.944100000000001</v>
      </c>
      <c r="AE442">
        <v>41.04</v>
      </c>
      <c r="AF442">
        <v>119.44</v>
      </c>
      <c r="AG442">
        <v>929.4</v>
      </c>
      <c r="AH442">
        <v>32.8</v>
      </c>
      <c r="AI442">
        <v>1.5197</v>
      </c>
      <c r="AJ442">
        <v>3.4200000000000004</v>
      </c>
      <c r="AK442">
        <v>0.28916000000000003</v>
      </c>
      <c r="AL442">
        <v>3.7507</v>
      </c>
      <c r="AN442">
        <v>1.1068</v>
      </c>
      <c r="AO442">
        <v>10.926250000000001</v>
      </c>
      <c r="AQ442">
        <v>5.6850000000000005</v>
      </c>
      <c r="AR442">
        <v>7.031000000000001</v>
      </c>
      <c r="AS442">
        <v>0.8326</v>
      </c>
      <c r="AT442">
        <v>0.7425</v>
      </c>
    </row>
    <row r="443" spans="1:46" ht="12.75">
      <c r="A443" s="1">
        <v>39217</v>
      </c>
      <c r="B443">
        <v>83.3</v>
      </c>
      <c r="C443">
        <v>99.57000000000001</v>
      </c>
      <c r="D443">
        <v>87.3</v>
      </c>
      <c r="E443">
        <v>84.60000000000001</v>
      </c>
      <c r="G443">
        <v>49.35</v>
      </c>
      <c r="H443">
        <v>97.3</v>
      </c>
      <c r="I443">
        <v>82.05</v>
      </c>
      <c r="J443">
        <v>84.2</v>
      </c>
      <c r="K443">
        <v>78.932</v>
      </c>
      <c r="L443">
        <v>75.2</v>
      </c>
      <c r="M443">
        <v>80.80000000000001</v>
      </c>
      <c r="N443">
        <v>88.57000000000001</v>
      </c>
      <c r="O443">
        <v>78.932</v>
      </c>
      <c r="Q443">
        <v>88.57000000000001</v>
      </c>
      <c r="R443">
        <v>71.85311</v>
      </c>
      <c r="S443">
        <v>87.74</v>
      </c>
      <c r="U443">
        <v>70.9</v>
      </c>
      <c r="V443">
        <v>61.75</v>
      </c>
      <c r="Z443">
        <v>1.9797</v>
      </c>
      <c r="AA443">
        <v>1.2252</v>
      </c>
      <c r="AB443">
        <v>5.537</v>
      </c>
      <c r="AC443">
        <v>6.0403</v>
      </c>
      <c r="AE443">
        <v>40.36</v>
      </c>
      <c r="AF443">
        <v>121.76</v>
      </c>
      <c r="AG443">
        <v>929.9</v>
      </c>
      <c r="AH443">
        <v>33.03</v>
      </c>
      <c r="AI443">
        <v>1.5307000000000002</v>
      </c>
      <c r="AJ443">
        <v>3.3970000000000002</v>
      </c>
      <c r="AK443">
        <v>0.28840000000000005</v>
      </c>
      <c r="AL443">
        <v>3.7504500000000003</v>
      </c>
      <c r="AN443">
        <v>1.0701</v>
      </c>
      <c r="AO443">
        <v>10.745550000000001</v>
      </c>
      <c r="AQ443">
        <v>5.691750000000001</v>
      </c>
      <c r="AR443">
        <v>7.122000000000001</v>
      </c>
      <c r="AS443">
        <v>0.8272</v>
      </c>
      <c r="AT443">
        <v>0.7365</v>
      </c>
    </row>
    <row r="444" spans="1:46" ht="12.75">
      <c r="A444" s="1">
        <v>39248</v>
      </c>
      <c r="B444">
        <v>83.5</v>
      </c>
      <c r="C444">
        <v>99.68</v>
      </c>
      <c r="D444">
        <v>87.2</v>
      </c>
      <c r="E444">
        <v>84.5</v>
      </c>
      <c r="G444">
        <v>49.730000000000004</v>
      </c>
      <c r="H444">
        <v>97.10000000000001</v>
      </c>
      <c r="I444">
        <v>82.05</v>
      </c>
      <c r="J444">
        <v>84.2</v>
      </c>
      <c r="K444">
        <v>78.778</v>
      </c>
      <c r="L444">
        <v>75.7</v>
      </c>
      <c r="M444">
        <v>81</v>
      </c>
      <c r="N444">
        <v>88.41</v>
      </c>
      <c r="O444">
        <v>78.778</v>
      </c>
      <c r="Q444">
        <v>88.41</v>
      </c>
      <c r="R444">
        <v>71.9394</v>
      </c>
      <c r="S444">
        <v>87.91</v>
      </c>
      <c r="U444">
        <v>71</v>
      </c>
      <c r="V444">
        <v>62.190000000000005</v>
      </c>
      <c r="Z444">
        <v>2.0063</v>
      </c>
      <c r="AA444">
        <v>1.224</v>
      </c>
      <c r="AB444">
        <v>5.5040000000000004</v>
      </c>
      <c r="AC444">
        <v>5.8942000000000005</v>
      </c>
      <c r="AE444">
        <v>40.58</v>
      </c>
      <c r="AF444">
        <v>123.39</v>
      </c>
      <c r="AG444">
        <v>926.8000000000001</v>
      </c>
      <c r="AH444">
        <v>31.68</v>
      </c>
      <c r="AI444">
        <v>1.53</v>
      </c>
      <c r="AJ444">
        <v>3.45</v>
      </c>
      <c r="AK444">
        <v>0.28816</v>
      </c>
      <c r="AL444">
        <v>3.7507</v>
      </c>
      <c r="AN444">
        <v>1.0634000000000001</v>
      </c>
      <c r="AO444">
        <v>10.791950000000002</v>
      </c>
      <c r="AQ444">
        <v>5.692500000000001</v>
      </c>
      <c r="AR444">
        <v>7.0440000000000005</v>
      </c>
      <c r="AS444">
        <v>0.8491000000000001</v>
      </c>
      <c r="AT444">
        <v>0.773</v>
      </c>
    </row>
    <row r="445" spans="1:46" ht="12.75">
      <c r="A445" s="1">
        <v>39278</v>
      </c>
      <c r="B445">
        <v>83.10000000000001</v>
      </c>
      <c r="C445">
        <v>99.09</v>
      </c>
      <c r="D445">
        <v>86.8</v>
      </c>
      <c r="E445">
        <v>84.3</v>
      </c>
      <c r="G445">
        <v>50.49</v>
      </c>
      <c r="H445">
        <v>97</v>
      </c>
      <c r="I445">
        <v>82.37</v>
      </c>
      <c r="J445">
        <v>84.2</v>
      </c>
      <c r="K445">
        <v>80.36</v>
      </c>
      <c r="L445">
        <v>76.2</v>
      </c>
      <c r="M445">
        <v>81.9</v>
      </c>
      <c r="N445">
        <v>88.49</v>
      </c>
      <c r="O445">
        <v>80.36</v>
      </c>
      <c r="Q445">
        <v>88.49</v>
      </c>
      <c r="R445">
        <v>72.24496</v>
      </c>
      <c r="S445">
        <v>87.88</v>
      </c>
      <c r="U445">
        <v>71.5</v>
      </c>
      <c r="V445">
        <v>62.72</v>
      </c>
      <c r="Z445">
        <v>2.0364</v>
      </c>
      <c r="AA445">
        <v>1.2021000000000002</v>
      </c>
      <c r="AB445">
        <v>5.426</v>
      </c>
      <c r="AC445">
        <v>5.8086</v>
      </c>
      <c r="AE445">
        <v>40.18</v>
      </c>
      <c r="AF445">
        <v>119.13</v>
      </c>
      <c r="AG445">
        <v>923.2</v>
      </c>
      <c r="AH445">
        <v>29.97</v>
      </c>
      <c r="AI445">
        <v>1.5157</v>
      </c>
      <c r="AJ445">
        <v>3.4570000000000003</v>
      </c>
      <c r="AK445">
        <v>0.28205</v>
      </c>
      <c r="AL445">
        <v>3.7507</v>
      </c>
      <c r="AN445">
        <v>1.0656</v>
      </c>
      <c r="AO445">
        <v>10.941500000000001</v>
      </c>
      <c r="AQ445">
        <v>5.64975</v>
      </c>
      <c r="AR445">
        <v>7.088</v>
      </c>
      <c r="AS445">
        <v>0.8594</v>
      </c>
      <c r="AT445">
        <v>0.7715000000000001</v>
      </c>
    </row>
    <row r="446" spans="1:46" ht="12.75">
      <c r="A446" s="1">
        <v>39309</v>
      </c>
      <c r="B446">
        <v>83.4</v>
      </c>
      <c r="C446">
        <v>98.98</v>
      </c>
      <c r="D446">
        <v>86.60000000000001</v>
      </c>
      <c r="E446">
        <v>84.2</v>
      </c>
      <c r="G446">
        <v>50.88</v>
      </c>
      <c r="H446">
        <v>97.5</v>
      </c>
      <c r="I446">
        <v>82.44</v>
      </c>
      <c r="J446">
        <v>83.7</v>
      </c>
      <c r="K446">
        <v>80.778</v>
      </c>
      <c r="L446">
        <v>76</v>
      </c>
      <c r="M446">
        <v>82.4</v>
      </c>
      <c r="N446">
        <v>88.25</v>
      </c>
      <c r="O446">
        <v>80.778</v>
      </c>
      <c r="Q446">
        <v>88.25</v>
      </c>
      <c r="R446">
        <v>72.53928</v>
      </c>
      <c r="S446">
        <v>87.72</v>
      </c>
      <c r="U446">
        <v>72.2</v>
      </c>
      <c r="V446">
        <v>63.120000000000005</v>
      </c>
      <c r="Z446">
        <v>2.0165</v>
      </c>
      <c r="AA446">
        <v>1.2071</v>
      </c>
      <c r="AB446">
        <v>5.4594000000000005</v>
      </c>
      <c r="AC446">
        <v>5.821000000000001</v>
      </c>
      <c r="AE446">
        <v>40.63</v>
      </c>
      <c r="AF446">
        <v>115.83</v>
      </c>
      <c r="AG446">
        <v>939.9</v>
      </c>
      <c r="AH446">
        <v>32.5</v>
      </c>
      <c r="AI446">
        <v>1.5242</v>
      </c>
      <c r="AJ446">
        <v>3.5015</v>
      </c>
      <c r="AK446">
        <v>0.28169</v>
      </c>
      <c r="AL446">
        <v>3.7507</v>
      </c>
      <c r="AN446">
        <v>1.056</v>
      </c>
      <c r="AO446">
        <v>11.039800000000001</v>
      </c>
      <c r="AQ446">
        <v>5.6545000000000005</v>
      </c>
      <c r="AR446">
        <v>7.162</v>
      </c>
      <c r="AS446">
        <v>0.8157000000000001</v>
      </c>
      <c r="AT446">
        <v>0.7025</v>
      </c>
    </row>
    <row r="447" spans="1:46" ht="12.75">
      <c r="A447" s="1">
        <v>39340</v>
      </c>
      <c r="B447">
        <v>83.5</v>
      </c>
      <c r="C447">
        <v>99.07000000000001</v>
      </c>
      <c r="D447">
        <v>87.2</v>
      </c>
      <c r="E447">
        <v>84.8</v>
      </c>
      <c r="G447">
        <v>50.88</v>
      </c>
      <c r="H447">
        <v>97.5</v>
      </c>
      <c r="I447">
        <v>82.92</v>
      </c>
      <c r="J447">
        <v>84.2</v>
      </c>
      <c r="K447">
        <v>80.365</v>
      </c>
      <c r="L447">
        <v>77.7</v>
      </c>
      <c r="M447">
        <v>83.2</v>
      </c>
      <c r="N447">
        <v>88.41</v>
      </c>
      <c r="O447">
        <v>80.365</v>
      </c>
      <c r="Q447">
        <v>88.41</v>
      </c>
      <c r="R447">
        <v>73.10252000000001</v>
      </c>
      <c r="S447">
        <v>87.96000000000001</v>
      </c>
      <c r="U447">
        <v>73.7</v>
      </c>
      <c r="V447">
        <v>63.480000000000004</v>
      </c>
      <c r="Z447">
        <v>2.0389</v>
      </c>
      <c r="AA447">
        <v>1.1672</v>
      </c>
      <c r="AB447">
        <v>5.2412</v>
      </c>
      <c r="AC447">
        <v>5.4095</v>
      </c>
      <c r="AE447">
        <v>39.75</v>
      </c>
      <c r="AF447">
        <v>114.97</v>
      </c>
      <c r="AG447">
        <v>920.7</v>
      </c>
      <c r="AH447">
        <v>31.85</v>
      </c>
      <c r="AI447">
        <v>1.484</v>
      </c>
      <c r="AJ447">
        <v>3.4050000000000002</v>
      </c>
      <c r="AK447">
        <v>0.27980000000000005</v>
      </c>
      <c r="AL447">
        <v>3.7416000000000005</v>
      </c>
      <c r="AN447">
        <v>0.9959</v>
      </c>
      <c r="AO447">
        <v>10.934650000000001</v>
      </c>
      <c r="AQ447">
        <v>5.5875</v>
      </c>
      <c r="AR447">
        <v>6.880800000000001</v>
      </c>
      <c r="AS447">
        <v>0.8855000000000001</v>
      </c>
      <c r="AT447">
        <v>0.7568</v>
      </c>
    </row>
    <row r="448" spans="1:46" ht="12.75">
      <c r="A448" s="1">
        <v>39370</v>
      </c>
      <c r="B448">
        <v>83.8</v>
      </c>
      <c r="C448">
        <v>99.92</v>
      </c>
      <c r="D448">
        <v>87.5</v>
      </c>
      <c r="E448">
        <v>85</v>
      </c>
      <c r="G448">
        <v>51.26</v>
      </c>
      <c r="H448">
        <v>97.8</v>
      </c>
      <c r="I448">
        <v>83.07000000000001</v>
      </c>
      <c r="J448">
        <v>84.9</v>
      </c>
      <c r="K448">
        <v>81.503</v>
      </c>
      <c r="L448">
        <v>78.30000000000001</v>
      </c>
      <c r="M448">
        <v>84</v>
      </c>
      <c r="N448">
        <v>88.17</v>
      </c>
      <c r="O448">
        <v>81.503</v>
      </c>
      <c r="Q448">
        <v>88.17</v>
      </c>
      <c r="R448">
        <v>73.3874</v>
      </c>
      <c r="S448">
        <v>88.15</v>
      </c>
      <c r="U448">
        <v>74.5</v>
      </c>
      <c r="V448">
        <v>64.06</v>
      </c>
      <c r="Z448">
        <v>2.0777</v>
      </c>
      <c r="AA448">
        <v>1.1589</v>
      </c>
      <c r="AB448">
        <v>5.151400000000001</v>
      </c>
      <c r="AC448">
        <v>5.3867</v>
      </c>
      <c r="AE448">
        <v>39.26</v>
      </c>
      <c r="AF448">
        <v>115.27</v>
      </c>
      <c r="AG448">
        <v>907.4</v>
      </c>
      <c r="AH448">
        <v>31.45</v>
      </c>
      <c r="AI448">
        <v>1.4485000000000001</v>
      </c>
      <c r="AJ448">
        <v>3.334</v>
      </c>
      <c r="AK448">
        <v>0.2771</v>
      </c>
      <c r="AL448">
        <v>3.7425</v>
      </c>
      <c r="AN448">
        <v>0.9496</v>
      </c>
      <c r="AO448">
        <v>10.7032</v>
      </c>
      <c r="AQ448">
        <v>5.5175</v>
      </c>
      <c r="AR448">
        <v>6.535</v>
      </c>
      <c r="AS448">
        <v>0.9271</v>
      </c>
      <c r="AT448">
        <v>0.7693</v>
      </c>
    </row>
    <row r="449" spans="1:46" ht="12.75">
      <c r="A449" s="1">
        <v>39401</v>
      </c>
      <c r="B449">
        <v>84.10000000000001</v>
      </c>
      <c r="C449">
        <v>100.37</v>
      </c>
      <c r="D449">
        <v>88</v>
      </c>
      <c r="E449">
        <v>86.4</v>
      </c>
      <c r="G449">
        <v>51.26</v>
      </c>
      <c r="H449">
        <v>97.60000000000001</v>
      </c>
      <c r="I449">
        <v>83.07000000000001</v>
      </c>
      <c r="J449">
        <v>85.3</v>
      </c>
      <c r="K449">
        <v>82.127</v>
      </c>
      <c r="L449">
        <v>78.4</v>
      </c>
      <c r="M449">
        <v>84.9</v>
      </c>
      <c r="N449">
        <v>88.41</v>
      </c>
      <c r="O449">
        <v>82.127</v>
      </c>
      <c r="Q449">
        <v>88.41</v>
      </c>
      <c r="R449">
        <v>73.90513</v>
      </c>
      <c r="S449">
        <v>88.68</v>
      </c>
      <c r="U449">
        <v>74.4</v>
      </c>
      <c r="V449">
        <v>64.26</v>
      </c>
      <c r="Z449">
        <v>2.0567</v>
      </c>
      <c r="AA449">
        <v>1.1287</v>
      </c>
      <c r="AB449">
        <v>5.0772</v>
      </c>
      <c r="AC449">
        <v>5.5255</v>
      </c>
      <c r="AE449">
        <v>39.52</v>
      </c>
      <c r="AF449">
        <v>111.02</v>
      </c>
      <c r="AG449">
        <v>929.6</v>
      </c>
      <c r="AH449">
        <v>30.62</v>
      </c>
      <c r="AI449">
        <v>1.4455</v>
      </c>
      <c r="AJ449">
        <v>3.3545000000000003</v>
      </c>
      <c r="AK449">
        <v>0.27491000000000004</v>
      </c>
      <c r="AL449">
        <v>3.7101</v>
      </c>
      <c r="AN449">
        <v>1.0007000000000001</v>
      </c>
      <c r="AO449">
        <v>10.888800000000002</v>
      </c>
      <c r="AQ449">
        <v>5.535</v>
      </c>
      <c r="AR449">
        <v>6.800000000000001</v>
      </c>
      <c r="AS449">
        <v>0.8848</v>
      </c>
      <c r="AT449">
        <v>0.7671</v>
      </c>
    </row>
    <row r="450" spans="1:46" ht="12.75">
      <c r="A450" s="1">
        <v>39431</v>
      </c>
      <c r="B450">
        <v>84.5</v>
      </c>
      <c r="C450">
        <v>100.62</v>
      </c>
      <c r="D450">
        <v>88</v>
      </c>
      <c r="E450">
        <v>87.10000000000001</v>
      </c>
      <c r="G450">
        <v>51.26</v>
      </c>
      <c r="H450">
        <v>97.8</v>
      </c>
      <c r="I450">
        <v>83.39</v>
      </c>
      <c r="J450">
        <v>85.3</v>
      </c>
      <c r="K450">
        <v>81.555</v>
      </c>
      <c r="L450">
        <v>80.10000000000001</v>
      </c>
      <c r="M450">
        <v>85.5</v>
      </c>
      <c r="N450">
        <v>88.49</v>
      </c>
      <c r="O450">
        <v>81.555</v>
      </c>
      <c r="Q450">
        <v>88.49</v>
      </c>
      <c r="R450">
        <v>74.21068000000001</v>
      </c>
      <c r="S450">
        <v>88.62</v>
      </c>
      <c r="U450">
        <v>74.60000000000001</v>
      </c>
      <c r="V450">
        <v>64.72</v>
      </c>
      <c r="Z450">
        <v>1.9843000000000002</v>
      </c>
      <c r="AA450">
        <v>1.1329</v>
      </c>
      <c r="AB450">
        <v>5.1046000000000005</v>
      </c>
      <c r="AC450">
        <v>5.431</v>
      </c>
      <c r="AE450">
        <v>39.410000000000004</v>
      </c>
      <c r="AF450">
        <v>111.71000000000001</v>
      </c>
      <c r="AG450">
        <v>938.2</v>
      </c>
      <c r="AH450">
        <v>29.5</v>
      </c>
      <c r="AI450">
        <v>1.4360000000000002</v>
      </c>
      <c r="AJ450">
        <v>3.3057000000000003</v>
      </c>
      <c r="AK450">
        <v>0.27347000000000005</v>
      </c>
      <c r="AL450">
        <v>3.7506000000000004</v>
      </c>
      <c r="AN450">
        <v>0.9881000000000001</v>
      </c>
      <c r="AO450">
        <v>10.9143</v>
      </c>
      <c r="AQ450">
        <v>5.534000000000001</v>
      </c>
      <c r="AR450">
        <v>6.859500000000001</v>
      </c>
      <c r="AS450">
        <v>0.8776</v>
      </c>
      <c r="AT450">
        <v>0.7678</v>
      </c>
    </row>
    <row r="451" spans="1:46" ht="12.75">
      <c r="A451" s="1">
        <v>39462</v>
      </c>
      <c r="B451">
        <v>84.10000000000001</v>
      </c>
      <c r="C451">
        <v>100.33</v>
      </c>
      <c r="D451">
        <v>88.2</v>
      </c>
      <c r="E451">
        <v>86.7</v>
      </c>
      <c r="G451">
        <v>51.26</v>
      </c>
      <c r="H451">
        <v>97.60000000000001</v>
      </c>
      <c r="I451">
        <v>83.78</v>
      </c>
      <c r="J451">
        <v>86.10000000000001</v>
      </c>
      <c r="K451">
        <v>82.415</v>
      </c>
      <c r="L451">
        <v>81.60000000000001</v>
      </c>
      <c r="M451">
        <v>86.60000000000001</v>
      </c>
      <c r="N451">
        <v>88.33</v>
      </c>
      <c r="O451">
        <v>82.415</v>
      </c>
      <c r="Q451">
        <v>88.33</v>
      </c>
      <c r="R451">
        <v>74.55466000000001</v>
      </c>
      <c r="S451">
        <v>89.06</v>
      </c>
      <c r="U451">
        <v>77.60000000000001</v>
      </c>
      <c r="V451">
        <v>65.62</v>
      </c>
      <c r="Z451">
        <v>1.9895</v>
      </c>
      <c r="AA451">
        <v>1.0845</v>
      </c>
      <c r="AB451">
        <v>5.0208</v>
      </c>
      <c r="AC451">
        <v>5.4126</v>
      </c>
      <c r="AE451">
        <v>39.31</v>
      </c>
      <c r="AF451">
        <v>106.74000000000001</v>
      </c>
      <c r="AG451">
        <v>943.9</v>
      </c>
      <c r="AH451">
        <v>31.220000000000002</v>
      </c>
      <c r="AI451">
        <v>1.4165</v>
      </c>
      <c r="AJ451">
        <v>3.2355</v>
      </c>
      <c r="AK451">
        <v>0.27309</v>
      </c>
      <c r="AL451">
        <v>3.7494000000000005</v>
      </c>
      <c r="AN451">
        <v>1.0018</v>
      </c>
      <c r="AO451">
        <v>10.820250000000001</v>
      </c>
      <c r="AQ451">
        <v>5.5575</v>
      </c>
      <c r="AR451">
        <v>7.452500000000001</v>
      </c>
      <c r="AS451">
        <v>0.8968</v>
      </c>
      <c r="AT451">
        <v>0.7884</v>
      </c>
    </row>
    <row r="452" spans="1:46" ht="12.75">
      <c r="A452" s="1">
        <v>39493</v>
      </c>
      <c r="B452">
        <v>84.60000000000001</v>
      </c>
      <c r="C452">
        <v>100.47</v>
      </c>
      <c r="D452">
        <v>89.3</v>
      </c>
      <c r="E452">
        <v>87.2</v>
      </c>
      <c r="G452">
        <v>51.64</v>
      </c>
      <c r="H452">
        <v>97.4</v>
      </c>
      <c r="I452">
        <v>84.09</v>
      </c>
      <c r="J452">
        <v>86.60000000000001</v>
      </c>
      <c r="K452">
        <v>82.974</v>
      </c>
      <c r="L452">
        <v>82.10000000000001</v>
      </c>
      <c r="M452">
        <v>87.5</v>
      </c>
      <c r="N452">
        <v>88.65</v>
      </c>
      <c r="O452">
        <v>82.974</v>
      </c>
      <c r="Q452">
        <v>88.65</v>
      </c>
      <c r="R452">
        <v>74.77629</v>
      </c>
      <c r="S452">
        <v>89.32000000000001</v>
      </c>
      <c r="U452">
        <v>79</v>
      </c>
      <c r="V452">
        <v>65.95</v>
      </c>
      <c r="Z452">
        <v>1.9864000000000002</v>
      </c>
      <c r="AA452">
        <v>1.0435</v>
      </c>
      <c r="AB452">
        <v>4.9054</v>
      </c>
      <c r="AC452">
        <v>5.2061</v>
      </c>
      <c r="AE452">
        <v>39.96</v>
      </c>
      <c r="AF452">
        <v>104.19</v>
      </c>
      <c r="AG452">
        <v>937.3000000000001</v>
      </c>
      <c r="AH452">
        <v>30.88</v>
      </c>
      <c r="AI452">
        <v>1.3935</v>
      </c>
      <c r="AJ452">
        <v>3.1965000000000003</v>
      </c>
      <c r="AK452">
        <v>0.27231</v>
      </c>
      <c r="AL452">
        <v>3.7425</v>
      </c>
      <c r="AN452">
        <v>0.9796</v>
      </c>
      <c r="AO452">
        <v>10.718300000000001</v>
      </c>
      <c r="AQ452">
        <v>5.496250000000001</v>
      </c>
      <c r="AR452">
        <v>7.74</v>
      </c>
      <c r="AS452">
        <v>0.937</v>
      </c>
      <c r="AT452">
        <v>0.8027000000000001</v>
      </c>
    </row>
    <row r="453" spans="1:46" ht="12.75">
      <c r="A453" s="1">
        <v>39522</v>
      </c>
      <c r="B453">
        <v>84.9</v>
      </c>
      <c r="C453">
        <v>100.81</v>
      </c>
      <c r="D453">
        <v>89.7</v>
      </c>
      <c r="E453">
        <v>87.2</v>
      </c>
      <c r="G453">
        <v>52.410000000000004</v>
      </c>
      <c r="H453">
        <v>97.9</v>
      </c>
      <c r="I453">
        <v>84.88</v>
      </c>
      <c r="J453">
        <v>87.10000000000001</v>
      </c>
      <c r="K453">
        <v>83.047</v>
      </c>
      <c r="L453">
        <v>82.9</v>
      </c>
      <c r="M453">
        <v>88.60000000000001</v>
      </c>
      <c r="N453">
        <v>88.96000000000001</v>
      </c>
      <c r="O453">
        <v>83.047</v>
      </c>
      <c r="Q453">
        <v>88.96000000000001</v>
      </c>
      <c r="R453">
        <v>75.31825</v>
      </c>
      <c r="S453">
        <v>90.09</v>
      </c>
      <c r="U453">
        <v>81</v>
      </c>
      <c r="V453">
        <v>66.82000000000001</v>
      </c>
      <c r="Z453">
        <v>1.9855</v>
      </c>
      <c r="AA453">
        <v>0.9921000000000001</v>
      </c>
      <c r="AB453">
        <v>4.7178</v>
      </c>
      <c r="AC453">
        <v>5.0827</v>
      </c>
      <c r="AE453">
        <v>40.02</v>
      </c>
      <c r="AF453">
        <v>99.85000000000001</v>
      </c>
      <c r="AG453">
        <v>991.7</v>
      </c>
      <c r="AH453">
        <v>31.44</v>
      </c>
      <c r="AI453">
        <v>1.3786</v>
      </c>
      <c r="AJ453">
        <v>3.192</v>
      </c>
      <c r="AK453">
        <v>0.26571</v>
      </c>
      <c r="AL453">
        <v>3.7516000000000003</v>
      </c>
      <c r="AN453">
        <v>1.0275</v>
      </c>
      <c r="AO453">
        <v>10.6666</v>
      </c>
      <c r="AQ453">
        <v>5.4575000000000005</v>
      </c>
      <c r="AR453">
        <v>8.144</v>
      </c>
      <c r="AS453">
        <v>0.9132</v>
      </c>
      <c r="AT453">
        <v>0.786</v>
      </c>
    </row>
    <row r="454" spans="1:46" ht="12.75">
      <c r="A454" s="1">
        <v>39553</v>
      </c>
      <c r="B454">
        <v>85.60000000000001</v>
      </c>
      <c r="C454">
        <v>101.60000000000001</v>
      </c>
      <c r="D454">
        <v>90</v>
      </c>
      <c r="E454">
        <v>87.2</v>
      </c>
      <c r="G454">
        <v>52.79</v>
      </c>
      <c r="H454">
        <v>97.8</v>
      </c>
      <c r="I454">
        <v>85.35000000000001</v>
      </c>
      <c r="J454">
        <v>88.60000000000001</v>
      </c>
      <c r="K454">
        <v>84.355</v>
      </c>
      <c r="L454">
        <v>83.30000000000001</v>
      </c>
      <c r="M454">
        <v>89.4</v>
      </c>
      <c r="N454">
        <v>89.68</v>
      </c>
      <c r="O454">
        <v>84.355</v>
      </c>
      <c r="Q454">
        <v>89.68</v>
      </c>
      <c r="R454">
        <v>75.48965000000001</v>
      </c>
      <c r="S454">
        <v>90.64</v>
      </c>
      <c r="U454">
        <v>82.60000000000001</v>
      </c>
      <c r="V454">
        <v>67.25</v>
      </c>
      <c r="Z454">
        <v>1.9847000000000001</v>
      </c>
      <c r="AA454">
        <v>1.0422</v>
      </c>
      <c r="AB454">
        <v>4.7933</v>
      </c>
      <c r="AC454">
        <v>5.117500000000001</v>
      </c>
      <c r="AE454">
        <v>40.45</v>
      </c>
      <c r="AF454">
        <v>104.53</v>
      </c>
      <c r="AG454">
        <v>999.7</v>
      </c>
      <c r="AH454">
        <v>31.64</v>
      </c>
      <c r="AI454">
        <v>1.3576000000000001</v>
      </c>
      <c r="AJ454">
        <v>3.1585</v>
      </c>
      <c r="AK454">
        <v>0.26638</v>
      </c>
      <c r="AL454">
        <v>3.7503500000000005</v>
      </c>
      <c r="AN454">
        <v>1.0092</v>
      </c>
      <c r="AO454">
        <v>10.507750000000001</v>
      </c>
      <c r="AQ454">
        <v>5.3925</v>
      </c>
      <c r="AR454">
        <v>7.5685</v>
      </c>
      <c r="AS454">
        <v>0.9419000000000001</v>
      </c>
      <c r="AT454">
        <v>0.781</v>
      </c>
    </row>
    <row r="455" spans="1:46" ht="12.75">
      <c r="A455" s="1">
        <v>39583</v>
      </c>
      <c r="B455">
        <v>86.10000000000001</v>
      </c>
      <c r="C455">
        <v>102.41</v>
      </c>
      <c r="D455">
        <v>90.3</v>
      </c>
      <c r="E455">
        <v>87.2</v>
      </c>
      <c r="G455">
        <v>53.17</v>
      </c>
      <c r="H455">
        <v>98.60000000000001</v>
      </c>
      <c r="I455">
        <v>86.05</v>
      </c>
      <c r="J455">
        <v>90.60000000000001</v>
      </c>
      <c r="K455">
        <v>84.876</v>
      </c>
      <c r="L455">
        <v>83.5</v>
      </c>
      <c r="M455">
        <v>89.2</v>
      </c>
      <c r="N455">
        <v>90.55</v>
      </c>
      <c r="O455">
        <v>84.876</v>
      </c>
      <c r="Q455">
        <v>90.55</v>
      </c>
      <c r="R455">
        <v>75.40809</v>
      </c>
      <c r="S455">
        <v>91.4</v>
      </c>
      <c r="U455">
        <v>84.80000000000001</v>
      </c>
      <c r="V455">
        <v>67.8</v>
      </c>
      <c r="Z455">
        <v>1.9793</v>
      </c>
      <c r="AA455">
        <v>1.0426</v>
      </c>
      <c r="AB455">
        <v>4.7934</v>
      </c>
      <c r="AC455">
        <v>5.0872</v>
      </c>
      <c r="AE455">
        <v>42.15</v>
      </c>
      <c r="AF455">
        <v>105.46000000000001</v>
      </c>
      <c r="AG455">
        <v>1031.4</v>
      </c>
      <c r="AH455">
        <v>32.3</v>
      </c>
      <c r="AI455">
        <v>1.3635000000000002</v>
      </c>
      <c r="AJ455">
        <v>3.2345</v>
      </c>
      <c r="AK455">
        <v>0.26559000000000005</v>
      </c>
      <c r="AL455">
        <v>3.7506500000000003</v>
      </c>
      <c r="AN455">
        <v>0.9938</v>
      </c>
      <c r="AO455">
        <v>10.337000000000002</v>
      </c>
      <c r="AQ455">
        <v>5.3427500000000006</v>
      </c>
      <c r="AR455">
        <v>7.615</v>
      </c>
      <c r="AS455">
        <v>0.9551000000000001</v>
      </c>
      <c r="AT455">
        <v>0.7838</v>
      </c>
    </row>
    <row r="456" spans="1:46" ht="12.75">
      <c r="A456" s="1">
        <v>39614</v>
      </c>
      <c r="B456">
        <v>86.60000000000001</v>
      </c>
      <c r="C456">
        <v>102.58</v>
      </c>
      <c r="D456">
        <v>90.5</v>
      </c>
      <c r="E456">
        <v>87.4</v>
      </c>
      <c r="G456">
        <v>53.550000000000004</v>
      </c>
      <c r="H456">
        <v>99</v>
      </c>
      <c r="I456">
        <v>86.60000000000001</v>
      </c>
      <c r="J456">
        <v>91.5</v>
      </c>
      <c r="K456">
        <v>84.721</v>
      </c>
      <c r="L456">
        <v>84.30000000000001</v>
      </c>
      <c r="M456">
        <v>89.60000000000001</v>
      </c>
      <c r="N456">
        <v>91.18</v>
      </c>
      <c r="O456">
        <v>84.721</v>
      </c>
      <c r="Q456">
        <v>91.18</v>
      </c>
      <c r="R456">
        <v>75.72015</v>
      </c>
      <c r="S456">
        <v>92.32000000000001</v>
      </c>
      <c r="U456">
        <v>85.30000000000001</v>
      </c>
      <c r="V456">
        <v>68.78</v>
      </c>
      <c r="Z456">
        <v>1.9906000000000001</v>
      </c>
      <c r="AA456">
        <v>1.0202</v>
      </c>
      <c r="AB456">
        <v>4.734</v>
      </c>
      <c r="AC456">
        <v>5.0899</v>
      </c>
      <c r="AE456">
        <v>42.93</v>
      </c>
      <c r="AF456">
        <v>106.17</v>
      </c>
      <c r="AG456">
        <v>1043.4</v>
      </c>
      <c r="AH456">
        <v>33.37</v>
      </c>
      <c r="AI456">
        <v>1.3608</v>
      </c>
      <c r="AJ456">
        <v>3.2665</v>
      </c>
      <c r="AK456">
        <v>0.26506</v>
      </c>
      <c r="AL456">
        <v>3.74975</v>
      </c>
      <c r="AN456">
        <v>1.0185</v>
      </c>
      <c r="AO456">
        <v>10.30375</v>
      </c>
      <c r="AQ456">
        <v>5.345000000000001</v>
      </c>
      <c r="AR456">
        <v>7.8035000000000005</v>
      </c>
      <c r="AS456">
        <v>0.9562</v>
      </c>
      <c r="AT456">
        <v>0.7609</v>
      </c>
    </row>
    <row r="457" spans="1:46" ht="12.75">
      <c r="A457" s="1">
        <v>39644</v>
      </c>
      <c r="B457">
        <v>86.60000000000001</v>
      </c>
      <c r="C457">
        <v>102.14</v>
      </c>
      <c r="D457">
        <v>90.3</v>
      </c>
      <c r="E457">
        <v>87.9</v>
      </c>
      <c r="G457">
        <v>54.7</v>
      </c>
      <c r="H457">
        <v>99.2</v>
      </c>
      <c r="I457">
        <v>87.23</v>
      </c>
      <c r="J457">
        <v>91.9</v>
      </c>
      <c r="K457">
        <v>85.644</v>
      </c>
      <c r="L457">
        <v>84.7</v>
      </c>
      <c r="M457">
        <v>91</v>
      </c>
      <c r="N457">
        <v>91.49</v>
      </c>
      <c r="O457">
        <v>85.644</v>
      </c>
      <c r="Q457">
        <v>91.49</v>
      </c>
      <c r="R457">
        <v>76.14213000000001</v>
      </c>
      <c r="S457">
        <v>92.81</v>
      </c>
      <c r="U457">
        <v>87.2</v>
      </c>
      <c r="V457">
        <v>69.76</v>
      </c>
      <c r="Z457">
        <v>1.9806000000000001</v>
      </c>
      <c r="AA457">
        <v>1.0489</v>
      </c>
      <c r="AB457">
        <v>4.7858</v>
      </c>
      <c r="AC457">
        <v>5.1323</v>
      </c>
      <c r="AE457">
        <v>42.47</v>
      </c>
      <c r="AF457">
        <v>108.10000000000001</v>
      </c>
      <c r="AG457">
        <v>1008.5</v>
      </c>
      <c r="AH457">
        <v>33.480000000000004</v>
      </c>
      <c r="AI457">
        <v>1.3676000000000001</v>
      </c>
      <c r="AJ457">
        <v>3.2565</v>
      </c>
      <c r="AK457">
        <v>0.26584</v>
      </c>
      <c r="AL457">
        <v>3.7502500000000003</v>
      </c>
      <c r="AN457">
        <v>1.0261</v>
      </c>
      <c r="AO457">
        <v>10.033000000000001</v>
      </c>
      <c r="AQ457">
        <v>5.30825</v>
      </c>
      <c r="AR457">
        <v>7.3105</v>
      </c>
      <c r="AS457">
        <v>0.9415</v>
      </c>
      <c r="AT457">
        <v>0.734</v>
      </c>
    </row>
    <row r="458" spans="1:46" ht="12.75">
      <c r="A458" s="1">
        <v>39675</v>
      </c>
      <c r="B458">
        <v>87.10000000000001</v>
      </c>
      <c r="C458">
        <v>101.87</v>
      </c>
      <c r="D458">
        <v>90.4</v>
      </c>
      <c r="E458">
        <v>88</v>
      </c>
      <c r="G458">
        <v>55.47</v>
      </c>
      <c r="H458">
        <v>99.5</v>
      </c>
      <c r="I458">
        <v>87.07000000000001</v>
      </c>
      <c r="J458">
        <v>89.2</v>
      </c>
      <c r="K458">
        <v>85.974</v>
      </c>
      <c r="L458">
        <v>84.9</v>
      </c>
      <c r="M458">
        <v>91.4</v>
      </c>
      <c r="N458">
        <v>91.34</v>
      </c>
      <c r="O458">
        <v>85.974</v>
      </c>
      <c r="Q458">
        <v>91.34</v>
      </c>
      <c r="R458">
        <v>76.58185</v>
      </c>
      <c r="S458">
        <v>92.43</v>
      </c>
      <c r="U458">
        <v>89.30000000000001</v>
      </c>
      <c r="V458">
        <v>70.2</v>
      </c>
      <c r="Z458">
        <v>1.8190000000000002</v>
      </c>
      <c r="AA458">
        <v>1.1019</v>
      </c>
      <c r="AB458">
        <v>5.0840000000000005</v>
      </c>
      <c r="AC458">
        <v>5.4241</v>
      </c>
      <c r="AE458">
        <v>43.25</v>
      </c>
      <c r="AF458">
        <v>108.69</v>
      </c>
      <c r="AG458">
        <v>1081.8</v>
      </c>
      <c r="AH458">
        <v>34.2</v>
      </c>
      <c r="AI458">
        <v>1.4167</v>
      </c>
      <c r="AJ458">
        <v>3.3920000000000003</v>
      </c>
      <c r="AK458">
        <v>0.26768000000000003</v>
      </c>
      <c r="AL458">
        <v>3.7503500000000005</v>
      </c>
      <c r="AN458">
        <v>1.0631000000000002</v>
      </c>
      <c r="AO458">
        <v>10.287450000000002</v>
      </c>
      <c r="AQ458">
        <v>5.365500000000001</v>
      </c>
      <c r="AR458">
        <v>7.7004</v>
      </c>
      <c r="AS458">
        <v>0.8563000000000001</v>
      </c>
      <c r="AT458">
        <v>0.6991</v>
      </c>
    </row>
    <row r="459" spans="1:46" ht="12.75">
      <c r="A459" s="1">
        <v>39706</v>
      </c>
      <c r="B459">
        <v>87.5</v>
      </c>
      <c r="C459">
        <v>101.97</v>
      </c>
      <c r="D459">
        <v>90.8</v>
      </c>
      <c r="E459">
        <v>89.3</v>
      </c>
      <c r="G459">
        <v>55.85</v>
      </c>
      <c r="H459">
        <v>99.5</v>
      </c>
      <c r="I459">
        <v>87.15</v>
      </c>
      <c r="J459">
        <v>89.3</v>
      </c>
      <c r="K459">
        <v>85.79</v>
      </c>
      <c r="L459">
        <v>86.10000000000001</v>
      </c>
      <c r="M459">
        <v>91.80000000000001</v>
      </c>
      <c r="N459">
        <v>91.41</v>
      </c>
      <c r="O459">
        <v>85.79</v>
      </c>
      <c r="Q459">
        <v>91.41</v>
      </c>
      <c r="R459">
        <v>77.10372000000001</v>
      </c>
      <c r="S459">
        <v>92.31</v>
      </c>
      <c r="U459">
        <v>89.60000000000001</v>
      </c>
      <c r="V459">
        <v>70.63</v>
      </c>
      <c r="Z459">
        <v>1.7804</v>
      </c>
      <c r="AA459">
        <v>1.1189</v>
      </c>
      <c r="AB459">
        <v>5.2958</v>
      </c>
      <c r="AC459">
        <v>5.889</v>
      </c>
      <c r="AE459">
        <v>46.45</v>
      </c>
      <c r="AF459">
        <v>105.94</v>
      </c>
      <c r="AG459">
        <v>1187.7</v>
      </c>
      <c r="AH459">
        <v>33.81</v>
      </c>
      <c r="AI459">
        <v>1.4331</v>
      </c>
      <c r="AJ459">
        <v>3.4385000000000003</v>
      </c>
      <c r="AK459">
        <v>0.26705</v>
      </c>
      <c r="AL459">
        <v>3.7611000000000003</v>
      </c>
      <c r="AN459">
        <v>1.0597</v>
      </c>
      <c r="AO459">
        <v>10.987400000000001</v>
      </c>
      <c r="AQ459">
        <v>5.452000000000001</v>
      </c>
      <c r="AR459">
        <v>8.3152</v>
      </c>
      <c r="AS459">
        <v>0.7904</v>
      </c>
      <c r="AT459">
        <v>0.669</v>
      </c>
    </row>
    <row r="460" spans="1:46" ht="12.75">
      <c r="A460" s="1">
        <v>39736</v>
      </c>
      <c r="B460">
        <v>87.3</v>
      </c>
      <c r="C460">
        <v>102.52</v>
      </c>
      <c r="D460">
        <v>90.7</v>
      </c>
      <c r="E460">
        <v>89.60000000000001</v>
      </c>
      <c r="G460">
        <v>56.61</v>
      </c>
      <c r="H460">
        <v>99.4</v>
      </c>
      <c r="I460">
        <v>87.07000000000001</v>
      </c>
      <c r="J460">
        <v>88.2</v>
      </c>
      <c r="K460">
        <v>86.738</v>
      </c>
      <c r="L460">
        <v>86.4</v>
      </c>
      <c r="M460">
        <v>93.2</v>
      </c>
      <c r="N460">
        <v>90.47</v>
      </c>
      <c r="O460">
        <v>86.738</v>
      </c>
      <c r="Q460">
        <v>90.47</v>
      </c>
      <c r="R460">
        <v>77.62914</v>
      </c>
      <c r="S460">
        <v>91.37</v>
      </c>
      <c r="U460">
        <v>89.5</v>
      </c>
      <c r="V460">
        <v>70.85000000000001</v>
      </c>
      <c r="Z460">
        <v>1.6165</v>
      </c>
      <c r="AA460">
        <v>1.1669</v>
      </c>
      <c r="AB460">
        <v>5.8683000000000005</v>
      </c>
      <c r="AC460">
        <v>6.708900000000001</v>
      </c>
      <c r="AE460">
        <v>49.4</v>
      </c>
      <c r="AF460">
        <v>98.28</v>
      </c>
      <c r="AG460">
        <v>1291.4</v>
      </c>
      <c r="AH460">
        <v>35.050000000000004</v>
      </c>
      <c r="AI460">
        <v>1.4841</v>
      </c>
      <c r="AJ460">
        <v>3.547</v>
      </c>
      <c r="AK460">
        <v>0.27055</v>
      </c>
      <c r="AL460">
        <v>3.75375</v>
      </c>
      <c r="AN460">
        <v>1.2158</v>
      </c>
      <c r="AO460">
        <v>12.675500000000001</v>
      </c>
      <c r="AQ460">
        <v>5.5815</v>
      </c>
      <c r="AR460">
        <v>9.870000000000001</v>
      </c>
      <c r="AS460">
        <v>0.6574</v>
      </c>
      <c r="AT460">
        <v>0.5815</v>
      </c>
    </row>
    <row r="461" spans="1:46" ht="12.75">
      <c r="A461" s="1">
        <v>39767</v>
      </c>
      <c r="B461">
        <v>87.3</v>
      </c>
      <c r="C461">
        <v>101.83</v>
      </c>
      <c r="D461">
        <v>90.4</v>
      </c>
      <c r="E461">
        <v>89.10000000000001</v>
      </c>
      <c r="G461">
        <v>56.61</v>
      </c>
      <c r="H461">
        <v>98.60000000000001</v>
      </c>
      <c r="I461">
        <v>86.84</v>
      </c>
      <c r="J461">
        <v>87.10000000000001</v>
      </c>
      <c r="K461">
        <v>86.679</v>
      </c>
      <c r="L461">
        <v>86.5</v>
      </c>
      <c r="M461">
        <v>93</v>
      </c>
      <c r="N461">
        <v>90.15</v>
      </c>
      <c r="O461">
        <v>86.679</v>
      </c>
      <c r="Q461">
        <v>90.15</v>
      </c>
      <c r="R461">
        <v>78.51153000000001</v>
      </c>
      <c r="S461">
        <v>89.62</v>
      </c>
      <c r="U461">
        <v>89.5</v>
      </c>
      <c r="V461">
        <v>70.85000000000001</v>
      </c>
      <c r="Z461">
        <v>1.5348000000000002</v>
      </c>
      <c r="AA461">
        <v>1.2165000000000001</v>
      </c>
      <c r="AB461">
        <v>5.867100000000001</v>
      </c>
      <c r="AC461">
        <v>7.0021</v>
      </c>
      <c r="AE461">
        <v>49.550000000000004</v>
      </c>
      <c r="AF461">
        <v>95.46000000000001</v>
      </c>
      <c r="AG461">
        <v>1482.7</v>
      </c>
      <c r="AH461">
        <v>35.45</v>
      </c>
      <c r="AI461">
        <v>1.5082</v>
      </c>
      <c r="AJ461">
        <v>3.621</v>
      </c>
      <c r="AK461">
        <v>0.27311</v>
      </c>
      <c r="AL461">
        <v>3.7516000000000003</v>
      </c>
      <c r="AN461">
        <v>1.236</v>
      </c>
      <c r="AO461">
        <v>13.245000000000001</v>
      </c>
      <c r="AQ461">
        <v>5.510000000000001</v>
      </c>
      <c r="AR461">
        <v>10.1</v>
      </c>
      <c r="AS461">
        <v>0.6546000000000001</v>
      </c>
      <c r="AT461">
        <v>0.55</v>
      </c>
    </row>
    <row r="462" spans="1:46" ht="12.75">
      <c r="A462" s="1">
        <v>39797</v>
      </c>
      <c r="B462">
        <v>87.10000000000001</v>
      </c>
      <c r="C462">
        <v>101.32000000000001</v>
      </c>
      <c r="D462">
        <v>90.10000000000001</v>
      </c>
      <c r="E462">
        <v>89</v>
      </c>
      <c r="G462">
        <v>56.230000000000004</v>
      </c>
      <c r="H462">
        <v>98.2</v>
      </c>
      <c r="I462">
        <v>86.84</v>
      </c>
      <c r="J462">
        <v>85.7</v>
      </c>
      <c r="K462">
        <v>85.931</v>
      </c>
      <c r="L462">
        <v>87.4</v>
      </c>
      <c r="M462">
        <v>93.2</v>
      </c>
      <c r="N462">
        <v>89.52</v>
      </c>
      <c r="O462">
        <v>85.931</v>
      </c>
      <c r="Q462">
        <v>89.52</v>
      </c>
      <c r="R462">
        <v>79.05527000000001</v>
      </c>
      <c r="S462">
        <v>88.7</v>
      </c>
      <c r="U462">
        <v>88.30000000000001</v>
      </c>
      <c r="V462">
        <v>70.74</v>
      </c>
      <c r="Z462">
        <v>1.4619</v>
      </c>
      <c r="AA462">
        <v>1.0673000000000001</v>
      </c>
      <c r="AB462">
        <v>5.3497</v>
      </c>
      <c r="AC462">
        <v>6.9756</v>
      </c>
      <c r="AE462">
        <v>48.58</v>
      </c>
      <c r="AF462">
        <v>90.79</v>
      </c>
      <c r="AG462">
        <v>1257.5</v>
      </c>
      <c r="AH462">
        <v>34.72</v>
      </c>
      <c r="AI462">
        <v>1.4377</v>
      </c>
      <c r="AJ462">
        <v>3.45</v>
      </c>
      <c r="AK462">
        <v>0.27626</v>
      </c>
      <c r="AL462">
        <v>3.7531000000000003</v>
      </c>
      <c r="AN462">
        <v>1.224</v>
      </c>
      <c r="AO462">
        <v>13.848500000000001</v>
      </c>
      <c r="AQ462">
        <v>5.499750000000001</v>
      </c>
      <c r="AR462">
        <v>9.3</v>
      </c>
      <c r="AS462">
        <v>0.6983</v>
      </c>
      <c r="AT462">
        <v>0.5815</v>
      </c>
    </row>
    <row r="463" spans="1:46" ht="12.75">
      <c r="A463" s="1">
        <v>39828</v>
      </c>
      <c r="B463">
        <v>86.60000000000001</v>
      </c>
      <c r="C463">
        <v>100.47</v>
      </c>
      <c r="D463">
        <v>89.8</v>
      </c>
      <c r="E463">
        <v>88.7</v>
      </c>
      <c r="G463">
        <v>56.61</v>
      </c>
      <c r="H463">
        <v>97.60000000000001</v>
      </c>
      <c r="I463">
        <v>86.92</v>
      </c>
      <c r="J463">
        <v>85.7</v>
      </c>
      <c r="K463">
        <v>85.937</v>
      </c>
      <c r="L463">
        <v>87.2</v>
      </c>
      <c r="M463">
        <v>93.5</v>
      </c>
      <c r="N463">
        <v>89.28</v>
      </c>
      <c r="O463">
        <v>85.937</v>
      </c>
      <c r="Q463">
        <v>89.28</v>
      </c>
      <c r="R463">
        <v>79.23848000000001</v>
      </c>
      <c r="S463">
        <v>89.08</v>
      </c>
      <c r="U463">
        <v>88.80000000000001</v>
      </c>
      <c r="V463">
        <v>71.18</v>
      </c>
      <c r="Z463">
        <v>1.4413</v>
      </c>
      <c r="AA463">
        <v>1.1612</v>
      </c>
      <c r="AB463">
        <v>5.8216</v>
      </c>
      <c r="AC463">
        <v>6.9158</v>
      </c>
      <c r="AE463">
        <v>48.83</v>
      </c>
      <c r="AF463">
        <v>89.83</v>
      </c>
      <c r="AG463">
        <v>1368.5</v>
      </c>
      <c r="AH463">
        <v>34.94</v>
      </c>
      <c r="AI463">
        <v>1.5106000000000002</v>
      </c>
      <c r="AJ463">
        <v>3.605</v>
      </c>
      <c r="AK463">
        <v>0.29595000000000005</v>
      </c>
      <c r="AL463">
        <v>3.7525000000000004</v>
      </c>
      <c r="AN463">
        <v>1.2365000000000002</v>
      </c>
      <c r="AO463">
        <v>14.371</v>
      </c>
      <c r="AQ463">
        <v>5.5665000000000004</v>
      </c>
      <c r="AR463">
        <v>10.200000000000001</v>
      </c>
      <c r="AS463">
        <v>0.638</v>
      </c>
      <c r="AT463">
        <v>0.5084000000000001</v>
      </c>
    </row>
    <row r="464" spans="1:46" ht="12.75">
      <c r="A464" s="1">
        <v>39859</v>
      </c>
      <c r="B464">
        <v>87.2</v>
      </c>
      <c r="C464">
        <v>100.71000000000001</v>
      </c>
      <c r="D464">
        <v>90.9</v>
      </c>
      <c r="E464">
        <v>89.4</v>
      </c>
      <c r="G464">
        <v>56.61</v>
      </c>
      <c r="H464">
        <v>97.3</v>
      </c>
      <c r="I464">
        <v>87.54</v>
      </c>
      <c r="J464">
        <v>86.5</v>
      </c>
      <c r="K464">
        <v>85.665</v>
      </c>
      <c r="L464">
        <v>86.9</v>
      </c>
      <c r="M464">
        <v>93.5</v>
      </c>
      <c r="N464">
        <v>89.91</v>
      </c>
      <c r="O464">
        <v>85.665</v>
      </c>
      <c r="Q464">
        <v>89.91</v>
      </c>
      <c r="R464">
        <v>79.41342</v>
      </c>
      <c r="S464">
        <v>89.53</v>
      </c>
      <c r="U464">
        <v>89.7</v>
      </c>
      <c r="V464">
        <v>71.83</v>
      </c>
      <c r="Z464">
        <v>1.4276</v>
      </c>
      <c r="AA464">
        <v>1.1672</v>
      </c>
      <c r="AB464">
        <v>5.8832</v>
      </c>
      <c r="AC464">
        <v>7.0474000000000006</v>
      </c>
      <c r="AE464">
        <v>50.88</v>
      </c>
      <c r="AF464">
        <v>97.74000000000001</v>
      </c>
      <c r="AG464">
        <v>1516.4</v>
      </c>
      <c r="AH464">
        <v>36.11</v>
      </c>
      <c r="AI464">
        <v>1.5461</v>
      </c>
      <c r="AJ464">
        <v>3.705</v>
      </c>
      <c r="AK464">
        <v>0.29352</v>
      </c>
      <c r="AL464">
        <v>3.7505</v>
      </c>
      <c r="AN464">
        <v>1.2710000000000001</v>
      </c>
      <c r="AO464">
        <v>15.081150000000001</v>
      </c>
      <c r="AQ464">
        <v>5.6000000000000005</v>
      </c>
      <c r="AR464">
        <v>10.035</v>
      </c>
      <c r="AS464">
        <v>0.6419</v>
      </c>
      <c r="AT464">
        <v>0.503</v>
      </c>
    </row>
    <row r="465" spans="1:46" ht="12.75">
      <c r="A465" s="1">
        <v>39887</v>
      </c>
      <c r="B465">
        <v>87.3</v>
      </c>
      <c r="C465">
        <v>100.38</v>
      </c>
      <c r="D465">
        <v>91.2</v>
      </c>
      <c r="E465">
        <v>89.4</v>
      </c>
      <c r="G465">
        <v>56.61</v>
      </c>
      <c r="H465">
        <v>97.60000000000001</v>
      </c>
      <c r="I465">
        <v>88.17</v>
      </c>
      <c r="J465">
        <v>86.9</v>
      </c>
      <c r="K465">
        <v>85.178</v>
      </c>
      <c r="L465">
        <v>87.60000000000001</v>
      </c>
      <c r="M465">
        <v>93.9</v>
      </c>
      <c r="N465">
        <v>90.07000000000001</v>
      </c>
      <c r="O465">
        <v>85.178</v>
      </c>
      <c r="Q465">
        <v>90.07000000000001</v>
      </c>
      <c r="R465">
        <v>79.87028000000001</v>
      </c>
      <c r="S465">
        <v>89.74</v>
      </c>
      <c r="U465">
        <v>90.80000000000001</v>
      </c>
      <c r="V465">
        <v>72.92</v>
      </c>
      <c r="Z465">
        <v>1.4300000000000002</v>
      </c>
      <c r="AA465">
        <v>1.1395</v>
      </c>
      <c r="AB465">
        <v>5.6153</v>
      </c>
      <c r="AC465">
        <v>6.7437000000000005</v>
      </c>
      <c r="AE465">
        <v>50.870000000000005</v>
      </c>
      <c r="AF465">
        <v>99.15</v>
      </c>
      <c r="AG465">
        <v>1377.1000000000001</v>
      </c>
      <c r="AH465">
        <v>35.44</v>
      </c>
      <c r="AI465">
        <v>1.5206000000000002</v>
      </c>
      <c r="AJ465">
        <v>3.6430000000000002</v>
      </c>
      <c r="AK465">
        <v>0.29162000000000005</v>
      </c>
      <c r="AL465">
        <v>3.7502000000000004</v>
      </c>
      <c r="AN465">
        <v>1.2606000000000002</v>
      </c>
      <c r="AO465">
        <v>14.103000000000002</v>
      </c>
      <c r="AQ465">
        <v>5.633000000000001</v>
      </c>
      <c r="AR465">
        <v>9.517000000000001</v>
      </c>
      <c r="AS465">
        <v>0.6925</v>
      </c>
      <c r="AT465">
        <v>0.5692</v>
      </c>
    </row>
    <row r="466" spans="1:46" ht="12.75">
      <c r="A466" s="1">
        <v>39918</v>
      </c>
      <c r="B466">
        <v>87.5</v>
      </c>
      <c r="C466">
        <v>101.26</v>
      </c>
      <c r="D466">
        <v>91.10000000000001</v>
      </c>
      <c r="E466">
        <v>89.7</v>
      </c>
      <c r="G466">
        <v>57.38</v>
      </c>
      <c r="H466">
        <v>97.7</v>
      </c>
      <c r="I466">
        <v>88.41</v>
      </c>
      <c r="J466">
        <v>87.8</v>
      </c>
      <c r="K466">
        <v>84.629</v>
      </c>
      <c r="L466">
        <v>87.60000000000001</v>
      </c>
      <c r="M466">
        <v>94</v>
      </c>
      <c r="N466">
        <v>89.99</v>
      </c>
      <c r="O466">
        <v>84.629</v>
      </c>
      <c r="Q466">
        <v>89.99</v>
      </c>
      <c r="R466">
        <v>80.14983000000001</v>
      </c>
      <c r="S466">
        <v>89.97</v>
      </c>
      <c r="U466">
        <v>92.30000000000001</v>
      </c>
      <c r="V466">
        <v>73.25</v>
      </c>
      <c r="Z466">
        <v>1.4799</v>
      </c>
      <c r="AA466">
        <v>1.1402</v>
      </c>
      <c r="AB466">
        <v>5.6223</v>
      </c>
      <c r="AC466">
        <v>6.567</v>
      </c>
      <c r="AE466">
        <v>49.7</v>
      </c>
      <c r="AF466">
        <v>98.76</v>
      </c>
      <c r="AG466">
        <v>1348</v>
      </c>
      <c r="AH466">
        <v>35.230000000000004</v>
      </c>
      <c r="AI466">
        <v>1.4772</v>
      </c>
      <c r="AJ466">
        <v>3.5580000000000003</v>
      </c>
      <c r="AK466">
        <v>0.29155000000000003</v>
      </c>
      <c r="AL466">
        <v>3.7502500000000003</v>
      </c>
      <c r="AN466">
        <v>1.1939</v>
      </c>
      <c r="AO466">
        <v>13.8725</v>
      </c>
      <c r="AQ466">
        <v>5.634</v>
      </c>
      <c r="AR466">
        <v>8.440000000000001</v>
      </c>
      <c r="AS466">
        <v>0.7317</v>
      </c>
      <c r="AT466">
        <v>0.5695</v>
      </c>
    </row>
    <row r="467" spans="1:46" ht="12.75">
      <c r="A467" s="1">
        <v>39948</v>
      </c>
      <c r="B467">
        <v>87.9</v>
      </c>
      <c r="C467">
        <v>101.43</v>
      </c>
      <c r="D467">
        <v>91.4</v>
      </c>
      <c r="E467">
        <v>89.9</v>
      </c>
      <c r="G467">
        <v>57.76</v>
      </c>
      <c r="H467">
        <v>97.5</v>
      </c>
      <c r="I467">
        <v>88.41</v>
      </c>
      <c r="J467">
        <v>87.60000000000001</v>
      </c>
      <c r="K467">
        <v>85.08200000000001</v>
      </c>
      <c r="L467">
        <v>87.80000000000001</v>
      </c>
      <c r="M467">
        <v>94.10000000000001</v>
      </c>
      <c r="N467">
        <v>90.62</v>
      </c>
      <c r="O467">
        <v>85.08200000000001</v>
      </c>
      <c r="Q467">
        <v>90.62</v>
      </c>
      <c r="R467">
        <v>79.91638</v>
      </c>
      <c r="S467">
        <v>90.23</v>
      </c>
      <c r="U467">
        <v>93.5</v>
      </c>
      <c r="V467">
        <v>73.47</v>
      </c>
      <c r="Z467">
        <v>1.616</v>
      </c>
      <c r="AA467">
        <v>1.0692000000000002</v>
      </c>
      <c r="AB467">
        <v>5.2708</v>
      </c>
      <c r="AC467">
        <v>6.3139</v>
      </c>
      <c r="AE467">
        <v>47.11</v>
      </c>
      <c r="AF467">
        <v>95.55</v>
      </c>
      <c r="AG467">
        <v>1272.9</v>
      </c>
      <c r="AH467">
        <v>34.31</v>
      </c>
      <c r="AI467">
        <v>1.4453</v>
      </c>
      <c r="AJ467">
        <v>3.4850000000000003</v>
      </c>
      <c r="AK467">
        <v>0.28714</v>
      </c>
      <c r="AL467">
        <v>3.7502000000000004</v>
      </c>
      <c r="AN467">
        <v>1.0957000000000001</v>
      </c>
      <c r="AO467">
        <v>13.166250000000002</v>
      </c>
      <c r="AQ467">
        <v>5.622000000000001</v>
      </c>
      <c r="AR467">
        <v>8.0275</v>
      </c>
      <c r="AS467">
        <v>0.7993</v>
      </c>
      <c r="AT467">
        <v>0.637</v>
      </c>
    </row>
    <row r="468" spans="1:46" ht="12.75">
      <c r="A468" s="1">
        <v>39979</v>
      </c>
      <c r="B468">
        <v>88.10000000000001</v>
      </c>
      <c r="C468">
        <v>101.61</v>
      </c>
      <c r="D468">
        <v>91.60000000000001</v>
      </c>
      <c r="E468">
        <v>90.4</v>
      </c>
      <c r="G468">
        <v>58.53</v>
      </c>
      <c r="H468">
        <v>97.3</v>
      </c>
      <c r="I468">
        <v>88.33</v>
      </c>
      <c r="J468">
        <v>87.9</v>
      </c>
      <c r="K468">
        <v>84.70700000000001</v>
      </c>
      <c r="L468">
        <v>87.80000000000001</v>
      </c>
      <c r="M468">
        <v>94.2</v>
      </c>
      <c r="N468">
        <v>90.94</v>
      </c>
      <c r="O468">
        <v>84.70700000000001</v>
      </c>
      <c r="Q468">
        <v>90.94</v>
      </c>
      <c r="R468">
        <v>80.06354</v>
      </c>
      <c r="S468">
        <v>91</v>
      </c>
      <c r="U468">
        <v>93.80000000000001</v>
      </c>
      <c r="V468">
        <v>73.69</v>
      </c>
      <c r="Z468">
        <v>1.6452</v>
      </c>
      <c r="AA468">
        <v>1.0867</v>
      </c>
      <c r="AB468">
        <v>5.3113</v>
      </c>
      <c r="AC468">
        <v>6.4354000000000005</v>
      </c>
      <c r="AE468">
        <v>47.74</v>
      </c>
      <c r="AF468">
        <v>96.42</v>
      </c>
      <c r="AG468">
        <v>1284.7</v>
      </c>
      <c r="AH468">
        <v>34.06</v>
      </c>
      <c r="AI468">
        <v>1.4480000000000002</v>
      </c>
      <c r="AJ468">
        <v>3.5130000000000003</v>
      </c>
      <c r="AK468">
        <v>0.28759</v>
      </c>
      <c r="AL468">
        <v>3.7502500000000003</v>
      </c>
      <c r="AN468">
        <v>1.1626</v>
      </c>
      <c r="AO468">
        <v>13.170250000000001</v>
      </c>
      <c r="AQ468">
        <v>5.594</v>
      </c>
      <c r="AR468">
        <v>7.73</v>
      </c>
      <c r="AS468">
        <v>0.8055</v>
      </c>
      <c r="AT468">
        <v>0.6447</v>
      </c>
    </row>
    <row r="469" spans="1:46" ht="12.75">
      <c r="A469" s="1">
        <v>40009</v>
      </c>
      <c r="B469">
        <v>88</v>
      </c>
      <c r="C469">
        <v>100.93</v>
      </c>
      <c r="D469">
        <v>91.2</v>
      </c>
      <c r="E469">
        <v>89.9</v>
      </c>
      <c r="G469">
        <v>61.2</v>
      </c>
      <c r="H469">
        <v>97</v>
      </c>
      <c r="I469">
        <v>88.64</v>
      </c>
      <c r="J469">
        <v>87.9</v>
      </c>
      <c r="K469">
        <v>85.431</v>
      </c>
      <c r="L469">
        <v>87.80000000000001</v>
      </c>
      <c r="M469">
        <v>94.80000000000001</v>
      </c>
      <c r="N469">
        <v>90.62</v>
      </c>
      <c r="O469">
        <v>85.431</v>
      </c>
      <c r="Q469">
        <v>90.62</v>
      </c>
      <c r="R469">
        <v>80.28163</v>
      </c>
      <c r="S469">
        <v>90.86</v>
      </c>
      <c r="U469">
        <v>95.9</v>
      </c>
      <c r="V469">
        <v>74.45</v>
      </c>
      <c r="Z469">
        <v>1.6713</v>
      </c>
      <c r="AA469">
        <v>1.0668</v>
      </c>
      <c r="AB469">
        <v>5.2146</v>
      </c>
      <c r="AC469">
        <v>6.1147</v>
      </c>
      <c r="AE469">
        <v>47.910000000000004</v>
      </c>
      <c r="AF469">
        <v>94.54</v>
      </c>
      <c r="AG469">
        <v>1240.5</v>
      </c>
      <c r="AH469">
        <v>34.01</v>
      </c>
      <c r="AI469">
        <v>1.439</v>
      </c>
      <c r="AJ469">
        <v>3.52</v>
      </c>
      <c r="AK469">
        <v>0.28705</v>
      </c>
      <c r="AL469">
        <v>3.7502500000000003</v>
      </c>
      <c r="AN469">
        <v>1.0791</v>
      </c>
      <c r="AO469">
        <v>13.218750000000002</v>
      </c>
      <c r="AQ469">
        <v>5.548</v>
      </c>
      <c r="AR469">
        <v>7.8125</v>
      </c>
      <c r="AS469">
        <v>0.8339000000000001</v>
      </c>
      <c r="AT469">
        <v>0.6605000000000001</v>
      </c>
    </row>
    <row r="470" spans="1:46" ht="12.75">
      <c r="A470" s="1">
        <v>40040</v>
      </c>
      <c r="B470">
        <v>88.3</v>
      </c>
      <c r="C470">
        <v>101.05</v>
      </c>
      <c r="D470">
        <v>91.4</v>
      </c>
      <c r="E470">
        <v>89.7</v>
      </c>
      <c r="G470">
        <v>61.97</v>
      </c>
      <c r="H470">
        <v>97.3</v>
      </c>
      <c r="I470">
        <v>88.96000000000001</v>
      </c>
      <c r="J470">
        <v>88.2</v>
      </c>
      <c r="K470">
        <v>85.737</v>
      </c>
      <c r="L470">
        <v>87.80000000000001</v>
      </c>
      <c r="M470">
        <v>95.2</v>
      </c>
      <c r="N470">
        <v>90.62</v>
      </c>
      <c r="O470">
        <v>85.737</v>
      </c>
      <c r="Q470">
        <v>90.62</v>
      </c>
      <c r="R470">
        <v>80.47371000000001</v>
      </c>
      <c r="S470">
        <v>91.06</v>
      </c>
      <c r="U470">
        <v>97.4</v>
      </c>
      <c r="V470">
        <v>74.67</v>
      </c>
      <c r="Z470">
        <v>1.6314000000000002</v>
      </c>
      <c r="AA470">
        <v>1.0569</v>
      </c>
      <c r="AB470">
        <v>5.1858</v>
      </c>
      <c r="AC470">
        <v>6.0051000000000005</v>
      </c>
      <c r="AE470">
        <v>48.83</v>
      </c>
      <c r="AF470">
        <v>92.82000000000001</v>
      </c>
      <c r="AG470">
        <v>1244.9</v>
      </c>
      <c r="AH470">
        <v>34.01</v>
      </c>
      <c r="AI470">
        <v>1.4414</v>
      </c>
      <c r="AJ470">
        <v>3.52</v>
      </c>
      <c r="AK470">
        <v>0.28715</v>
      </c>
      <c r="AL470">
        <v>3.7502500000000003</v>
      </c>
      <c r="AN470">
        <v>1.0967</v>
      </c>
      <c r="AO470">
        <v>13.318950000000001</v>
      </c>
      <c r="AQ470">
        <v>5.527</v>
      </c>
      <c r="AR470">
        <v>7.7780000000000005</v>
      </c>
      <c r="AS470">
        <v>0.8439000000000001</v>
      </c>
      <c r="AT470">
        <v>0.6856</v>
      </c>
    </row>
    <row r="471" spans="1:46" ht="12.75">
      <c r="A471" s="1">
        <v>40071</v>
      </c>
      <c r="B471">
        <v>88.3</v>
      </c>
      <c r="C471">
        <v>101.03</v>
      </c>
      <c r="D471">
        <v>91.60000000000001</v>
      </c>
      <c r="E471">
        <v>90.4</v>
      </c>
      <c r="G471">
        <v>62.35</v>
      </c>
      <c r="H471">
        <v>97.3</v>
      </c>
      <c r="I471">
        <v>89.03</v>
      </c>
      <c r="J471">
        <v>88.4</v>
      </c>
      <c r="K471">
        <v>85.436</v>
      </c>
      <c r="L471">
        <v>88</v>
      </c>
      <c r="M471">
        <v>95.80000000000001</v>
      </c>
      <c r="N471">
        <v>90.62</v>
      </c>
      <c r="O471">
        <v>85.436</v>
      </c>
      <c r="Q471">
        <v>90.62</v>
      </c>
      <c r="R471">
        <v>80.87738</v>
      </c>
      <c r="S471">
        <v>91.12</v>
      </c>
      <c r="U471">
        <v>99</v>
      </c>
      <c r="V471">
        <v>74.88</v>
      </c>
      <c r="Z471">
        <v>1.6004</v>
      </c>
      <c r="AA471">
        <v>1.0375</v>
      </c>
      <c r="AB471">
        <v>5.087400000000001</v>
      </c>
      <c r="AC471">
        <v>5.7773</v>
      </c>
      <c r="AE471">
        <v>48.09</v>
      </c>
      <c r="AF471">
        <v>89.49</v>
      </c>
      <c r="AG471">
        <v>1188.7</v>
      </c>
      <c r="AH471">
        <v>33.46</v>
      </c>
      <c r="AI471">
        <v>1.4087</v>
      </c>
      <c r="AJ471">
        <v>3.459</v>
      </c>
      <c r="AK471">
        <v>0.28658</v>
      </c>
      <c r="AL471">
        <v>3.7502500000000003</v>
      </c>
      <c r="AN471">
        <v>1.0719</v>
      </c>
      <c r="AO471">
        <v>13.5051</v>
      </c>
      <c r="AQ471">
        <v>5.502000000000001</v>
      </c>
      <c r="AR471">
        <v>7.539000000000001</v>
      </c>
      <c r="AS471">
        <v>0.8824000000000001</v>
      </c>
      <c r="AT471">
        <v>0.7233</v>
      </c>
    </row>
    <row r="472" spans="1:46" ht="12.75">
      <c r="A472" s="1">
        <v>40101</v>
      </c>
      <c r="B472">
        <v>88.4</v>
      </c>
      <c r="C472">
        <v>101.66</v>
      </c>
      <c r="D472">
        <v>91.60000000000001</v>
      </c>
      <c r="E472">
        <v>90.2</v>
      </c>
      <c r="G472">
        <v>63.120000000000005</v>
      </c>
      <c r="H472">
        <v>96.9</v>
      </c>
      <c r="I472">
        <v>88.8</v>
      </c>
      <c r="J472">
        <v>88.5</v>
      </c>
      <c r="K472">
        <v>85.95100000000001</v>
      </c>
      <c r="L472">
        <v>88.10000000000001</v>
      </c>
      <c r="M472">
        <v>96.4</v>
      </c>
      <c r="N472">
        <v>90.55</v>
      </c>
      <c r="O472">
        <v>85.95100000000001</v>
      </c>
      <c r="Q472">
        <v>90.55</v>
      </c>
      <c r="R472">
        <v>81.12206</v>
      </c>
      <c r="S472">
        <v>91.21000000000001</v>
      </c>
      <c r="U472">
        <v>100.30000000000001</v>
      </c>
      <c r="V472">
        <v>74.88</v>
      </c>
      <c r="Z472">
        <v>1.6479000000000001</v>
      </c>
      <c r="AA472">
        <v>1.0238</v>
      </c>
      <c r="AB472">
        <v>5.0422</v>
      </c>
      <c r="AC472">
        <v>5.695</v>
      </c>
      <c r="AE472">
        <v>46.9</v>
      </c>
      <c r="AF472">
        <v>90.5</v>
      </c>
      <c r="AG472">
        <v>1200.6000000000001</v>
      </c>
      <c r="AH472">
        <v>33.42</v>
      </c>
      <c r="AI472">
        <v>1.3980000000000001</v>
      </c>
      <c r="AJ472">
        <v>3.41</v>
      </c>
      <c r="AK472">
        <v>0.28597</v>
      </c>
      <c r="AL472">
        <v>3.74995</v>
      </c>
      <c r="AN472">
        <v>1.0767</v>
      </c>
      <c r="AO472">
        <v>13.1554</v>
      </c>
      <c r="AQ472">
        <v>5.473000000000001</v>
      </c>
      <c r="AR472">
        <v>7.821000000000001</v>
      </c>
      <c r="AS472">
        <v>0.9038</v>
      </c>
      <c r="AT472">
        <v>0.7230000000000001</v>
      </c>
    </row>
    <row r="473" spans="1:46" ht="12.75">
      <c r="A473" s="1">
        <v>40132</v>
      </c>
      <c r="B473">
        <v>88.60000000000001</v>
      </c>
      <c r="C473">
        <v>101.86</v>
      </c>
      <c r="D473">
        <v>91.60000000000001</v>
      </c>
      <c r="E473">
        <v>90.5</v>
      </c>
      <c r="G473">
        <v>64.27</v>
      </c>
      <c r="H473">
        <v>96.7</v>
      </c>
      <c r="I473">
        <v>88.96000000000001</v>
      </c>
      <c r="J473">
        <v>88.8</v>
      </c>
      <c r="K473">
        <v>85.996</v>
      </c>
      <c r="L473">
        <v>88</v>
      </c>
      <c r="M473">
        <v>96.7</v>
      </c>
      <c r="N473">
        <v>91.02</v>
      </c>
      <c r="O473">
        <v>85.996</v>
      </c>
      <c r="Q473">
        <v>91.02</v>
      </c>
      <c r="R473">
        <v>81.54286</v>
      </c>
      <c r="S473">
        <v>91.27</v>
      </c>
      <c r="U473">
        <v>100.2</v>
      </c>
      <c r="V473">
        <v>74.88</v>
      </c>
      <c r="Z473">
        <v>1.6409</v>
      </c>
      <c r="AA473">
        <v>1.0050000000000001</v>
      </c>
      <c r="AB473">
        <v>4.9631</v>
      </c>
      <c r="AC473">
        <v>5.6928</v>
      </c>
      <c r="AE473">
        <v>46.44</v>
      </c>
      <c r="AF473">
        <v>86.12</v>
      </c>
      <c r="AG473">
        <v>1167.4</v>
      </c>
      <c r="AH473">
        <v>33.22</v>
      </c>
      <c r="AI473">
        <v>1.3845</v>
      </c>
      <c r="AJ473">
        <v>3.395</v>
      </c>
      <c r="AK473">
        <v>0.28487</v>
      </c>
      <c r="AL473">
        <v>3.7500500000000003</v>
      </c>
      <c r="AN473">
        <v>1.0570000000000002</v>
      </c>
      <c r="AO473">
        <v>12.904750000000002</v>
      </c>
      <c r="AQ473">
        <v>5.477</v>
      </c>
      <c r="AR473">
        <v>7.377000000000001</v>
      </c>
      <c r="AS473">
        <v>0.9143</v>
      </c>
      <c r="AT473">
        <v>0.7151000000000001</v>
      </c>
    </row>
    <row r="474" spans="1:46" ht="12.75">
      <c r="A474" s="1">
        <v>40162</v>
      </c>
      <c r="B474">
        <v>88.9</v>
      </c>
      <c r="C474">
        <v>101.61</v>
      </c>
      <c r="D474">
        <v>91.4</v>
      </c>
      <c r="E474">
        <v>90.8</v>
      </c>
      <c r="G474">
        <v>64.65</v>
      </c>
      <c r="H474">
        <v>96.5</v>
      </c>
      <c r="I474">
        <v>89.27</v>
      </c>
      <c r="J474">
        <v>88.7</v>
      </c>
      <c r="K474">
        <v>85.47800000000001</v>
      </c>
      <c r="L474">
        <v>89.2</v>
      </c>
      <c r="M474">
        <v>97.10000000000001</v>
      </c>
      <c r="N474">
        <v>90.7</v>
      </c>
      <c r="O474">
        <v>85.47800000000001</v>
      </c>
      <c r="Q474">
        <v>90.7</v>
      </c>
      <c r="R474">
        <v>81.88034</v>
      </c>
      <c r="S474">
        <v>91.11</v>
      </c>
      <c r="U474">
        <v>99.2</v>
      </c>
      <c r="V474">
        <v>75.10000000000001</v>
      </c>
      <c r="Z474">
        <v>1.6167</v>
      </c>
      <c r="AA474">
        <v>1.0358</v>
      </c>
      <c r="AB474">
        <v>5.1908</v>
      </c>
      <c r="AC474">
        <v>5.7899</v>
      </c>
      <c r="AE474">
        <v>46.4</v>
      </c>
      <c r="AF474">
        <v>93.08</v>
      </c>
      <c r="AG474">
        <v>1167.6000000000001</v>
      </c>
      <c r="AH474">
        <v>33.33</v>
      </c>
      <c r="AI474">
        <v>1.4035</v>
      </c>
      <c r="AJ474">
        <v>3.422</v>
      </c>
      <c r="AK474">
        <v>0.28711000000000003</v>
      </c>
      <c r="AL474">
        <v>3.7507500000000005</v>
      </c>
      <c r="AN474">
        <v>1.0461</v>
      </c>
      <c r="AO474">
        <v>13.0554</v>
      </c>
      <c r="AQ474">
        <v>5.48475</v>
      </c>
      <c r="AR474">
        <v>7.3613</v>
      </c>
      <c r="AS474">
        <v>0.8979</v>
      </c>
      <c r="AT474">
        <v>0.7255</v>
      </c>
    </row>
    <row r="475" spans="1:46" ht="12.75">
      <c r="A475" s="1">
        <v>40193</v>
      </c>
      <c r="B475">
        <v>88.8</v>
      </c>
      <c r="C475">
        <v>101.5</v>
      </c>
      <c r="D475">
        <v>91.60000000000001</v>
      </c>
      <c r="E475">
        <v>90.9</v>
      </c>
      <c r="G475">
        <v>65.8</v>
      </c>
      <c r="H475">
        <v>96.60000000000001</v>
      </c>
      <c r="I475">
        <v>89.97</v>
      </c>
      <c r="J475">
        <v>89.22</v>
      </c>
      <c r="K475">
        <v>86.113</v>
      </c>
      <c r="L475">
        <v>89.60000000000001</v>
      </c>
      <c r="M475">
        <v>97.30000000000001</v>
      </c>
      <c r="N475">
        <v>90.94</v>
      </c>
      <c r="O475">
        <v>86.113</v>
      </c>
      <c r="Q475">
        <v>90.94</v>
      </c>
      <c r="R475">
        <v>82.77041000000001</v>
      </c>
      <c r="S475">
        <v>91.42</v>
      </c>
      <c r="U475">
        <v>100</v>
      </c>
      <c r="V475">
        <v>75.32000000000001</v>
      </c>
      <c r="Z475">
        <v>1.6009</v>
      </c>
      <c r="AA475">
        <v>1.0557</v>
      </c>
      <c r="AB475">
        <v>5.3676</v>
      </c>
      <c r="AC475">
        <v>5.920100000000001</v>
      </c>
      <c r="AE475">
        <v>46.08</v>
      </c>
      <c r="AF475">
        <v>90.38</v>
      </c>
      <c r="AG475">
        <v>1156.5</v>
      </c>
      <c r="AH475">
        <v>33.17</v>
      </c>
      <c r="AI475">
        <v>1.4055</v>
      </c>
      <c r="AJ475">
        <v>3.41</v>
      </c>
      <c r="AK475">
        <v>0.28756000000000004</v>
      </c>
      <c r="AL475">
        <v>3.7502500000000003</v>
      </c>
      <c r="AN475">
        <v>1.0652000000000001</v>
      </c>
      <c r="AO475">
        <v>12.975700000000002</v>
      </c>
      <c r="AQ475">
        <v>5.465000000000001</v>
      </c>
      <c r="AR475">
        <v>7.58</v>
      </c>
      <c r="AS475">
        <v>0.8873000000000001</v>
      </c>
      <c r="AT475">
        <v>0.7046</v>
      </c>
    </row>
    <row r="476" spans="1:46" ht="12.75">
      <c r="A476" s="1">
        <v>40224</v>
      </c>
      <c r="B476">
        <v>89</v>
      </c>
      <c r="C476">
        <v>101.65</v>
      </c>
      <c r="D476">
        <v>92.7</v>
      </c>
      <c r="E476">
        <v>92</v>
      </c>
      <c r="G476">
        <v>65.03</v>
      </c>
      <c r="H476">
        <v>96.60000000000001</v>
      </c>
      <c r="I476">
        <v>90.16</v>
      </c>
      <c r="J476">
        <v>89.72</v>
      </c>
      <c r="K476">
        <v>86.48100000000001</v>
      </c>
      <c r="L476">
        <v>89.4</v>
      </c>
      <c r="M476">
        <v>97.80000000000001</v>
      </c>
      <c r="N476">
        <v>91.34</v>
      </c>
      <c r="O476">
        <v>86.48100000000001</v>
      </c>
      <c r="Q476">
        <v>91.34</v>
      </c>
      <c r="R476">
        <v>83.24913000000001</v>
      </c>
      <c r="S476">
        <v>91.45</v>
      </c>
      <c r="U476">
        <v>100.2</v>
      </c>
      <c r="V476">
        <v>75.76</v>
      </c>
      <c r="Z476">
        <v>1.5239</v>
      </c>
      <c r="AA476">
        <v>1.0711</v>
      </c>
      <c r="AB476">
        <v>5.4482</v>
      </c>
      <c r="AC476">
        <v>5.8992</v>
      </c>
      <c r="AE476">
        <v>46.050000000000004</v>
      </c>
      <c r="AF476">
        <v>88.84</v>
      </c>
      <c r="AG476">
        <v>1158.4</v>
      </c>
      <c r="AH476">
        <v>33.02</v>
      </c>
      <c r="AI476">
        <v>1.4049</v>
      </c>
      <c r="AJ476">
        <v>3.4010000000000002</v>
      </c>
      <c r="AK476">
        <v>0.28831</v>
      </c>
      <c r="AL476">
        <v>3.7502000000000004</v>
      </c>
      <c r="AN476">
        <v>1.052</v>
      </c>
      <c r="AO476">
        <v>12.773750000000001</v>
      </c>
      <c r="AQ476">
        <v>5.49</v>
      </c>
      <c r="AR476">
        <v>7.640000000000001</v>
      </c>
      <c r="AS476">
        <v>0.8961</v>
      </c>
      <c r="AT476">
        <v>0.7000000000000001</v>
      </c>
    </row>
    <row r="477" spans="1:46" ht="12.75">
      <c r="A477" s="1">
        <v>40252</v>
      </c>
      <c r="B477">
        <v>89.4</v>
      </c>
      <c r="C477">
        <v>101.78</v>
      </c>
      <c r="D477">
        <v>93.3</v>
      </c>
      <c r="E477">
        <v>92.5</v>
      </c>
      <c r="G477">
        <v>65.03</v>
      </c>
      <c r="H477">
        <v>96.8</v>
      </c>
      <c r="I477">
        <v>90.34</v>
      </c>
      <c r="J477">
        <v>89.92</v>
      </c>
      <c r="K477">
        <v>86.548</v>
      </c>
      <c r="L477">
        <v>90.10000000000001</v>
      </c>
      <c r="M477">
        <v>98.30000000000001</v>
      </c>
      <c r="N477">
        <v>91.34</v>
      </c>
      <c r="O477">
        <v>86.548</v>
      </c>
      <c r="Q477">
        <v>91.34</v>
      </c>
      <c r="R477">
        <v>83.84015000000001</v>
      </c>
      <c r="S477">
        <v>91.82000000000001</v>
      </c>
      <c r="U477">
        <v>100.80000000000001</v>
      </c>
      <c r="V477">
        <v>76.41</v>
      </c>
      <c r="Z477">
        <v>1.5186000000000002</v>
      </c>
      <c r="AA477">
        <v>1.0528</v>
      </c>
      <c r="AB477">
        <v>5.5033</v>
      </c>
      <c r="AC477">
        <v>5.9387</v>
      </c>
      <c r="AE477">
        <v>44.95</v>
      </c>
      <c r="AF477">
        <v>93.4</v>
      </c>
      <c r="AG477">
        <v>1130.8</v>
      </c>
      <c r="AH477">
        <v>32.36</v>
      </c>
      <c r="AI477">
        <v>1.3986</v>
      </c>
      <c r="AJ477">
        <v>3.2567000000000004</v>
      </c>
      <c r="AK477">
        <v>0.2887</v>
      </c>
      <c r="AL477">
        <v>3.7500500000000003</v>
      </c>
      <c r="AN477">
        <v>1.0156</v>
      </c>
      <c r="AO477">
        <v>12.32525</v>
      </c>
      <c r="AQ477">
        <v>5.506</v>
      </c>
      <c r="AR477">
        <v>7.33</v>
      </c>
      <c r="AS477">
        <v>0.9169</v>
      </c>
      <c r="AT477">
        <v>0.7098</v>
      </c>
    </row>
    <row r="478" spans="1:46" ht="12.75">
      <c r="A478" s="1">
        <v>40283</v>
      </c>
      <c r="B478">
        <v>89.9</v>
      </c>
      <c r="C478">
        <v>102.65</v>
      </c>
      <c r="D478">
        <v>93.4</v>
      </c>
      <c r="E478">
        <v>92.7</v>
      </c>
      <c r="G478">
        <v>65.03</v>
      </c>
      <c r="H478">
        <v>96.9</v>
      </c>
      <c r="I478">
        <v>90.7</v>
      </c>
      <c r="J478">
        <v>90.37</v>
      </c>
      <c r="K478">
        <v>87.33800000000001</v>
      </c>
      <c r="L478">
        <v>90.10000000000001</v>
      </c>
      <c r="M478">
        <v>98.60000000000001</v>
      </c>
      <c r="N478">
        <v>91.65</v>
      </c>
      <c r="O478">
        <v>87.33800000000001</v>
      </c>
      <c r="Q478">
        <v>91.65</v>
      </c>
      <c r="R478">
        <v>83.57301000000001</v>
      </c>
      <c r="S478">
        <v>91.98</v>
      </c>
      <c r="U478">
        <v>101.5</v>
      </c>
      <c r="V478">
        <v>76.41</v>
      </c>
      <c r="Z478">
        <v>1.5308000000000002</v>
      </c>
      <c r="AA478">
        <v>1.0767</v>
      </c>
      <c r="AB478">
        <v>5.5952</v>
      </c>
      <c r="AC478">
        <v>5.9005</v>
      </c>
      <c r="AE478">
        <v>44.2</v>
      </c>
      <c r="AF478">
        <v>94.24</v>
      </c>
      <c r="AG478">
        <v>1115.5</v>
      </c>
      <c r="AH478">
        <v>32.33</v>
      </c>
      <c r="AI478">
        <v>1.3701</v>
      </c>
      <c r="AJ478">
        <v>3.184</v>
      </c>
      <c r="AK478">
        <v>0.28871</v>
      </c>
      <c r="AL478">
        <v>3.7502500000000003</v>
      </c>
      <c r="AN478">
        <v>1.0112</v>
      </c>
      <c r="AO478">
        <v>12.248050000000001</v>
      </c>
      <c r="AQ478">
        <v>5.559</v>
      </c>
      <c r="AR478">
        <v>7.351500000000001</v>
      </c>
      <c r="AS478">
        <v>0.9306000000000001</v>
      </c>
      <c r="AT478">
        <v>0.732</v>
      </c>
    </row>
    <row r="479" spans="1:46" ht="12.75">
      <c r="A479" s="1">
        <v>40313</v>
      </c>
      <c r="B479">
        <v>90.10000000000001</v>
      </c>
      <c r="C479">
        <v>102.55</v>
      </c>
      <c r="D479">
        <v>93.4</v>
      </c>
      <c r="E479">
        <v>92.2</v>
      </c>
      <c r="G479">
        <v>65.8</v>
      </c>
      <c r="H479">
        <v>96.8</v>
      </c>
      <c r="I479">
        <v>90.79</v>
      </c>
      <c r="J479">
        <v>90.55</v>
      </c>
      <c r="K479">
        <v>87.84100000000001</v>
      </c>
      <c r="L479">
        <v>90.30000000000001</v>
      </c>
      <c r="M479">
        <v>99.10000000000001</v>
      </c>
      <c r="N479">
        <v>91.89</v>
      </c>
      <c r="O479">
        <v>87.84100000000001</v>
      </c>
      <c r="Q479">
        <v>91.89</v>
      </c>
      <c r="R479">
        <v>83.04642000000001</v>
      </c>
      <c r="S479">
        <v>92.05</v>
      </c>
      <c r="U479">
        <v>101.9</v>
      </c>
      <c r="V479">
        <v>76.63</v>
      </c>
      <c r="Z479">
        <v>1.4492</v>
      </c>
      <c r="AA479">
        <v>1.1534</v>
      </c>
      <c r="AB479">
        <v>6.0145</v>
      </c>
      <c r="AC479">
        <v>6.4367</v>
      </c>
      <c r="AE479">
        <v>46.31</v>
      </c>
      <c r="AF479">
        <v>90.81</v>
      </c>
      <c r="AG479">
        <v>1200.2</v>
      </c>
      <c r="AH479">
        <v>32.55</v>
      </c>
      <c r="AI479">
        <v>1.4040000000000001</v>
      </c>
      <c r="AJ479">
        <v>3.2920000000000003</v>
      </c>
      <c r="AK479">
        <v>0.32920000000000005</v>
      </c>
      <c r="AL479">
        <v>3.7502500000000003</v>
      </c>
      <c r="AN479">
        <v>1.0497</v>
      </c>
      <c r="AO479">
        <v>12.925550000000001</v>
      </c>
      <c r="AQ479">
        <v>5.660500000000001</v>
      </c>
      <c r="AR479">
        <v>7.5517</v>
      </c>
      <c r="AS479">
        <v>0.8491000000000001</v>
      </c>
      <c r="AT479">
        <v>0.6798000000000001</v>
      </c>
    </row>
    <row r="480" spans="1:46" ht="12.75">
      <c r="A480" s="1">
        <v>40344</v>
      </c>
      <c r="B480">
        <v>90.2</v>
      </c>
      <c r="C480">
        <v>102.10000000000001</v>
      </c>
      <c r="D480">
        <v>93.3</v>
      </c>
      <c r="E480">
        <v>92.10000000000001</v>
      </c>
      <c r="G480">
        <v>66.56</v>
      </c>
      <c r="H480">
        <v>96.60000000000001</v>
      </c>
      <c r="I480">
        <v>90.7</v>
      </c>
      <c r="J480">
        <v>90.78</v>
      </c>
      <c r="K480">
        <v>87.002</v>
      </c>
      <c r="L480">
        <v>90.80000000000001</v>
      </c>
      <c r="M480">
        <v>99.4</v>
      </c>
      <c r="N480">
        <v>91.81</v>
      </c>
      <c r="O480">
        <v>87.002</v>
      </c>
      <c r="Q480">
        <v>91.81</v>
      </c>
      <c r="R480">
        <v>83.02041000000001</v>
      </c>
      <c r="S480">
        <v>91.96000000000001</v>
      </c>
      <c r="U480">
        <v>102.4</v>
      </c>
      <c r="V480">
        <v>76.63</v>
      </c>
      <c r="Z480">
        <v>1.4947000000000001</v>
      </c>
      <c r="AA480">
        <v>1.0774000000000001</v>
      </c>
      <c r="AB480">
        <v>6.0598</v>
      </c>
      <c r="AC480">
        <v>6.4824</v>
      </c>
      <c r="AE480">
        <v>46.410000000000004</v>
      </c>
      <c r="AF480">
        <v>88.49</v>
      </c>
      <c r="AG480">
        <v>1210.3</v>
      </c>
      <c r="AH480">
        <v>32.4</v>
      </c>
      <c r="AI480">
        <v>1.3961000000000001</v>
      </c>
      <c r="AJ480">
        <v>3.236</v>
      </c>
      <c r="AK480">
        <v>0.2901</v>
      </c>
      <c r="AL480">
        <v>3.7504500000000003</v>
      </c>
      <c r="AN480">
        <v>1.0606</v>
      </c>
      <c r="AO480">
        <v>12.884400000000001</v>
      </c>
      <c r="AQ480">
        <v>5.696000000000001</v>
      </c>
      <c r="AR480">
        <v>7.6252</v>
      </c>
      <c r="AS480">
        <v>0.8480000000000001</v>
      </c>
      <c r="AT480">
        <v>0.6901</v>
      </c>
    </row>
    <row r="481" spans="1:46" ht="12.75">
      <c r="A481" s="1">
        <v>40374</v>
      </c>
      <c r="B481">
        <v>90</v>
      </c>
      <c r="C481">
        <v>101.36</v>
      </c>
      <c r="D481">
        <v>93.2</v>
      </c>
      <c r="E481">
        <v>91.60000000000001</v>
      </c>
      <c r="G481">
        <v>68.09</v>
      </c>
      <c r="H481">
        <v>96.10000000000001</v>
      </c>
      <c r="I481">
        <v>90.88</v>
      </c>
      <c r="J481">
        <v>90.92</v>
      </c>
      <c r="K481">
        <v>88.117</v>
      </c>
      <c r="L481">
        <v>91.30000000000001</v>
      </c>
      <c r="M481">
        <v>100.4</v>
      </c>
      <c r="N481">
        <v>92.28</v>
      </c>
      <c r="O481">
        <v>88.117</v>
      </c>
      <c r="Q481">
        <v>92.28</v>
      </c>
      <c r="R481">
        <v>83.20067</v>
      </c>
      <c r="S481">
        <v>91.98</v>
      </c>
      <c r="U481">
        <v>105</v>
      </c>
      <c r="V481">
        <v>77.06</v>
      </c>
      <c r="Z481">
        <v>1.5714000000000001</v>
      </c>
      <c r="AA481">
        <v>1.0410000000000001</v>
      </c>
      <c r="AB481">
        <v>5.7010000000000005</v>
      </c>
      <c r="AC481">
        <v>6.0455000000000005</v>
      </c>
      <c r="AE481">
        <v>46.35</v>
      </c>
      <c r="AF481">
        <v>86.43</v>
      </c>
      <c r="AG481">
        <v>1187.2</v>
      </c>
      <c r="AH481">
        <v>32.24</v>
      </c>
      <c r="AI481">
        <v>1.3595000000000002</v>
      </c>
      <c r="AJ481">
        <v>3.1825</v>
      </c>
      <c r="AK481">
        <v>0.28756000000000004</v>
      </c>
      <c r="AL481">
        <v>3.7502000000000004</v>
      </c>
      <c r="AN481">
        <v>1.0293</v>
      </c>
      <c r="AO481">
        <v>12.6386</v>
      </c>
      <c r="AQ481">
        <v>5.7010000000000005</v>
      </c>
      <c r="AR481">
        <v>7.2915</v>
      </c>
      <c r="AS481">
        <v>0.9051</v>
      </c>
      <c r="AT481">
        <v>0.7261000000000001</v>
      </c>
    </row>
    <row r="482" spans="1:46" ht="12.75">
      <c r="A482" s="1">
        <v>40405</v>
      </c>
      <c r="B482">
        <v>90.4</v>
      </c>
      <c r="C482">
        <v>101.34</v>
      </c>
      <c r="D482">
        <v>93.60000000000001</v>
      </c>
      <c r="E482">
        <v>91.4</v>
      </c>
      <c r="G482">
        <v>68.09</v>
      </c>
      <c r="H482">
        <v>96.2</v>
      </c>
      <c r="I482">
        <v>91.34</v>
      </c>
      <c r="J482">
        <v>91.14</v>
      </c>
      <c r="K482">
        <v>88.524</v>
      </c>
      <c r="L482">
        <v>91.60000000000001</v>
      </c>
      <c r="M482">
        <v>100.80000000000001</v>
      </c>
      <c r="N482">
        <v>92.2</v>
      </c>
      <c r="O482">
        <v>88.524</v>
      </c>
      <c r="Q482">
        <v>92.2</v>
      </c>
      <c r="R482">
        <v>83.43176000000001</v>
      </c>
      <c r="S482">
        <v>92.11</v>
      </c>
      <c r="U482">
        <v>108</v>
      </c>
      <c r="V482">
        <v>77.17</v>
      </c>
      <c r="Z482">
        <v>1.5358</v>
      </c>
      <c r="AA482">
        <v>1.0150000000000001</v>
      </c>
      <c r="AB482">
        <v>5.8580000000000005</v>
      </c>
      <c r="AC482">
        <v>6.2877</v>
      </c>
      <c r="AE482">
        <v>47.02</v>
      </c>
      <c r="AF482">
        <v>84.10000000000001</v>
      </c>
      <c r="AG482">
        <v>1189.1000000000001</v>
      </c>
      <c r="AH482">
        <v>31.27</v>
      </c>
      <c r="AI482">
        <v>1.3546</v>
      </c>
      <c r="AJ482">
        <v>3.149</v>
      </c>
      <c r="AK482">
        <v>0.28846000000000005</v>
      </c>
      <c r="AL482">
        <v>3.7501</v>
      </c>
      <c r="AN482">
        <v>1.064</v>
      </c>
      <c r="AO482">
        <v>13.161650000000002</v>
      </c>
      <c r="AQ482">
        <v>5.7056000000000004</v>
      </c>
      <c r="AR482">
        <v>7.3725000000000005</v>
      </c>
      <c r="AS482">
        <v>0.891</v>
      </c>
      <c r="AT482">
        <v>0.6995</v>
      </c>
    </row>
    <row r="483" spans="1:46" ht="12.75">
      <c r="A483" s="1">
        <v>40436</v>
      </c>
      <c r="B483">
        <v>90.4</v>
      </c>
      <c r="C483">
        <v>101.32000000000001</v>
      </c>
      <c r="D483">
        <v>93.9</v>
      </c>
      <c r="E483">
        <v>92</v>
      </c>
      <c r="G483">
        <v>68.47</v>
      </c>
      <c r="H483">
        <v>96.4</v>
      </c>
      <c r="I483">
        <v>92.07000000000001</v>
      </c>
      <c r="J483">
        <v>91.07000000000001</v>
      </c>
      <c r="K483">
        <v>88.572</v>
      </c>
      <c r="L483">
        <v>92.7</v>
      </c>
      <c r="M483">
        <v>101.5</v>
      </c>
      <c r="N483">
        <v>92.36</v>
      </c>
      <c r="O483">
        <v>88.572</v>
      </c>
      <c r="Q483">
        <v>92.36</v>
      </c>
      <c r="R483">
        <v>83.86911</v>
      </c>
      <c r="S483">
        <v>92.16</v>
      </c>
      <c r="U483">
        <v>109.80000000000001</v>
      </c>
      <c r="V483">
        <v>77.28</v>
      </c>
      <c r="Z483">
        <v>1.5731000000000002</v>
      </c>
      <c r="AA483">
        <v>0.9808</v>
      </c>
      <c r="AB483">
        <v>5.4791</v>
      </c>
      <c r="AC483">
        <v>5.8952</v>
      </c>
      <c r="AE483">
        <v>44.56</v>
      </c>
      <c r="AF483">
        <v>83.53</v>
      </c>
      <c r="AG483">
        <v>1142</v>
      </c>
      <c r="AH483">
        <v>30.32</v>
      </c>
      <c r="AI483">
        <v>1.3162</v>
      </c>
      <c r="AJ483">
        <v>3.0860000000000003</v>
      </c>
      <c r="AK483">
        <v>0.28479000000000004</v>
      </c>
      <c r="AL483">
        <v>3.7502500000000003</v>
      </c>
      <c r="AN483">
        <v>1.0293</v>
      </c>
      <c r="AO483">
        <v>12.531200000000002</v>
      </c>
      <c r="AQ483">
        <v>5.6930000000000005</v>
      </c>
      <c r="AR483">
        <v>6.950900000000001</v>
      </c>
      <c r="AS483">
        <v>0.9640000000000001</v>
      </c>
      <c r="AT483">
        <v>0.7329</v>
      </c>
    </row>
    <row r="484" spans="1:46" ht="12.75">
      <c r="A484" s="1">
        <v>40466</v>
      </c>
      <c r="B484">
        <v>90.60000000000001</v>
      </c>
      <c r="C484">
        <v>101.86</v>
      </c>
      <c r="D484">
        <v>93.8</v>
      </c>
      <c r="E484">
        <v>92.10000000000001</v>
      </c>
      <c r="G484">
        <v>69.24</v>
      </c>
      <c r="H484">
        <v>96.7</v>
      </c>
      <c r="I484">
        <v>92.07000000000001</v>
      </c>
      <c r="J484">
        <v>91.09</v>
      </c>
      <c r="K484">
        <v>88.97</v>
      </c>
      <c r="L484">
        <v>92.5</v>
      </c>
      <c r="M484">
        <v>102</v>
      </c>
      <c r="N484">
        <v>92.76</v>
      </c>
      <c r="O484">
        <v>88.97</v>
      </c>
      <c r="Q484">
        <v>92.76</v>
      </c>
      <c r="R484">
        <v>84.38685000000001</v>
      </c>
      <c r="S484">
        <v>92.28</v>
      </c>
      <c r="U484">
        <v>111.30000000000001</v>
      </c>
      <c r="V484">
        <v>77.39</v>
      </c>
      <c r="Z484">
        <v>1.6022</v>
      </c>
      <c r="AA484">
        <v>0.9843000000000001</v>
      </c>
      <c r="AB484">
        <v>5.3585</v>
      </c>
      <c r="AC484">
        <v>5.8594</v>
      </c>
      <c r="AE484">
        <v>44.427</v>
      </c>
      <c r="AF484">
        <v>80.47</v>
      </c>
      <c r="AG484">
        <v>1126.6000000000001</v>
      </c>
      <c r="AH484">
        <v>29.94</v>
      </c>
      <c r="AI484">
        <v>1.2943</v>
      </c>
      <c r="AJ484">
        <v>3.1115</v>
      </c>
      <c r="AK484">
        <v>0.2817</v>
      </c>
      <c r="AL484">
        <v>3.7502500000000003</v>
      </c>
      <c r="AN484">
        <v>1.0199</v>
      </c>
      <c r="AO484">
        <v>12.337950000000001</v>
      </c>
      <c r="AQ484">
        <v>5.77475</v>
      </c>
      <c r="AR484">
        <v>7.006</v>
      </c>
      <c r="AS484">
        <v>0.9796</v>
      </c>
      <c r="AT484">
        <v>0.7624000000000001</v>
      </c>
    </row>
    <row r="485" spans="1:46" ht="12.75">
      <c r="A485" s="1">
        <v>40497</v>
      </c>
      <c r="B485">
        <v>90.9</v>
      </c>
      <c r="C485">
        <v>102.10000000000001</v>
      </c>
      <c r="D485">
        <v>93.9</v>
      </c>
      <c r="E485">
        <v>92.3</v>
      </c>
      <c r="G485">
        <v>69.62</v>
      </c>
      <c r="H485">
        <v>96.4</v>
      </c>
      <c r="I485">
        <v>91.61</v>
      </c>
      <c r="J485">
        <v>91.29</v>
      </c>
      <c r="K485">
        <v>89.265</v>
      </c>
      <c r="L485">
        <v>93.10000000000001</v>
      </c>
      <c r="M485">
        <v>102.30000000000001</v>
      </c>
      <c r="N485">
        <v>92.84</v>
      </c>
      <c r="O485">
        <v>89.265</v>
      </c>
      <c r="Q485">
        <v>92.84</v>
      </c>
      <c r="R485">
        <v>85.06297</v>
      </c>
      <c r="S485">
        <v>92.32000000000001</v>
      </c>
      <c r="U485">
        <v>110.4</v>
      </c>
      <c r="V485">
        <v>77.5</v>
      </c>
      <c r="Z485">
        <v>1.5578</v>
      </c>
      <c r="AA485">
        <v>0.9985</v>
      </c>
      <c r="AB485">
        <v>5.7171</v>
      </c>
      <c r="AC485">
        <v>6.1871</v>
      </c>
      <c r="AE485">
        <v>45.83</v>
      </c>
      <c r="AF485">
        <v>83.56</v>
      </c>
      <c r="AG485">
        <v>1157.3</v>
      </c>
      <c r="AH485">
        <v>30.17</v>
      </c>
      <c r="AI485">
        <v>1.3202</v>
      </c>
      <c r="AJ485">
        <v>3.165</v>
      </c>
      <c r="AK485">
        <v>0.28285000000000005</v>
      </c>
      <c r="AL485">
        <v>3.7505500000000005</v>
      </c>
      <c r="AN485">
        <v>1.0266</v>
      </c>
      <c r="AO485">
        <v>12.478850000000001</v>
      </c>
      <c r="AQ485">
        <v>5.79</v>
      </c>
      <c r="AR485">
        <v>7.085500000000001</v>
      </c>
      <c r="AS485">
        <v>0.9607</v>
      </c>
      <c r="AT485">
        <v>0.7445</v>
      </c>
    </row>
    <row r="486" spans="1:46" ht="12.75">
      <c r="A486" s="1">
        <v>40527</v>
      </c>
      <c r="B486">
        <v>91.7</v>
      </c>
      <c r="C486">
        <v>102.14</v>
      </c>
      <c r="D486">
        <v>94</v>
      </c>
      <c r="E486">
        <v>93.3</v>
      </c>
      <c r="G486">
        <v>70.77</v>
      </c>
      <c r="H486">
        <v>96.2</v>
      </c>
      <c r="I486">
        <v>91.98</v>
      </c>
      <c r="J486">
        <v>91.43</v>
      </c>
      <c r="K486">
        <v>89.401</v>
      </c>
      <c r="L486">
        <v>94.5</v>
      </c>
      <c r="M486">
        <v>102.4</v>
      </c>
      <c r="N486">
        <v>92.84</v>
      </c>
      <c r="O486">
        <v>89.401</v>
      </c>
      <c r="Q486">
        <v>92.84</v>
      </c>
      <c r="R486">
        <v>85.48437000000001</v>
      </c>
      <c r="S486">
        <v>92.47</v>
      </c>
      <c r="U486">
        <v>109.7</v>
      </c>
      <c r="V486">
        <v>77.61</v>
      </c>
      <c r="Z486">
        <v>1.5392000000000001</v>
      </c>
      <c r="AA486">
        <v>0.9369000000000001</v>
      </c>
      <c r="AB486">
        <v>5.6183000000000005</v>
      </c>
      <c r="AC486">
        <v>5.8904000000000005</v>
      </c>
      <c r="AE486">
        <v>44.800000000000004</v>
      </c>
      <c r="AF486">
        <v>81.67</v>
      </c>
      <c r="AG486">
        <v>1138.9</v>
      </c>
      <c r="AH486">
        <v>30.16</v>
      </c>
      <c r="AI486">
        <v>1.2885</v>
      </c>
      <c r="AJ486">
        <v>3.0820000000000003</v>
      </c>
      <c r="AK486">
        <v>0.28145000000000003</v>
      </c>
      <c r="AL486">
        <v>3.7502500000000003</v>
      </c>
      <c r="AN486">
        <v>1.0009000000000001</v>
      </c>
      <c r="AO486">
        <v>12.334000000000001</v>
      </c>
      <c r="AQ486">
        <v>5.805000000000001</v>
      </c>
      <c r="AR486">
        <v>6.67</v>
      </c>
      <c r="AS486">
        <v>1.0122</v>
      </c>
      <c r="AT486">
        <v>0.7687</v>
      </c>
    </row>
    <row r="487" spans="1:46" ht="12.75">
      <c r="A487" s="1">
        <v>40558</v>
      </c>
      <c r="B487">
        <v>91.8</v>
      </c>
      <c r="C487">
        <v>101.78</v>
      </c>
      <c r="D487">
        <v>94.10000000000001</v>
      </c>
      <c r="E487">
        <v>92.7</v>
      </c>
      <c r="G487">
        <v>71.92</v>
      </c>
      <c r="H487">
        <v>96.10000000000001</v>
      </c>
      <c r="I487">
        <v>93.07000000000001</v>
      </c>
      <c r="J487">
        <v>91.93</v>
      </c>
      <c r="K487">
        <v>90.86</v>
      </c>
      <c r="L487">
        <v>94.30000000000001</v>
      </c>
      <c r="M487">
        <v>104.4</v>
      </c>
      <c r="N487">
        <v>93.07000000000001</v>
      </c>
      <c r="O487">
        <v>90.86</v>
      </c>
      <c r="Q487">
        <v>93.07000000000001</v>
      </c>
      <c r="R487">
        <v>85.90082000000001</v>
      </c>
      <c r="S487">
        <v>92.91</v>
      </c>
      <c r="U487">
        <v>110.80000000000001</v>
      </c>
      <c r="V487">
        <v>78.05</v>
      </c>
      <c r="Z487">
        <v>1.6042</v>
      </c>
      <c r="AA487">
        <v>0.9402</v>
      </c>
      <c r="AB487">
        <v>5.4350000000000005</v>
      </c>
      <c r="AC487">
        <v>5.7759</v>
      </c>
      <c r="AE487">
        <v>45.92</v>
      </c>
      <c r="AF487">
        <v>81.97</v>
      </c>
      <c r="AG487">
        <v>1114.3</v>
      </c>
      <c r="AH487">
        <v>30.86</v>
      </c>
      <c r="AI487">
        <v>1.2794</v>
      </c>
      <c r="AJ487">
        <v>3.06</v>
      </c>
      <c r="AK487">
        <v>0.28005</v>
      </c>
      <c r="AL487">
        <v>3.7506500000000003</v>
      </c>
      <c r="AN487">
        <v>1.002</v>
      </c>
      <c r="AO487">
        <v>12.1628</v>
      </c>
      <c r="AQ487">
        <v>5.857500000000001</v>
      </c>
      <c r="AR487">
        <v>7.1776</v>
      </c>
      <c r="AS487">
        <v>0.9976</v>
      </c>
      <c r="AT487">
        <v>0.7735000000000001</v>
      </c>
    </row>
    <row r="488" spans="1:46" ht="12.75">
      <c r="A488" s="1">
        <v>40589</v>
      </c>
      <c r="B488">
        <v>92.3</v>
      </c>
      <c r="C488">
        <v>102.16</v>
      </c>
      <c r="D488">
        <v>95.2</v>
      </c>
      <c r="E488">
        <v>93.10000000000001</v>
      </c>
      <c r="G488">
        <v>70.77</v>
      </c>
      <c r="H488">
        <v>96.10000000000001</v>
      </c>
      <c r="I488">
        <v>93.71000000000001</v>
      </c>
      <c r="J488">
        <v>92.3</v>
      </c>
      <c r="K488">
        <v>90.793</v>
      </c>
      <c r="L488">
        <v>94.2</v>
      </c>
      <c r="M488">
        <v>104.7</v>
      </c>
      <c r="N488">
        <v>93.31</v>
      </c>
      <c r="O488">
        <v>90.793</v>
      </c>
      <c r="Q488">
        <v>93.31</v>
      </c>
      <c r="R488">
        <v>86.22307</v>
      </c>
      <c r="S488">
        <v>93.37</v>
      </c>
      <c r="U488">
        <v>110.9</v>
      </c>
      <c r="V488">
        <v>78.48</v>
      </c>
      <c r="Z488">
        <v>1.6247</v>
      </c>
      <c r="AA488">
        <v>0.9305</v>
      </c>
      <c r="AB488">
        <v>5.4054</v>
      </c>
      <c r="AC488">
        <v>5.6138</v>
      </c>
      <c r="AE488">
        <v>45.18</v>
      </c>
      <c r="AF488">
        <v>81.94</v>
      </c>
      <c r="AG488">
        <v>1127.9</v>
      </c>
      <c r="AH488">
        <v>30.57</v>
      </c>
      <c r="AI488">
        <v>1.272</v>
      </c>
      <c r="AJ488">
        <v>3.049</v>
      </c>
      <c r="AK488">
        <v>0.2785</v>
      </c>
      <c r="AL488">
        <v>3.7506000000000004</v>
      </c>
      <c r="AN488">
        <v>0.9737</v>
      </c>
      <c r="AO488">
        <v>12.0995</v>
      </c>
      <c r="AQ488">
        <v>5.891000000000001</v>
      </c>
      <c r="AR488">
        <v>6.9538</v>
      </c>
      <c r="AS488">
        <v>1.0174</v>
      </c>
      <c r="AT488">
        <v>0.7522000000000001</v>
      </c>
    </row>
    <row r="489" spans="1:46" ht="12.75">
      <c r="A489" s="1">
        <v>40617</v>
      </c>
      <c r="B489">
        <v>92.60000000000001</v>
      </c>
      <c r="C489">
        <v>102.81</v>
      </c>
      <c r="D489">
        <v>95.8</v>
      </c>
      <c r="E489">
        <v>93.4</v>
      </c>
      <c r="G489">
        <v>70.77</v>
      </c>
      <c r="H489">
        <v>96.3</v>
      </c>
      <c r="I489">
        <v>94.07000000000001</v>
      </c>
      <c r="J489">
        <v>92.75</v>
      </c>
      <c r="K489">
        <v>90.913</v>
      </c>
      <c r="L489">
        <v>94.7</v>
      </c>
      <c r="M489">
        <v>104.9</v>
      </c>
      <c r="N489">
        <v>94.34</v>
      </c>
      <c r="O489">
        <v>90.913</v>
      </c>
      <c r="Q489">
        <v>94.34</v>
      </c>
      <c r="R489">
        <v>86.38848</v>
      </c>
      <c r="S489">
        <v>94.28</v>
      </c>
      <c r="U489">
        <v>112.4</v>
      </c>
      <c r="V489">
        <v>79.46000000000001</v>
      </c>
      <c r="Z489">
        <v>1.6048</v>
      </c>
      <c r="AA489">
        <v>0.9157000000000001</v>
      </c>
      <c r="AB489">
        <v>5.2569</v>
      </c>
      <c r="AC489">
        <v>5.5334</v>
      </c>
      <c r="AE489">
        <v>44.54</v>
      </c>
      <c r="AF489">
        <v>82.76</v>
      </c>
      <c r="AG489">
        <v>1107.2</v>
      </c>
      <c r="AH489">
        <v>30.240000000000002</v>
      </c>
      <c r="AI489">
        <v>1.26</v>
      </c>
      <c r="AJ489">
        <v>3.0250000000000004</v>
      </c>
      <c r="AK489">
        <v>0.277</v>
      </c>
      <c r="AL489">
        <v>3.7501</v>
      </c>
      <c r="AN489">
        <v>0.9717</v>
      </c>
      <c r="AO489">
        <v>11.907250000000001</v>
      </c>
      <c r="AQ489">
        <v>5.9595</v>
      </c>
      <c r="AR489">
        <v>6.7675</v>
      </c>
      <c r="AS489">
        <v>1.0358</v>
      </c>
      <c r="AT489">
        <v>0.7639</v>
      </c>
    </row>
    <row r="490" spans="1:46" ht="12.75">
      <c r="A490" s="1">
        <v>40648</v>
      </c>
      <c r="B490">
        <v>93.3</v>
      </c>
      <c r="C490">
        <v>102.92</v>
      </c>
      <c r="D490">
        <v>96.2</v>
      </c>
      <c r="E490">
        <v>93.9</v>
      </c>
      <c r="G490">
        <v>71.15</v>
      </c>
      <c r="H490">
        <v>96.5</v>
      </c>
      <c r="I490">
        <v>94.16</v>
      </c>
      <c r="J490">
        <v>94.03</v>
      </c>
      <c r="K490">
        <v>91.23100000000001</v>
      </c>
      <c r="L490">
        <v>94.9</v>
      </c>
      <c r="M490">
        <v>105.30000000000001</v>
      </c>
      <c r="N490">
        <v>94.65</v>
      </c>
      <c r="O490">
        <v>91.23100000000001</v>
      </c>
      <c r="Q490">
        <v>94.65</v>
      </c>
      <c r="R490">
        <v>86.38162000000001</v>
      </c>
      <c r="S490">
        <v>94.89</v>
      </c>
      <c r="U490">
        <v>113.80000000000001</v>
      </c>
      <c r="V490">
        <v>79.68</v>
      </c>
      <c r="Z490">
        <v>1.6691</v>
      </c>
      <c r="AA490">
        <v>0.8666</v>
      </c>
      <c r="AB490">
        <v>5.0315</v>
      </c>
      <c r="AC490">
        <v>5.239800000000001</v>
      </c>
      <c r="AE490">
        <v>44.24</v>
      </c>
      <c r="AF490">
        <v>81.31</v>
      </c>
      <c r="AG490">
        <v>1072.3</v>
      </c>
      <c r="AH490">
        <v>29.86</v>
      </c>
      <c r="AI490">
        <v>1.223</v>
      </c>
      <c r="AJ490">
        <v>2.9610000000000003</v>
      </c>
      <c r="AK490">
        <v>0.2745</v>
      </c>
      <c r="AL490">
        <v>3.7501</v>
      </c>
      <c r="AN490">
        <v>0.9486</v>
      </c>
      <c r="AO490">
        <v>11.532000000000002</v>
      </c>
      <c r="AQ490">
        <v>5.947</v>
      </c>
      <c r="AR490">
        <v>6.581</v>
      </c>
      <c r="AS490">
        <v>1.0937000000000001</v>
      </c>
      <c r="AT490">
        <v>0.8068000000000001</v>
      </c>
    </row>
    <row r="491" spans="1:46" ht="12.75">
      <c r="A491" s="1">
        <v>40678</v>
      </c>
      <c r="B491">
        <v>93.5</v>
      </c>
      <c r="C491">
        <v>102.93</v>
      </c>
      <c r="D491">
        <v>96.3</v>
      </c>
      <c r="E491">
        <v>93.7</v>
      </c>
      <c r="G491">
        <v>71.53</v>
      </c>
      <c r="H491">
        <v>96.4</v>
      </c>
      <c r="I491">
        <v>94.35000000000001</v>
      </c>
      <c r="J491">
        <v>94.35000000000001</v>
      </c>
      <c r="K491">
        <v>91.778</v>
      </c>
      <c r="L491">
        <v>95.2</v>
      </c>
      <c r="M491">
        <v>105.4</v>
      </c>
      <c r="N491">
        <v>95.29</v>
      </c>
      <c r="O491">
        <v>91.778</v>
      </c>
      <c r="Q491">
        <v>95.29</v>
      </c>
      <c r="R491">
        <v>85.74483000000001</v>
      </c>
      <c r="S491">
        <v>95.34</v>
      </c>
      <c r="U491">
        <v>114</v>
      </c>
      <c r="V491">
        <v>80.12</v>
      </c>
      <c r="Z491">
        <v>1.6439000000000001</v>
      </c>
      <c r="AA491">
        <v>0.8525</v>
      </c>
      <c r="AB491">
        <v>5.1847</v>
      </c>
      <c r="AC491">
        <v>5.3822</v>
      </c>
      <c r="AE491">
        <v>45.04</v>
      </c>
      <c r="AF491">
        <v>81.29</v>
      </c>
      <c r="AG491">
        <v>1080.6</v>
      </c>
      <c r="AH491">
        <v>30.310000000000002</v>
      </c>
      <c r="AI491">
        <v>1.2342</v>
      </c>
      <c r="AJ491">
        <v>3.008</v>
      </c>
      <c r="AK491">
        <v>0.27475000000000005</v>
      </c>
      <c r="AL491">
        <v>3.7502000000000004</v>
      </c>
      <c r="AN491">
        <v>0.9688</v>
      </c>
      <c r="AO491">
        <v>11.574150000000001</v>
      </c>
      <c r="AQ491">
        <v>5.942</v>
      </c>
      <c r="AR491">
        <v>6.8185</v>
      </c>
      <c r="AS491">
        <v>1.066</v>
      </c>
      <c r="AT491">
        <v>0.8231</v>
      </c>
    </row>
    <row r="492" spans="1:46" ht="12.75">
      <c r="A492" s="1">
        <v>40709</v>
      </c>
      <c r="B492">
        <v>93.5</v>
      </c>
      <c r="C492">
        <v>102.68</v>
      </c>
      <c r="D492">
        <v>96.10000000000001</v>
      </c>
      <c r="E492">
        <v>93.4</v>
      </c>
      <c r="G492">
        <v>72.3</v>
      </c>
      <c r="H492">
        <v>96.3</v>
      </c>
      <c r="I492">
        <v>94.53</v>
      </c>
      <c r="J492">
        <v>94.47</v>
      </c>
      <c r="K492">
        <v>91.561</v>
      </c>
      <c r="L492">
        <v>95.4</v>
      </c>
      <c r="M492">
        <v>105.7</v>
      </c>
      <c r="N492">
        <v>94.65</v>
      </c>
      <c r="O492">
        <v>91.561</v>
      </c>
      <c r="Q492">
        <v>94.65</v>
      </c>
      <c r="R492">
        <v>85.74055000000001</v>
      </c>
      <c r="S492">
        <v>95.23</v>
      </c>
      <c r="U492">
        <v>114.5</v>
      </c>
      <c r="V492">
        <v>80.55</v>
      </c>
      <c r="Z492">
        <v>1.6067</v>
      </c>
      <c r="AA492">
        <v>0.8413</v>
      </c>
      <c r="AB492">
        <v>5.1355</v>
      </c>
      <c r="AC492">
        <v>5.3749</v>
      </c>
      <c r="AE492">
        <v>44.59</v>
      </c>
      <c r="AF492">
        <v>80.64</v>
      </c>
      <c r="AG492">
        <v>1078.1</v>
      </c>
      <c r="AH492">
        <v>30.7</v>
      </c>
      <c r="AI492">
        <v>1.2273</v>
      </c>
      <c r="AJ492">
        <v>3.0180000000000002</v>
      </c>
      <c r="AK492">
        <v>0.27445</v>
      </c>
      <c r="AL492">
        <v>3.7501</v>
      </c>
      <c r="AN492">
        <v>0.9642000000000001</v>
      </c>
      <c r="AO492">
        <v>11.7269</v>
      </c>
      <c r="AQ492">
        <v>5.968500000000001</v>
      </c>
      <c r="AR492">
        <v>6.7563</v>
      </c>
      <c r="AS492">
        <v>1.0732000000000002</v>
      </c>
      <c r="AT492">
        <v>0.8284</v>
      </c>
    </row>
    <row r="493" spans="1:46" ht="12.75">
      <c r="A493" s="1">
        <v>40739</v>
      </c>
      <c r="B493">
        <v>93.5</v>
      </c>
      <c r="C493">
        <v>101.83</v>
      </c>
      <c r="D493">
        <v>96</v>
      </c>
      <c r="E493">
        <v>93.10000000000001</v>
      </c>
      <c r="G493">
        <v>73.83</v>
      </c>
      <c r="H493">
        <v>96.3</v>
      </c>
      <c r="I493">
        <v>94.98</v>
      </c>
      <c r="J493">
        <v>94.64</v>
      </c>
      <c r="K493">
        <v>92.913</v>
      </c>
      <c r="L493">
        <v>95.5</v>
      </c>
      <c r="M493">
        <v>105.9</v>
      </c>
      <c r="N493">
        <v>94.81</v>
      </c>
      <c r="O493">
        <v>92.913</v>
      </c>
      <c r="Q493">
        <v>94.81</v>
      </c>
      <c r="R493">
        <v>86.15193000000001</v>
      </c>
      <c r="S493">
        <v>95.32000000000001</v>
      </c>
      <c r="U493">
        <v>115.9</v>
      </c>
      <c r="V493">
        <v>81.21000000000001</v>
      </c>
      <c r="Z493">
        <v>1.6455000000000002</v>
      </c>
      <c r="AA493">
        <v>0.7881</v>
      </c>
      <c r="AB493">
        <v>5.1779</v>
      </c>
      <c r="AC493">
        <v>5.375</v>
      </c>
      <c r="AE493">
        <v>44.2</v>
      </c>
      <c r="AF493">
        <v>77.18</v>
      </c>
      <c r="AG493">
        <v>1052.6</v>
      </c>
      <c r="AH493">
        <v>29.740000000000002</v>
      </c>
      <c r="AI493">
        <v>1.2031</v>
      </c>
      <c r="AJ493">
        <v>2.964</v>
      </c>
      <c r="AK493">
        <v>0.27334</v>
      </c>
      <c r="AL493">
        <v>3.7502000000000004</v>
      </c>
      <c r="AN493">
        <v>0.9539000000000001</v>
      </c>
      <c r="AO493">
        <v>11.7352</v>
      </c>
      <c r="AQ493">
        <v>5.958</v>
      </c>
      <c r="AR493">
        <v>6.7061</v>
      </c>
      <c r="AS493">
        <v>1.1001</v>
      </c>
      <c r="AT493">
        <v>0.8776</v>
      </c>
    </row>
    <row r="494" spans="1:46" ht="12.75">
      <c r="A494" s="1">
        <v>40770</v>
      </c>
      <c r="B494">
        <v>93.9</v>
      </c>
      <c r="C494">
        <v>101.54</v>
      </c>
      <c r="D494">
        <v>96</v>
      </c>
      <c r="E494">
        <v>92.60000000000001</v>
      </c>
      <c r="G494">
        <v>74.21000000000001</v>
      </c>
      <c r="H494">
        <v>96.4</v>
      </c>
      <c r="I494">
        <v>95.62</v>
      </c>
      <c r="J494">
        <v>95.05</v>
      </c>
      <c r="K494">
        <v>93.583</v>
      </c>
      <c r="L494">
        <v>95.80000000000001</v>
      </c>
      <c r="M494">
        <v>106.2</v>
      </c>
      <c r="N494">
        <v>95.05</v>
      </c>
      <c r="O494">
        <v>93.583</v>
      </c>
      <c r="Q494">
        <v>95.05</v>
      </c>
      <c r="R494">
        <v>86.28821</v>
      </c>
      <c r="S494">
        <v>95.58</v>
      </c>
      <c r="U494">
        <v>117.2</v>
      </c>
      <c r="V494">
        <v>81.21000000000001</v>
      </c>
      <c r="Z494">
        <v>1.6269</v>
      </c>
      <c r="AA494">
        <v>0.8038000000000001</v>
      </c>
      <c r="AB494">
        <v>5.171</v>
      </c>
      <c r="AC494">
        <v>5.349</v>
      </c>
      <c r="AE494">
        <v>45.79</v>
      </c>
      <c r="AF494">
        <v>76.5</v>
      </c>
      <c r="AG494">
        <v>1071.7</v>
      </c>
      <c r="AH494">
        <v>29.94</v>
      </c>
      <c r="AI494">
        <v>1.2031</v>
      </c>
      <c r="AJ494">
        <v>2.9810000000000003</v>
      </c>
      <c r="AK494">
        <v>0.27212000000000003</v>
      </c>
      <c r="AL494">
        <v>3.7501</v>
      </c>
      <c r="AN494">
        <v>0.9783000000000001</v>
      </c>
      <c r="AO494">
        <v>12.351500000000001</v>
      </c>
      <c r="AQ494">
        <v>5.953250000000001</v>
      </c>
      <c r="AR494">
        <v>7.001</v>
      </c>
      <c r="AS494">
        <v>1.0702</v>
      </c>
      <c r="AT494">
        <v>0.8551000000000001</v>
      </c>
    </row>
    <row r="495" spans="1:46" ht="12.75">
      <c r="A495" s="1">
        <v>40801</v>
      </c>
      <c r="B495">
        <v>94.5</v>
      </c>
      <c r="C495">
        <v>101.81</v>
      </c>
      <c r="D495">
        <v>96.3</v>
      </c>
      <c r="E495">
        <v>93.4</v>
      </c>
      <c r="G495">
        <v>75.36</v>
      </c>
      <c r="H495">
        <v>96.4</v>
      </c>
      <c r="I495">
        <v>95.53</v>
      </c>
      <c r="J495">
        <v>94.73</v>
      </c>
      <c r="K495">
        <v>93.408</v>
      </c>
      <c r="L495">
        <v>96.9</v>
      </c>
      <c r="M495">
        <v>106.60000000000001</v>
      </c>
      <c r="N495">
        <v>95.29</v>
      </c>
      <c r="O495">
        <v>93.408</v>
      </c>
      <c r="Q495">
        <v>95.29</v>
      </c>
      <c r="R495">
        <v>86.49990000000001</v>
      </c>
      <c r="S495">
        <v>95.73</v>
      </c>
      <c r="U495">
        <v>118.80000000000001</v>
      </c>
      <c r="V495">
        <v>81.64</v>
      </c>
      <c r="Z495">
        <v>1.5624</v>
      </c>
      <c r="AA495">
        <v>0.9048</v>
      </c>
      <c r="AB495">
        <v>5.5331</v>
      </c>
      <c r="AC495">
        <v>5.8368</v>
      </c>
      <c r="AE495">
        <v>49.050000000000004</v>
      </c>
      <c r="AF495">
        <v>77.04</v>
      </c>
      <c r="AG495">
        <v>1179.5</v>
      </c>
      <c r="AH495">
        <v>31.150000000000002</v>
      </c>
      <c r="AI495">
        <v>1.3006</v>
      </c>
      <c r="AJ495">
        <v>3.19</v>
      </c>
      <c r="AK495">
        <v>0.27695000000000003</v>
      </c>
      <c r="AL495">
        <v>3.7502500000000003</v>
      </c>
      <c r="AN495">
        <v>1.0389000000000002</v>
      </c>
      <c r="AO495">
        <v>13.82975</v>
      </c>
      <c r="AQ495">
        <v>5.96525</v>
      </c>
      <c r="AR495">
        <v>8.0197</v>
      </c>
      <c r="AS495">
        <v>0.9744</v>
      </c>
      <c r="AT495">
        <v>0.7675000000000001</v>
      </c>
    </row>
    <row r="496" spans="1:46" ht="12.75">
      <c r="A496" s="1">
        <v>40831</v>
      </c>
      <c r="B496">
        <v>94.5</v>
      </c>
      <c r="C496">
        <v>101.74000000000001</v>
      </c>
      <c r="D496">
        <v>96.4</v>
      </c>
      <c r="E496">
        <v>93.3</v>
      </c>
      <c r="G496">
        <v>75.74</v>
      </c>
      <c r="H496">
        <v>96.5</v>
      </c>
      <c r="I496">
        <v>95.35000000000001</v>
      </c>
      <c r="J496">
        <v>94.91</v>
      </c>
      <c r="K496">
        <v>93.791</v>
      </c>
      <c r="L496">
        <v>97</v>
      </c>
      <c r="M496">
        <v>106.80000000000001</v>
      </c>
      <c r="N496">
        <v>95.44</v>
      </c>
      <c r="O496">
        <v>93.791</v>
      </c>
      <c r="Q496">
        <v>95.44</v>
      </c>
      <c r="R496">
        <v>87.08355</v>
      </c>
      <c r="S496">
        <v>95.53</v>
      </c>
      <c r="U496">
        <v>119.2</v>
      </c>
      <c r="V496">
        <v>82.19</v>
      </c>
      <c r="Z496">
        <v>1.6141</v>
      </c>
      <c r="AA496">
        <v>0.8706</v>
      </c>
      <c r="AB496">
        <v>5.333</v>
      </c>
      <c r="AC496">
        <v>5.5131000000000006</v>
      </c>
      <c r="AE496">
        <v>48.67</v>
      </c>
      <c r="AF496">
        <v>77.97</v>
      </c>
      <c r="AG496">
        <v>1104.5</v>
      </c>
      <c r="AH496">
        <v>30.69</v>
      </c>
      <c r="AI496">
        <v>1.2515</v>
      </c>
      <c r="AJ496">
        <v>3.067</v>
      </c>
      <c r="AK496">
        <v>0.27503</v>
      </c>
      <c r="AL496">
        <v>3.7504000000000004</v>
      </c>
      <c r="AN496">
        <v>0.9932000000000001</v>
      </c>
      <c r="AO496">
        <v>13.168550000000002</v>
      </c>
      <c r="AQ496">
        <v>5.968500000000001</v>
      </c>
      <c r="AR496">
        <v>7.882000000000001</v>
      </c>
      <c r="AS496">
        <v>1.061</v>
      </c>
      <c r="AT496">
        <v>0.812</v>
      </c>
    </row>
    <row r="497" spans="1:46" ht="12.75">
      <c r="A497" s="1">
        <v>40862</v>
      </c>
      <c r="B497">
        <v>94.7</v>
      </c>
      <c r="C497">
        <v>101.57000000000001</v>
      </c>
      <c r="D497">
        <v>96.3</v>
      </c>
      <c r="E497">
        <v>93.3</v>
      </c>
      <c r="G497">
        <v>76.12</v>
      </c>
      <c r="H497">
        <v>95.9</v>
      </c>
      <c r="I497">
        <v>95.44</v>
      </c>
      <c r="J497">
        <v>95.12</v>
      </c>
      <c r="K497">
        <v>94.31400000000001</v>
      </c>
      <c r="L497">
        <v>97</v>
      </c>
      <c r="M497">
        <v>107.10000000000001</v>
      </c>
      <c r="N497">
        <v>95.52</v>
      </c>
      <c r="O497">
        <v>94.31400000000001</v>
      </c>
      <c r="Q497">
        <v>95.52</v>
      </c>
      <c r="R497">
        <v>88.02545</v>
      </c>
      <c r="S497">
        <v>95.45</v>
      </c>
      <c r="U497">
        <v>120.4</v>
      </c>
      <c r="V497">
        <v>82.3</v>
      </c>
      <c r="Z497">
        <v>1.5705</v>
      </c>
      <c r="AA497">
        <v>0.9106000000000001</v>
      </c>
      <c r="AB497">
        <v>5.526800000000001</v>
      </c>
      <c r="AC497">
        <v>5.7643</v>
      </c>
      <c r="AE497">
        <v>52.120000000000005</v>
      </c>
      <c r="AF497">
        <v>77.58</v>
      </c>
      <c r="AG497">
        <v>1150.3</v>
      </c>
      <c r="AH497">
        <v>30.88</v>
      </c>
      <c r="AI497">
        <v>1.2825</v>
      </c>
      <c r="AJ497">
        <v>3.177</v>
      </c>
      <c r="AK497">
        <v>0.27688</v>
      </c>
      <c r="AL497">
        <v>3.7504000000000004</v>
      </c>
      <c r="AN497">
        <v>1.0199</v>
      </c>
      <c r="AO497">
        <v>13.570800000000002</v>
      </c>
      <c r="AQ497">
        <v>6.0048</v>
      </c>
      <c r="AR497">
        <v>8.125</v>
      </c>
      <c r="AS497">
        <v>1.0244</v>
      </c>
      <c r="AT497">
        <v>0.7769</v>
      </c>
    </row>
    <row r="498" spans="1:46" ht="12.75">
      <c r="A498" s="1">
        <v>40892</v>
      </c>
      <c r="B498">
        <v>95</v>
      </c>
      <c r="C498">
        <v>101.41</v>
      </c>
      <c r="D498">
        <v>96.3</v>
      </c>
      <c r="E498">
        <v>93.4</v>
      </c>
      <c r="G498">
        <v>75.36</v>
      </c>
      <c r="H498">
        <v>96</v>
      </c>
      <c r="I498">
        <v>95.8</v>
      </c>
      <c r="J498">
        <v>94.66</v>
      </c>
      <c r="K498">
        <v>94.349</v>
      </c>
      <c r="L498">
        <v>97.5</v>
      </c>
      <c r="M498">
        <v>107.10000000000001</v>
      </c>
      <c r="N498">
        <v>94.97</v>
      </c>
      <c r="O498">
        <v>94.349</v>
      </c>
      <c r="Q498">
        <v>94.97</v>
      </c>
      <c r="R498">
        <v>88.74881</v>
      </c>
      <c r="S498">
        <v>95.21000000000001</v>
      </c>
      <c r="U498">
        <v>120.10000000000001</v>
      </c>
      <c r="V498">
        <v>82.51</v>
      </c>
      <c r="Z498">
        <v>1.5537</v>
      </c>
      <c r="AA498">
        <v>0.9374</v>
      </c>
      <c r="AB498">
        <v>5.730300000000001</v>
      </c>
      <c r="AC498">
        <v>5.9682</v>
      </c>
      <c r="AE498">
        <v>53.01</v>
      </c>
      <c r="AF498">
        <v>76.98</v>
      </c>
      <c r="AG498">
        <v>1153.3</v>
      </c>
      <c r="AH498">
        <v>31.51</v>
      </c>
      <c r="AI498">
        <v>1.2948000000000002</v>
      </c>
      <c r="AJ498">
        <v>3.169</v>
      </c>
      <c r="AK498">
        <v>0.27861</v>
      </c>
      <c r="AL498">
        <v>3.7502000000000004</v>
      </c>
      <c r="AN498">
        <v>1.0168000000000001</v>
      </c>
      <c r="AO498">
        <v>13.955350000000001</v>
      </c>
      <c r="AQ498">
        <v>6.03075</v>
      </c>
      <c r="AR498">
        <v>8.0751</v>
      </c>
      <c r="AS498">
        <v>1.0251000000000001</v>
      </c>
      <c r="AT498">
        <v>0.7805000000000001</v>
      </c>
    </row>
    <row r="499" spans="1:46" ht="12.75">
      <c r="A499" s="1">
        <v>40923</v>
      </c>
      <c r="B499">
        <v>94.7</v>
      </c>
      <c r="C499">
        <v>100.98</v>
      </c>
      <c r="D499">
        <v>96.7</v>
      </c>
      <c r="E499">
        <v>93.2</v>
      </c>
      <c r="G499">
        <v>75.74</v>
      </c>
      <c r="H499">
        <v>96.2</v>
      </c>
      <c r="I499">
        <v>96.18</v>
      </c>
      <c r="J499">
        <v>95.03</v>
      </c>
      <c r="K499">
        <v>95.22500000000001</v>
      </c>
      <c r="L499">
        <v>97.60000000000001</v>
      </c>
      <c r="M499">
        <v>107.10000000000001</v>
      </c>
      <c r="N499">
        <v>95.36</v>
      </c>
      <c r="O499">
        <v>95.22500000000001</v>
      </c>
      <c r="Q499">
        <v>95.36</v>
      </c>
      <c r="R499">
        <v>89.37703</v>
      </c>
      <c r="S499">
        <v>95.63</v>
      </c>
      <c r="U499">
        <v>120.30000000000001</v>
      </c>
      <c r="V499">
        <v>82.95</v>
      </c>
      <c r="Z499">
        <v>1.5754000000000001</v>
      </c>
      <c r="AA499">
        <v>0.922</v>
      </c>
      <c r="AB499">
        <v>5.6949000000000005</v>
      </c>
      <c r="AC499">
        <v>5.873</v>
      </c>
      <c r="AE499">
        <v>49.54</v>
      </c>
      <c r="AF499">
        <v>76.34</v>
      </c>
      <c r="AG499">
        <v>1125</v>
      </c>
      <c r="AH499">
        <v>30.970000000000002</v>
      </c>
      <c r="AI499">
        <v>1.2576</v>
      </c>
      <c r="AJ499">
        <v>3.04</v>
      </c>
      <c r="AK499">
        <v>0.27764</v>
      </c>
      <c r="AL499">
        <v>3.75015</v>
      </c>
      <c r="AN499">
        <v>1.0050000000000001</v>
      </c>
      <c r="AO499">
        <v>13.00125</v>
      </c>
      <c r="AQ499">
        <v>6.0285</v>
      </c>
      <c r="AR499">
        <v>7.835</v>
      </c>
      <c r="AS499">
        <v>1.0598</v>
      </c>
      <c r="AT499">
        <v>0.8246</v>
      </c>
    </row>
    <row r="500" spans="1:46" ht="12.75">
      <c r="A500" s="1">
        <v>40954</v>
      </c>
      <c r="B500">
        <v>95.2</v>
      </c>
      <c r="C500">
        <v>101.26</v>
      </c>
      <c r="D500">
        <v>97.8</v>
      </c>
      <c r="E500">
        <v>94.2</v>
      </c>
      <c r="G500">
        <v>76.12</v>
      </c>
      <c r="H500">
        <v>96.4</v>
      </c>
      <c r="I500">
        <v>96.55</v>
      </c>
      <c r="J500">
        <v>95.38</v>
      </c>
      <c r="K500">
        <v>94.96600000000001</v>
      </c>
      <c r="L500">
        <v>97.80000000000001</v>
      </c>
      <c r="M500">
        <v>107.30000000000001</v>
      </c>
      <c r="N500">
        <v>95.76</v>
      </c>
      <c r="O500">
        <v>94.96600000000001</v>
      </c>
      <c r="Q500">
        <v>95.76</v>
      </c>
      <c r="R500">
        <v>89.55872000000001</v>
      </c>
      <c r="S500">
        <v>96.05</v>
      </c>
      <c r="U500">
        <v>121.10000000000001</v>
      </c>
      <c r="V500">
        <v>83.39</v>
      </c>
      <c r="Z500">
        <v>1.5951000000000002</v>
      </c>
      <c r="AA500">
        <v>0.9023</v>
      </c>
      <c r="AB500">
        <v>5.565300000000001</v>
      </c>
      <c r="AC500">
        <v>5.5737000000000005</v>
      </c>
      <c r="AE500">
        <v>48.99</v>
      </c>
      <c r="AF500">
        <v>81.10000000000001</v>
      </c>
      <c r="AG500">
        <v>1126.5</v>
      </c>
      <c r="AH500">
        <v>30.46</v>
      </c>
      <c r="AI500">
        <v>1.2474</v>
      </c>
      <c r="AJ500">
        <v>2.994</v>
      </c>
      <c r="AK500">
        <v>0.27788</v>
      </c>
      <c r="AL500">
        <v>3.7503</v>
      </c>
      <c r="AN500">
        <v>0.9866</v>
      </c>
      <c r="AO500">
        <v>12.790500000000002</v>
      </c>
      <c r="AQ500">
        <v>6.03075</v>
      </c>
      <c r="AR500">
        <v>7.4663</v>
      </c>
      <c r="AS500">
        <v>1.0777</v>
      </c>
      <c r="AT500">
        <v>0.8397</v>
      </c>
    </row>
    <row r="501" spans="1:46" ht="12.75">
      <c r="A501" s="1">
        <v>40983</v>
      </c>
      <c r="B501">
        <v>95.4</v>
      </c>
      <c r="C501">
        <v>101.83</v>
      </c>
      <c r="D501">
        <v>98.3</v>
      </c>
      <c r="E501">
        <v>94.10000000000001</v>
      </c>
      <c r="G501">
        <v>76.89</v>
      </c>
      <c r="H501">
        <v>96.8</v>
      </c>
      <c r="I501">
        <v>96.58</v>
      </c>
      <c r="J501">
        <v>95.95</v>
      </c>
      <c r="K501">
        <v>95.686</v>
      </c>
      <c r="L501">
        <v>98.5</v>
      </c>
      <c r="M501">
        <v>107.60000000000001</v>
      </c>
      <c r="N501">
        <v>96.15</v>
      </c>
      <c r="O501">
        <v>95.686</v>
      </c>
      <c r="Q501">
        <v>96.15</v>
      </c>
      <c r="R501">
        <v>89.61015</v>
      </c>
      <c r="S501">
        <v>96.78</v>
      </c>
      <c r="U501">
        <v>122.60000000000001</v>
      </c>
      <c r="V501">
        <v>84.26</v>
      </c>
      <c r="Z501">
        <v>1.5985</v>
      </c>
      <c r="AA501">
        <v>0.9026000000000001</v>
      </c>
      <c r="AB501">
        <v>5.579000000000001</v>
      </c>
      <c r="AC501">
        <v>5.7001</v>
      </c>
      <c r="AE501">
        <v>50.89</v>
      </c>
      <c r="AF501">
        <v>82.41</v>
      </c>
      <c r="AG501">
        <v>1137.8</v>
      </c>
      <c r="AH501">
        <v>30.82</v>
      </c>
      <c r="AI501">
        <v>1.2573</v>
      </c>
      <c r="AJ501">
        <v>3.0605</v>
      </c>
      <c r="AK501">
        <v>0.27784000000000003</v>
      </c>
      <c r="AL501">
        <v>3.7504500000000003</v>
      </c>
      <c r="AN501">
        <v>0.999</v>
      </c>
      <c r="AO501">
        <v>12.810500000000001</v>
      </c>
      <c r="AQ501">
        <v>6.040000000000001</v>
      </c>
      <c r="AR501">
        <v>7.6585</v>
      </c>
      <c r="AS501">
        <v>1.0367</v>
      </c>
      <c r="AT501">
        <v>0.8200000000000001</v>
      </c>
    </row>
    <row r="502" spans="1:46" ht="12.75">
      <c r="A502" s="1">
        <v>41014</v>
      </c>
      <c r="B502">
        <v>95.9</v>
      </c>
      <c r="C502">
        <v>101.9</v>
      </c>
      <c r="D502">
        <v>98.3</v>
      </c>
      <c r="E502">
        <v>94.2</v>
      </c>
      <c r="G502">
        <v>78.42</v>
      </c>
      <c r="H502">
        <v>96.9</v>
      </c>
      <c r="I502">
        <v>96.57000000000001</v>
      </c>
      <c r="J502">
        <v>96.35000000000001</v>
      </c>
      <c r="K502">
        <v>96.199</v>
      </c>
      <c r="L502">
        <v>98</v>
      </c>
      <c r="M502">
        <v>107.80000000000001</v>
      </c>
      <c r="N502">
        <v>96.55</v>
      </c>
      <c r="O502">
        <v>96.199</v>
      </c>
      <c r="Q502">
        <v>96.55</v>
      </c>
      <c r="R502">
        <v>89.32903</v>
      </c>
      <c r="S502">
        <v>97.08</v>
      </c>
      <c r="U502">
        <v>123.80000000000001</v>
      </c>
      <c r="V502">
        <v>84.69</v>
      </c>
      <c r="Z502">
        <v>1.6225</v>
      </c>
      <c r="AA502">
        <v>0.9081</v>
      </c>
      <c r="AB502">
        <v>5.623600000000001</v>
      </c>
      <c r="AC502">
        <v>5.727600000000001</v>
      </c>
      <c r="AE502">
        <v>52.65</v>
      </c>
      <c r="AF502">
        <v>79.81</v>
      </c>
      <c r="AG502">
        <v>1134.2</v>
      </c>
      <c r="AH502">
        <v>30.740000000000002</v>
      </c>
      <c r="AI502">
        <v>1.2368000000000001</v>
      </c>
      <c r="AJ502">
        <v>3.0232</v>
      </c>
      <c r="AK502">
        <v>0.27775</v>
      </c>
      <c r="AL502">
        <v>3.7502000000000004</v>
      </c>
      <c r="AN502">
        <v>0.9886</v>
      </c>
      <c r="AO502">
        <v>13.00655</v>
      </c>
      <c r="AQ502">
        <v>6.04525</v>
      </c>
      <c r="AR502">
        <v>7.7594</v>
      </c>
      <c r="AS502">
        <v>1.0410000000000001</v>
      </c>
      <c r="AT502">
        <v>0.8174</v>
      </c>
    </row>
    <row r="503" spans="1:46" ht="12.75">
      <c r="A503" s="1">
        <v>41044</v>
      </c>
      <c r="B503">
        <v>95.9</v>
      </c>
      <c r="C503">
        <v>101.88</v>
      </c>
      <c r="D503">
        <v>98.4</v>
      </c>
      <c r="E503">
        <v>94.2</v>
      </c>
      <c r="G503">
        <v>78.8</v>
      </c>
      <c r="H503">
        <v>96.60000000000001</v>
      </c>
      <c r="I503">
        <v>96.74000000000001</v>
      </c>
      <c r="J503">
        <v>96.73</v>
      </c>
      <c r="K503">
        <v>96.4</v>
      </c>
      <c r="L503">
        <v>97.80000000000001</v>
      </c>
      <c r="M503">
        <v>108.10000000000001</v>
      </c>
      <c r="N503">
        <v>96.47</v>
      </c>
      <c r="O503">
        <v>96.4</v>
      </c>
      <c r="Q503">
        <v>96.47</v>
      </c>
      <c r="R503">
        <v>89.04706</v>
      </c>
      <c r="S503">
        <v>96.96000000000001</v>
      </c>
      <c r="U503">
        <v>123.5</v>
      </c>
      <c r="V503">
        <v>84.69</v>
      </c>
      <c r="Z503">
        <v>1.5405</v>
      </c>
      <c r="AA503">
        <v>0.9713</v>
      </c>
      <c r="AB503">
        <v>6.010000000000001</v>
      </c>
      <c r="AC503">
        <v>6.1097</v>
      </c>
      <c r="AE503">
        <v>56.38</v>
      </c>
      <c r="AF503">
        <v>78.29</v>
      </c>
      <c r="AG503">
        <v>1177.8</v>
      </c>
      <c r="AH503">
        <v>31.830000000000002</v>
      </c>
      <c r="AI503">
        <v>1.2888000000000002</v>
      </c>
      <c r="AJ503">
        <v>3.1700000000000004</v>
      </c>
      <c r="AK503">
        <v>0.28097</v>
      </c>
      <c r="AL503">
        <v>3.7503</v>
      </c>
      <c r="AN503">
        <v>1.0349000000000002</v>
      </c>
      <c r="AO503">
        <v>14.326300000000002</v>
      </c>
      <c r="AQ503">
        <v>6.040000000000001</v>
      </c>
      <c r="AR503">
        <v>8.530000000000001</v>
      </c>
      <c r="AS503">
        <v>0.9711000000000001</v>
      </c>
      <c r="AT503">
        <v>0.7527</v>
      </c>
    </row>
    <row r="504" spans="1:46" ht="12.75">
      <c r="A504" s="1">
        <v>41075</v>
      </c>
      <c r="B504">
        <v>95.60000000000001</v>
      </c>
      <c r="C504">
        <v>101.60000000000001</v>
      </c>
      <c r="D504">
        <v>98.2</v>
      </c>
      <c r="E504">
        <v>93.7</v>
      </c>
      <c r="G504">
        <v>79.57000000000001</v>
      </c>
      <c r="H504">
        <v>96.10000000000001</v>
      </c>
      <c r="I504">
        <v>96.60000000000001</v>
      </c>
      <c r="J504">
        <v>96.89</v>
      </c>
      <c r="K504">
        <v>96.407</v>
      </c>
      <c r="L504">
        <v>98</v>
      </c>
      <c r="M504">
        <v>108.60000000000001</v>
      </c>
      <c r="N504">
        <v>96.08</v>
      </c>
      <c r="O504">
        <v>96.407</v>
      </c>
      <c r="Q504">
        <v>96.08</v>
      </c>
      <c r="R504">
        <v>89.45759000000001</v>
      </c>
      <c r="S504">
        <v>96.82000000000001</v>
      </c>
      <c r="U504">
        <v>122.80000000000001</v>
      </c>
      <c r="V504">
        <v>85.02</v>
      </c>
      <c r="Z504">
        <v>1.5686</v>
      </c>
      <c r="AA504">
        <v>0.9485</v>
      </c>
      <c r="AB504">
        <v>5.8687000000000005</v>
      </c>
      <c r="AC504">
        <v>5.9541</v>
      </c>
      <c r="AE504">
        <v>55.57</v>
      </c>
      <c r="AF504">
        <v>79.81</v>
      </c>
      <c r="AG504">
        <v>1153.8</v>
      </c>
      <c r="AH504">
        <v>31.560000000000002</v>
      </c>
      <c r="AI504">
        <v>1.2673</v>
      </c>
      <c r="AJ504">
        <v>3.168</v>
      </c>
      <c r="AK504">
        <v>0.27995000000000003</v>
      </c>
      <c r="AL504">
        <v>3.7502000000000004</v>
      </c>
      <c r="AN504">
        <v>1.0190000000000001</v>
      </c>
      <c r="AO504">
        <v>13.4259</v>
      </c>
      <c r="AQ504">
        <v>6.0585</v>
      </c>
      <c r="AR504">
        <v>8.175</v>
      </c>
      <c r="AS504">
        <v>1.0236</v>
      </c>
      <c r="AT504">
        <v>0.8027000000000001</v>
      </c>
    </row>
    <row r="505" spans="1:46" ht="12.75">
      <c r="A505" s="1">
        <v>41105</v>
      </c>
      <c r="B505">
        <v>95.7</v>
      </c>
      <c r="C505">
        <v>101.11</v>
      </c>
      <c r="D505">
        <v>98.2</v>
      </c>
      <c r="E505">
        <v>93.3</v>
      </c>
      <c r="G505">
        <v>81.10000000000001</v>
      </c>
      <c r="H505">
        <v>95.8</v>
      </c>
      <c r="I505">
        <v>96.39</v>
      </c>
      <c r="J505">
        <v>97.22</v>
      </c>
      <c r="K505">
        <v>96.63</v>
      </c>
      <c r="L505">
        <v>98.30000000000001</v>
      </c>
      <c r="M505">
        <v>108.9</v>
      </c>
      <c r="N505">
        <v>96</v>
      </c>
      <c r="O505">
        <v>96.63</v>
      </c>
      <c r="Q505">
        <v>96</v>
      </c>
      <c r="R505">
        <v>89.95983000000001</v>
      </c>
      <c r="S505">
        <v>96.66</v>
      </c>
      <c r="U505">
        <v>123.30000000000001</v>
      </c>
      <c r="V505">
        <v>85.13</v>
      </c>
      <c r="Z505">
        <v>1.5686</v>
      </c>
      <c r="AA505">
        <v>0.9753000000000001</v>
      </c>
      <c r="AB505">
        <v>6.0431</v>
      </c>
      <c r="AC505">
        <v>6.0189</v>
      </c>
      <c r="AE505">
        <v>55.550000000000004</v>
      </c>
      <c r="AF505">
        <v>78.10000000000001</v>
      </c>
      <c r="AG505">
        <v>1136.2</v>
      </c>
      <c r="AH505">
        <v>31.490000000000002</v>
      </c>
      <c r="AI505">
        <v>1.2437</v>
      </c>
      <c r="AJ505">
        <v>3.123</v>
      </c>
      <c r="AK505">
        <v>0.28189000000000003</v>
      </c>
      <c r="AL505">
        <v>3.7502500000000003</v>
      </c>
      <c r="AN505">
        <v>1.0014</v>
      </c>
      <c r="AO505">
        <v>13.279000000000002</v>
      </c>
      <c r="AQ505">
        <v>6.074750000000001</v>
      </c>
      <c r="AR505">
        <v>8.235100000000001</v>
      </c>
      <c r="AS505">
        <v>1.0522</v>
      </c>
      <c r="AT505">
        <v>0.8115</v>
      </c>
    </row>
    <row r="506" spans="1:46" ht="12.75">
      <c r="A506" s="1">
        <v>41136</v>
      </c>
      <c r="B506">
        <v>96.10000000000001</v>
      </c>
      <c r="C506">
        <v>101.08</v>
      </c>
      <c r="D506">
        <v>98.5</v>
      </c>
      <c r="E506">
        <v>92.9</v>
      </c>
      <c r="G506">
        <v>81.86</v>
      </c>
      <c r="H506">
        <v>96</v>
      </c>
      <c r="I506">
        <v>96.83</v>
      </c>
      <c r="J506">
        <v>97.61</v>
      </c>
      <c r="K506">
        <v>97.23100000000001</v>
      </c>
      <c r="L506">
        <v>98.7</v>
      </c>
      <c r="M506">
        <v>109.2</v>
      </c>
      <c r="N506">
        <v>96.23</v>
      </c>
      <c r="O506">
        <v>97.23100000000001</v>
      </c>
      <c r="Q506">
        <v>96.23</v>
      </c>
      <c r="R506">
        <v>90.22980000000001</v>
      </c>
      <c r="S506">
        <v>97.2</v>
      </c>
      <c r="U506">
        <v>124.7</v>
      </c>
      <c r="V506">
        <v>85.46000000000001</v>
      </c>
      <c r="Z506">
        <v>1.5864</v>
      </c>
      <c r="AA506">
        <v>0.9546</v>
      </c>
      <c r="AB506">
        <v>5.9237</v>
      </c>
      <c r="AC506">
        <v>5.799</v>
      </c>
      <c r="AE506">
        <v>55.52</v>
      </c>
      <c r="AF506">
        <v>78.3</v>
      </c>
      <c r="AG506">
        <v>1134.6000000000001</v>
      </c>
      <c r="AH506">
        <v>31.240000000000002</v>
      </c>
      <c r="AI506">
        <v>1.2477</v>
      </c>
      <c r="AJ506">
        <v>3.123</v>
      </c>
      <c r="AK506">
        <v>0.28192</v>
      </c>
      <c r="AL506">
        <v>3.7502500000000003</v>
      </c>
      <c r="AN506">
        <v>0.9862000000000001</v>
      </c>
      <c r="AO506">
        <v>13.256</v>
      </c>
      <c r="AQ506">
        <v>6.10275</v>
      </c>
      <c r="AR506">
        <v>8.384400000000001</v>
      </c>
      <c r="AS506">
        <v>1.0334</v>
      </c>
      <c r="AT506">
        <v>0.8037000000000001</v>
      </c>
    </row>
    <row r="507" spans="1:46" ht="12.75">
      <c r="A507" s="1">
        <v>41167</v>
      </c>
      <c r="B507">
        <v>96.4</v>
      </c>
      <c r="C507">
        <v>101.39</v>
      </c>
      <c r="D507">
        <v>98.7</v>
      </c>
      <c r="E507">
        <v>93.9</v>
      </c>
      <c r="G507">
        <v>82.24</v>
      </c>
      <c r="H507">
        <v>96.10000000000001</v>
      </c>
      <c r="I507">
        <v>97.52</v>
      </c>
      <c r="J507">
        <v>97.93</v>
      </c>
      <c r="K507">
        <v>97.788</v>
      </c>
      <c r="L507">
        <v>98.7</v>
      </c>
      <c r="M507">
        <v>109.80000000000001</v>
      </c>
      <c r="N507">
        <v>96.39</v>
      </c>
      <c r="O507">
        <v>97.788</v>
      </c>
      <c r="Q507">
        <v>96.39</v>
      </c>
      <c r="R507">
        <v>90.62747</v>
      </c>
      <c r="S507">
        <v>97.63</v>
      </c>
      <c r="U507">
        <v>126.2</v>
      </c>
      <c r="V507">
        <v>86.11</v>
      </c>
      <c r="Z507">
        <v>1.6132</v>
      </c>
      <c r="AA507">
        <v>0.9400000000000001</v>
      </c>
      <c r="AB507">
        <v>5.7986</v>
      </c>
      <c r="AC507">
        <v>5.7292000000000005</v>
      </c>
      <c r="AE507">
        <v>52.92</v>
      </c>
      <c r="AF507">
        <v>77.92</v>
      </c>
      <c r="AG507">
        <v>1118.6000000000001</v>
      </c>
      <c r="AH507">
        <v>30.82</v>
      </c>
      <c r="AI507">
        <v>1.2262</v>
      </c>
      <c r="AJ507">
        <v>3.0587</v>
      </c>
      <c r="AK507">
        <v>0.281</v>
      </c>
      <c r="AL507">
        <v>3.7501</v>
      </c>
      <c r="AN507">
        <v>0.9837</v>
      </c>
      <c r="AO507">
        <v>12.85725</v>
      </c>
      <c r="AQ507">
        <v>6.09675</v>
      </c>
      <c r="AR507">
        <v>8.290000000000001</v>
      </c>
      <c r="AS507">
        <v>1.0388</v>
      </c>
      <c r="AT507">
        <v>0.8293</v>
      </c>
    </row>
    <row r="508" spans="1:46" ht="12.75">
      <c r="A508" s="1">
        <v>41197</v>
      </c>
      <c r="B508">
        <v>96.8</v>
      </c>
      <c r="C508">
        <v>101.52</v>
      </c>
      <c r="D508">
        <v>98.7</v>
      </c>
      <c r="E508">
        <v>94.3</v>
      </c>
      <c r="G508">
        <v>83.01</v>
      </c>
      <c r="H508">
        <v>96.10000000000001</v>
      </c>
      <c r="I508">
        <v>97.34</v>
      </c>
      <c r="J508">
        <v>98.06</v>
      </c>
      <c r="K508">
        <v>97.589</v>
      </c>
      <c r="L508">
        <v>99.10000000000001</v>
      </c>
      <c r="M508">
        <v>110.4</v>
      </c>
      <c r="N508">
        <v>96.55</v>
      </c>
      <c r="O508">
        <v>97.589</v>
      </c>
      <c r="Q508">
        <v>96.55</v>
      </c>
      <c r="R508">
        <v>91.08599000000001</v>
      </c>
      <c r="S508">
        <v>97.60000000000001</v>
      </c>
      <c r="U508">
        <v>127.2</v>
      </c>
      <c r="V508">
        <v>86.77</v>
      </c>
      <c r="Z508">
        <v>1.6111</v>
      </c>
      <c r="AA508">
        <v>0.9311</v>
      </c>
      <c r="AB508">
        <v>5.7559000000000005</v>
      </c>
      <c r="AC508">
        <v>5.7075000000000005</v>
      </c>
      <c r="AE508">
        <v>53.800000000000004</v>
      </c>
      <c r="AF508">
        <v>79.94</v>
      </c>
      <c r="AG508">
        <v>1094.1000000000001</v>
      </c>
      <c r="AH508">
        <v>30.68</v>
      </c>
      <c r="AI508">
        <v>1.22</v>
      </c>
      <c r="AJ508">
        <v>3.0445</v>
      </c>
      <c r="AK508">
        <v>0.28115</v>
      </c>
      <c r="AL508">
        <v>3.7502000000000004</v>
      </c>
      <c r="AN508">
        <v>0.9994000000000001</v>
      </c>
      <c r="AO508">
        <v>13.0888</v>
      </c>
      <c r="AQ508">
        <v>6.112500000000001</v>
      </c>
      <c r="AR508">
        <v>8.6982</v>
      </c>
      <c r="AS508">
        <v>1.0370000000000001</v>
      </c>
      <c r="AT508">
        <v>0.8220000000000001</v>
      </c>
    </row>
    <row r="509" spans="1:46" ht="12.75">
      <c r="A509" s="1">
        <v>41228</v>
      </c>
      <c r="B509">
        <v>97</v>
      </c>
      <c r="C509">
        <v>101.18</v>
      </c>
      <c r="D509">
        <v>98.5</v>
      </c>
      <c r="E509">
        <v>94.4</v>
      </c>
      <c r="G509">
        <v>83.39</v>
      </c>
      <c r="H509">
        <v>95.8</v>
      </c>
      <c r="I509">
        <v>97</v>
      </c>
      <c r="J509">
        <v>97.71000000000001</v>
      </c>
      <c r="K509">
        <v>97.714</v>
      </c>
      <c r="L509">
        <v>99.2</v>
      </c>
      <c r="M509">
        <v>110.7</v>
      </c>
      <c r="N509">
        <v>96.31</v>
      </c>
      <c r="O509">
        <v>97.714</v>
      </c>
      <c r="Q509">
        <v>96.31</v>
      </c>
      <c r="R509">
        <v>91.70479</v>
      </c>
      <c r="S509">
        <v>97.13</v>
      </c>
      <c r="U509">
        <v>125.60000000000001</v>
      </c>
      <c r="V509">
        <v>86.98</v>
      </c>
      <c r="Z509">
        <v>1.6027</v>
      </c>
      <c r="AA509">
        <v>0.9264</v>
      </c>
      <c r="AB509">
        <v>5.7333</v>
      </c>
      <c r="AC509">
        <v>5.6667000000000005</v>
      </c>
      <c r="AE509">
        <v>54.26</v>
      </c>
      <c r="AF509">
        <v>82.54</v>
      </c>
      <c r="AG509">
        <v>1084.7</v>
      </c>
      <c r="AH509">
        <v>30.7</v>
      </c>
      <c r="AI509">
        <v>1.2206000000000001</v>
      </c>
      <c r="AJ509">
        <v>3.039</v>
      </c>
      <c r="AK509">
        <v>0.28175</v>
      </c>
      <c r="AL509">
        <v>3.7502500000000003</v>
      </c>
      <c r="AN509">
        <v>0.9931000000000001</v>
      </c>
      <c r="AO509">
        <v>12.921850000000001</v>
      </c>
      <c r="AQ509">
        <v>6.111000000000001</v>
      </c>
      <c r="AR509">
        <v>8.8815</v>
      </c>
      <c r="AS509">
        <v>1.0429000000000002</v>
      </c>
      <c r="AT509">
        <v>0.8201</v>
      </c>
    </row>
    <row r="510" spans="1:46" ht="12.75">
      <c r="A510" s="1">
        <v>41258</v>
      </c>
      <c r="B510">
        <v>97.3</v>
      </c>
      <c r="C510">
        <v>100.97</v>
      </c>
      <c r="D510">
        <v>98.3</v>
      </c>
      <c r="E510">
        <v>94.7</v>
      </c>
      <c r="G510">
        <v>83.77</v>
      </c>
      <c r="H510">
        <v>95.8</v>
      </c>
      <c r="I510">
        <v>97.17</v>
      </c>
      <c r="J510">
        <v>98.09</v>
      </c>
      <c r="K510">
        <v>98.429</v>
      </c>
      <c r="L510">
        <v>100.2</v>
      </c>
      <c r="M510">
        <v>110.9</v>
      </c>
      <c r="N510">
        <v>95.76</v>
      </c>
      <c r="O510">
        <v>98.429</v>
      </c>
      <c r="Q510">
        <v>95.76</v>
      </c>
      <c r="R510">
        <v>91.91562</v>
      </c>
      <c r="S510">
        <v>96.87</v>
      </c>
      <c r="U510">
        <v>125.80000000000001</v>
      </c>
      <c r="V510">
        <v>87.31</v>
      </c>
      <c r="Z510">
        <v>1.6262</v>
      </c>
      <c r="AA510">
        <v>0.9155000000000001</v>
      </c>
      <c r="AB510">
        <v>5.6565</v>
      </c>
      <c r="AC510">
        <v>5.5618</v>
      </c>
      <c r="AE510">
        <v>54.86</v>
      </c>
      <c r="AF510">
        <v>86.64</v>
      </c>
      <c r="AG510">
        <v>1071.1</v>
      </c>
      <c r="AH510">
        <v>30.59</v>
      </c>
      <c r="AI510">
        <v>1.2214</v>
      </c>
      <c r="AJ510">
        <v>3.057</v>
      </c>
      <c r="AK510">
        <v>0.28118000000000004</v>
      </c>
      <c r="AL510">
        <v>3.7505500000000005</v>
      </c>
      <c r="AN510">
        <v>0.9958</v>
      </c>
      <c r="AO510">
        <v>12.986</v>
      </c>
      <c r="AQ510">
        <v>6.36</v>
      </c>
      <c r="AR510">
        <v>8.4845</v>
      </c>
      <c r="AS510">
        <v>1.0393000000000001</v>
      </c>
      <c r="AT510">
        <v>0.8267</v>
      </c>
    </row>
    <row r="511" spans="1:46" ht="12.75">
      <c r="A511" s="1">
        <v>41289</v>
      </c>
      <c r="B511">
        <v>97</v>
      </c>
      <c r="C511">
        <v>100.7</v>
      </c>
      <c r="D511">
        <v>97.9</v>
      </c>
      <c r="E511">
        <v>94.5</v>
      </c>
      <c r="G511">
        <v>84.54</v>
      </c>
      <c r="H511">
        <v>95.9</v>
      </c>
      <c r="I511">
        <v>97.75</v>
      </c>
      <c r="J511">
        <v>98.25</v>
      </c>
      <c r="K511">
        <v>98.61500000000001</v>
      </c>
      <c r="L511">
        <v>100.10000000000001</v>
      </c>
      <c r="M511">
        <v>112.10000000000001</v>
      </c>
      <c r="N511">
        <v>95.84</v>
      </c>
      <c r="O511">
        <v>98.61500000000001</v>
      </c>
      <c r="Q511">
        <v>95.84</v>
      </c>
      <c r="R511">
        <v>92.28587</v>
      </c>
      <c r="S511">
        <v>97.16</v>
      </c>
      <c r="U511">
        <v>127.9</v>
      </c>
      <c r="V511">
        <v>87.53</v>
      </c>
      <c r="Z511">
        <v>1.5856000000000001</v>
      </c>
      <c r="AA511">
        <v>0.9093</v>
      </c>
      <c r="AB511">
        <v>5.4916</v>
      </c>
      <c r="AC511">
        <v>5.468</v>
      </c>
      <c r="AE511">
        <v>53.32</v>
      </c>
      <c r="AF511">
        <v>91.28</v>
      </c>
      <c r="AG511">
        <v>1088.9</v>
      </c>
      <c r="AH511">
        <v>29.85</v>
      </c>
      <c r="AI511">
        <v>1.2376</v>
      </c>
      <c r="AJ511">
        <v>3.105</v>
      </c>
      <c r="AK511">
        <v>0.28140000000000004</v>
      </c>
      <c r="AL511">
        <v>3.7502000000000004</v>
      </c>
      <c r="AN511">
        <v>0.9992000000000001</v>
      </c>
      <c r="AO511">
        <v>12.707450000000001</v>
      </c>
      <c r="AQ511">
        <v>6.7152</v>
      </c>
      <c r="AR511">
        <v>8.952</v>
      </c>
      <c r="AS511">
        <v>1.0433000000000001</v>
      </c>
      <c r="AT511">
        <v>0.8397</v>
      </c>
    </row>
    <row r="512" spans="1:46" ht="12.75">
      <c r="A512" s="1">
        <v>41320</v>
      </c>
      <c r="B512">
        <v>97.5</v>
      </c>
      <c r="C512">
        <v>101</v>
      </c>
      <c r="D512">
        <v>99</v>
      </c>
      <c r="E512">
        <v>95.10000000000001</v>
      </c>
      <c r="G512">
        <v>85.3</v>
      </c>
      <c r="H512">
        <v>95.7</v>
      </c>
      <c r="I512">
        <v>98.08</v>
      </c>
      <c r="J512">
        <v>98.46000000000001</v>
      </c>
      <c r="K512">
        <v>99.605</v>
      </c>
      <c r="L512">
        <v>100.2</v>
      </c>
      <c r="M512">
        <v>112.2</v>
      </c>
      <c r="N512">
        <v>96.94</v>
      </c>
      <c r="O512">
        <v>99.605</v>
      </c>
      <c r="Q512">
        <v>96.94</v>
      </c>
      <c r="R512">
        <v>92.74011</v>
      </c>
      <c r="S512">
        <v>97.95</v>
      </c>
      <c r="U512">
        <v>131.1</v>
      </c>
      <c r="V512">
        <v>88.29</v>
      </c>
      <c r="Z512">
        <v>1.5192</v>
      </c>
      <c r="AA512">
        <v>0.9336000000000001</v>
      </c>
      <c r="AB512">
        <v>5.7007</v>
      </c>
      <c r="AC512">
        <v>5.7209</v>
      </c>
      <c r="AE512">
        <v>54.370000000000005</v>
      </c>
      <c r="AF512">
        <v>92.36</v>
      </c>
      <c r="AG512">
        <v>1081.9</v>
      </c>
      <c r="AH512">
        <v>29.76</v>
      </c>
      <c r="AI512">
        <v>1.2369</v>
      </c>
      <c r="AJ512">
        <v>3.091</v>
      </c>
      <c r="AK512">
        <v>0.28355</v>
      </c>
      <c r="AL512">
        <v>3.7504000000000004</v>
      </c>
      <c r="AN512">
        <v>1.0286</v>
      </c>
      <c r="AO512">
        <v>12.77795</v>
      </c>
      <c r="AQ512">
        <v>6.74035</v>
      </c>
      <c r="AR512">
        <v>8.9703</v>
      </c>
      <c r="AS512">
        <v>1.0241</v>
      </c>
      <c r="AT512">
        <v>0.8286</v>
      </c>
    </row>
    <row r="513" spans="1:46" ht="12.75">
      <c r="A513" s="1">
        <v>41348</v>
      </c>
      <c r="B513">
        <v>97.8</v>
      </c>
      <c r="C513">
        <v>101.22</v>
      </c>
      <c r="D513">
        <v>99.3</v>
      </c>
      <c r="E513">
        <v>95.4</v>
      </c>
      <c r="G513">
        <v>85.69</v>
      </c>
      <c r="H513">
        <v>95.9</v>
      </c>
      <c r="I513">
        <v>97.99000000000001</v>
      </c>
      <c r="J513">
        <v>98.52</v>
      </c>
      <c r="K513">
        <v>99.07000000000001</v>
      </c>
      <c r="L513">
        <v>100.4</v>
      </c>
      <c r="M513">
        <v>112.10000000000001</v>
      </c>
      <c r="N513">
        <v>97.10000000000001</v>
      </c>
      <c r="O513">
        <v>99.07000000000001</v>
      </c>
      <c r="Q513">
        <v>97.10000000000001</v>
      </c>
      <c r="R513">
        <v>93.42061000000001</v>
      </c>
      <c r="S513">
        <v>98.21000000000001</v>
      </c>
      <c r="U513">
        <v>131.9</v>
      </c>
      <c r="V513">
        <v>89.38</v>
      </c>
      <c r="Z513">
        <v>1.5193</v>
      </c>
      <c r="AA513">
        <v>0.9490000000000001</v>
      </c>
      <c r="AB513">
        <v>5.8169</v>
      </c>
      <c r="AC513">
        <v>5.844600000000001</v>
      </c>
      <c r="AE513">
        <v>54.52</v>
      </c>
      <c r="AF513">
        <v>94.16</v>
      </c>
      <c r="AG513">
        <v>1112.5</v>
      </c>
      <c r="AH513">
        <v>29.26</v>
      </c>
      <c r="AI513">
        <v>1.24</v>
      </c>
      <c r="AJ513">
        <v>3.093</v>
      </c>
      <c r="AK513">
        <v>0.28536</v>
      </c>
      <c r="AL513">
        <v>3.7502000000000004</v>
      </c>
      <c r="AN513">
        <v>1.0174</v>
      </c>
      <c r="AO513">
        <v>12.339150000000002</v>
      </c>
      <c r="AQ513">
        <v>6.803050000000001</v>
      </c>
      <c r="AR513">
        <v>9.227500000000001</v>
      </c>
      <c r="AS513">
        <v>1.0409000000000002</v>
      </c>
      <c r="AT513">
        <v>0.8360000000000001</v>
      </c>
    </row>
    <row r="514" spans="1:46" ht="12.75">
      <c r="A514" s="1">
        <v>41379</v>
      </c>
      <c r="B514">
        <v>98</v>
      </c>
      <c r="C514">
        <v>101.26</v>
      </c>
      <c r="D514">
        <v>99.10000000000001</v>
      </c>
      <c r="E514">
        <v>95.9</v>
      </c>
      <c r="G514">
        <v>86.45</v>
      </c>
      <c r="H514">
        <v>96.2</v>
      </c>
      <c r="I514">
        <v>97.85000000000001</v>
      </c>
      <c r="J514">
        <v>98.68</v>
      </c>
      <c r="K514">
        <v>97.601</v>
      </c>
      <c r="L514">
        <v>100.7</v>
      </c>
      <c r="M514">
        <v>112.10000000000001</v>
      </c>
      <c r="N514">
        <v>96.94</v>
      </c>
      <c r="O514">
        <v>97.601</v>
      </c>
      <c r="Q514">
        <v>96.94</v>
      </c>
      <c r="R514">
        <v>93.48232</v>
      </c>
      <c r="S514">
        <v>98.11</v>
      </c>
      <c r="U514">
        <v>133.8</v>
      </c>
      <c r="V514">
        <v>89.60000000000001</v>
      </c>
      <c r="Z514">
        <v>1.5539</v>
      </c>
      <c r="AA514">
        <v>0.9298000000000001</v>
      </c>
      <c r="AB514">
        <v>5.6614</v>
      </c>
      <c r="AC514">
        <v>5.7674</v>
      </c>
      <c r="AE514">
        <v>53.68</v>
      </c>
      <c r="AF514">
        <v>97.52</v>
      </c>
      <c r="AG514">
        <v>1102.2</v>
      </c>
      <c r="AH514">
        <v>29.26</v>
      </c>
      <c r="AI514">
        <v>1.232</v>
      </c>
      <c r="AJ514">
        <v>3.0415</v>
      </c>
      <c r="AK514">
        <v>0.28413000000000005</v>
      </c>
      <c r="AL514">
        <v>3.7503</v>
      </c>
      <c r="AN514">
        <v>1.0072</v>
      </c>
      <c r="AO514">
        <v>12.156600000000001</v>
      </c>
      <c r="AQ514">
        <v>6.9342500000000005</v>
      </c>
      <c r="AR514">
        <v>8.9741</v>
      </c>
      <c r="AS514">
        <v>1.0372000000000001</v>
      </c>
      <c r="AT514">
        <v>0.8580000000000001</v>
      </c>
    </row>
    <row r="515" spans="1:46" ht="12.75">
      <c r="A515" s="1">
        <v>41409</v>
      </c>
      <c r="B515">
        <v>98.2</v>
      </c>
      <c r="C515">
        <v>101.37</v>
      </c>
      <c r="D515">
        <v>99.2</v>
      </c>
      <c r="E515">
        <v>96</v>
      </c>
      <c r="G515">
        <v>87.22</v>
      </c>
      <c r="H515">
        <v>96.3</v>
      </c>
      <c r="I515">
        <v>97.85000000000001</v>
      </c>
      <c r="J515">
        <v>98.92</v>
      </c>
      <c r="K515">
        <v>97.94800000000001</v>
      </c>
      <c r="L515">
        <v>100.7</v>
      </c>
      <c r="M515">
        <v>112.10000000000001</v>
      </c>
      <c r="N515">
        <v>97.18</v>
      </c>
      <c r="O515">
        <v>97.94800000000001</v>
      </c>
      <c r="Q515">
        <v>97.18</v>
      </c>
      <c r="R515">
        <v>93.17121</v>
      </c>
      <c r="S515">
        <v>98.28</v>
      </c>
      <c r="U515">
        <v>133.6</v>
      </c>
      <c r="V515">
        <v>89.38</v>
      </c>
      <c r="Z515">
        <v>1.5185000000000002</v>
      </c>
      <c r="AA515">
        <v>0.9583</v>
      </c>
      <c r="AB515">
        <v>5.7403</v>
      </c>
      <c r="AC515">
        <v>5.8623</v>
      </c>
      <c r="AE515">
        <v>56.5</v>
      </c>
      <c r="AF515">
        <v>100.83</v>
      </c>
      <c r="AG515">
        <v>1126.6000000000001</v>
      </c>
      <c r="AH515">
        <v>30.38</v>
      </c>
      <c r="AI515">
        <v>1.2641</v>
      </c>
      <c r="AJ515">
        <v>3.0940000000000003</v>
      </c>
      <c r="AK515">
        <v>0.28592</v>
      </c>
      <c r="AL515">
        <v>3.7502000000000004</v>
      </c>
      <c r="AN515">
        <v>1.0337</v>
      </c>
      <c r="AO515">
        <v>12.83065</v>
      </c>
      <c r="AQ515">
        <v>6.983750000000001</v>
      </c>
      <c r="AR515">
        <v>10.068</v>
      </c>
      <c r="AS515">
        <v>0.9608000000000001</v>
      </c>
      <c r="AT515">
        <v>0.7973</v>
      </c>
    </row>
    <row r="516" spans="1:46" ht="12.75">
      <c r="A516" s="1">
        <v>41440</v>
      </c>
      <c r="B516">
        <v>98</v>
      </c>
      <c r="C516">
        <v>101.47</v>
      </c>
      <c r="D516">
        <v>99.10000000000001</v>
      </c>
      <c r="E516">
        <v>95.7</v>
      </c>
      <c r="G516">
        <v>88.36</v>
      </c>
      <c r="H516">
        <v>96.3</v>
      </c>
      <c r="I516">
        <v>97.73</v>
      </c>
      <c r="J516">
        <v>99.07000000000001</v>
      </c>
      <c r="K516">
        <v>98.148</v>
      </c>
      <c r="L516">
        <v>100.9</v>
      </c>
      <c r="M516">
        <v>112.2</v>
      </c>
      <c r="N516">
        <v>97.18</v>
      </c>
      <c r="O516">
        <v>98.148</v>
      </c>
      <c r="Q516">
        <v>97.18</v>
      </c>
      <c r="R516">
        <v>93.11464000000001</v>
      </c>
      <c r="S516">
        <v>98.52</v>
      </c>
      <c r="U516">
        <v>134.8</v>
      </c>
      <c r="V516">
        <v>89.71000000000001</v>
      </c>
      <c r="Z516">
        <v>1.5210000000000001</v>
      </c>
      <c r="AA516">
        <v>0.9450000000000001</v>
      </c>
      <c r="AB516">
        <v>5.732600000000001</v>
      </c>
      <c r="AC516">
        <v>6.0903</v>
      </c>
      <c r="AE516">
        <v>59.52</v>
      </c>
      <c r="AF516">
        <v>99.21000000000001</v>
      </c>
      <c r="AG516">
        <v>1145.3</v>
      </c>
      <c r="AH516">
        <v>31.09</v>
      </c>
      <c r="AI516">
        <v>1.2682</v>
      </c>
      <c r="AJ516">
        <v>3.1580000000000004</v>
      </c>
      <c r="AK516">
        <v>0.28523000000000004</v>
      </c>
      <c r="AL516">
        <v>3.7502000000000004</v>
      </c>
      <c r="AN516">
        <v>1.0513000000000001</v>
      </c>
      <c r="AO516">
        <v>13.025850000000002</v>
      </c>
      <c r="AQ516">
        <v>7.01935</v>
      </c>
      <c r="AR516">
        <v>9.879900000000001</v>
      </c>
      <c r="AS516">
        <v>0.9165000000000001</v>
      </c>
      <c r="AT516">
        <v>0.7755000000000001</v>
      </c>
    </row>
    <row r="517" spans="1:46" ht="12.75">
      <c r="A517" s="1">
        <v>41470</v>
      </c>
      <c r="B517">
        <v>98</v>
      </c>
      <c r="C517">
        <v>101.10000000000001</v>
      </c>
      <c r="D517">
        <v>98.8</v>
      </c>
      <c r="E517">
        <v>96.10000000000001</v>
      </c>
      <c r="G517">
        <v>89.89</v>
      </c>
      <c r="H517">
        <v>96.5</v>
      </c>
      <c r="I517">
        <v>97.94</v>
      </c>
      <c r="J517">
        <v>99.17</v>
      </c>
      <c r="K517">
        <v>98.422</v>
      </c>
      <c r="L517">
        <v>101.10000000000001</v>
      </c>
      <c r="M517">
        <v>112.80000000000001</v>
      </c>
      <c r="N517">
        <v>97.26</v>
      </c>
      <c r="O517">
        <v>98.422</v>
      </c>
      <c r="Q517">
        <v>97.26</v>
      </c>
      <c r="R517">
        <v>93.08379000000001</v>
      </c>
      <c r="S517">
        <v>98.56</v>
      </c>
      <c r="U517">
        <v>136</v>
      </c>
      <c r="V517">
        <v>90.58</v>
      </c>
      <c r="Z517">
        <v>1.5177</v>
      </c>
      <c r="AA517">
        <v>0.9284</v>
      </c>
      <c r="AB517">
        <v>5.6081</v>
      </c>
      <c r="AC517">
        <v>5.904</v>
      </c>
      <c r="AE517">
        <v>60.77</v>
      </c>
      <c r="AF517">
        <v>98.35000000000001</v>
      </c>
      <c r="AG517">
        <v>1119.6000000000001</v>
      </c>
      <c r="AH517">
        <v>31.34</v>
      </c>
      <c r="AI517">
        <v>1.2746</v>
      </c>
      <c r="AJ517">
        <v>3.245</v>
      </c>
      <c r="AK517">
        <v>0.28435000000000005</v>
      </c>
      <c r="AL517">
        <v>3.7504000000000004</v>
      </c>
      <c r="AN517">
        <v>1.0287</v>
      </c>
      <c r="AO517">
        <v>12.832500000000001</v>
      </c>
      <c r="AQ517">
        <v>6.9999</v>
      </c>
      <c r="AR517">
        <v>9.9145</v>
      </c>
      <c r="AS517">
        <v>0.8957</v>
      </c>
      <c r="AT517">
        <v>0.7951</v>
      </c>
    </row>
    <row r="518" spans="1:46" ht="12.75">
      <c r="A518" s="1">
        <v>41501</v>
      </c>
      <c r="B518">
        <v>98.4</v>
      </c>
      <c r="C518">
        <v>101.03</v>
      </c>
      <c r="D518">
        <v>98.9</v>
      </c>
      <c r="E518">
        <v>96</v>
      </c>
      <c r="G518">
        <v>90.66</v>
      </c>
      <c r="H518">
        <v>96.8</v>
      </c>
      <c r="I518">
        <v>98.29</v>
      </c>
      <c r="J518">
        <v>99.16</v>
      </c>
      <c r="K518">
        <v>99.215</v>
      </c>
      <c r="L518">
        <v>101.2</v>
      </c>
      <c r="M518">
        <v>112.80000000000001</v>
      </c>
      <c r="N518">
        <v>97.26</v>
      </c>
      <c r="O518">
        <v>99.215</v>
      </c>
      <c r="Q518">
        <v>97.26</v>
      </c>
      <c r="R518">
        <v>93.34862000000001</v>
      </c>
      <c r="S518">
        <v>98.68</v>
      </c>
      <c r="U518">
        <v>136.9</v>
      </c>
      <c r="V518">
        <v>90.91</v>
      </c>
      <c r="Z518">
        <v>1.5468000000000002</v>
      </c>
      <c r="AA518">
        <v>0.9313</v>
      </c>
      <c r="AB518">
        <v>5.6528</v>
      </c>
      <c r="AC518">
        <v>6.1281</v>
      </c>
      <c r="AE518">
        <v>65.71000000000001</v>
      </c>
      <c r="AF518">
        <v>98.22</v>
      </c>
      <c r="AG518">
        <v>1109.6000000000001</v>
      </c>
      <c r="AH518">
        <v>32.13</v>
      </c>
      <c r="AI518">
        <v>1.2758</v>
      </c>
      <c r="AJ518">
        <v>3.285</v>
      </c>
      <c r="AK518">
        <v>0.28544</v>
      </c>
      <c r="AL518">
        <v>3.7504500000000003</v>
      </c>
      <c r="AN518">
        <v>1.0554000000000001</v>
      </c>
      <c r="AO518">
        <v>13.352</v>
      </c>
      <c r="AQ518">
        <v>6.985650000000001</v>
      </c>
      <c r="AR518">
        <v>10.257</v>
      </c>
      <c r="AS518">
        <v>0.8901</v>
      </c>
      <c r="AT518">
        <v>0.7729</v>
      </c>
    </row>
    <row r="519" spans="1:46" ht="12.75">
      <c r="A519" s="1">
        <v>41532</v>
      </c>
      <c r="B519">
        <v>98.7</v>
      </c>
      <c r="C519">
        <v>101.34</v>
      </c>
      <c r="D519">
        <v>99.2</v>
      </c>
      <c r="E519">
        <v>96.4</v>
      </c>
      <c r="G519">
        <v>91.04</v>
      </c>
      <c r="H519">
        <v>97.10000000000001</v>
      </c>
      <c r="I519">
        <v>98.48</v>
      </c>
      <c r="J519">
        <v>99.32000000000001</v>
      </c>
      <c r="K519">
        <v>99.36200000000001</v>
      </c>
      <c r="L519">
        <v>101.60000000000001</v>
      </c>
      <c r="M519">
        <v>112.9</v>
      </c>
      <c r="N519">
        <v>97.42</v>
      </c>
      <c r="O519">
        <v>99.36200000000001</v>
      </c>
      <c r="Q519">
        <v>97.42</v>
      </c>
      <c r="R519">
        <v>93.70001</v>
      </c>
      <c r="S519">
        <v>98.79</v>
      </c>
      <c r="U519">
        <v>139</v>
      </c>
      <c r="V519">
        <v>91.34</v>
      </c>
      <c r="Z519">
        <v>1.6179000000000001</v>
      </c>
      <c r="AA519">
        <v>0.9041</v>
      </c>
      <c r="AB519">
        <v>5.5109</v>
      </c>
      <c r="AC519">
        <v>6.0105</v>
      </c>
      <c r="AE519">
        <v>62.58</v>
      </c>
      <c r="AF519">
        <v>98.29</v>
      </c>
      <c r="AG519">
        <v>1075.2</v>
      </c>
      <c r="AH519">
        <v>31.240000000000002</v>
      </c>
      <c r="AI519">
        <v>1.2547000000000001</v>
      </c>
      <c r="AJ519">
        <v>3.2560000000000002</v>
      </c>
      <c r="AK519">
        <v>0.28293</v>
      </c>
      <c r="AL519">
        <v>3.7502500000000003</v>
      </c>
      <c r="AN519">
        <v>1.0284</v>
      </c>
      <c r="AO519">
        <v>13.16375</v>
      </c>
      <c r="AQ519">
        <v>6.8915500000000005</v>
      </c>
      <c r="AR519">
        <v>10.045</v>
      </c>
      <c r="AS519">
        <v>0.9342</v>
      </c>
      <c r="AT519">
        <v>0.8323</v>
      </c>
    </row>
    <row r="520" spans="1:46" ht="12.75">
      <c r="A520" s="1">
        <v>41562</v>
      </c>
      <c r="B520">
        <v>98.8</v>
      </c>
      <c r="C520">
        <v>101.26</v>
      </c>
      <c r="D520">
        <v>99.3</v>
      </c>
      <c r="E520">
        <v>96.60000000000001</v>
      </c>
      <c r="G520">
        <v>92.19</v>
      </c>
      <c r="H520">
        <v>97.2</v>
      </c>
      <c r="I520">
        <v>98.18</v>
      </c>
      <c r="J520">
        <v>99.49000000000001</v>
      </c>
      <c r="K520">
        <v>99.518</v>
      </c>
      <c r="L520">
        <v>101.7</v>
      </c>
      <c r="M520">
        <v>113.4</v>
      </c>
      <c r="N520">
        <v>97.18</v>
      </c>
      <c r="O520">
        <v>99.518</v>
      </c>
      <c r="Q520">
        <v>97.18</v>
      </c>
      <c r="R520">
        <v>94.14568000000001</v>
      </c>
      <c r="S520">
        <v>98.54</v>
      </c>
      <c r="U520">
        <v>140.5</v>
      </c>
      <c r="V520">
        <v>91.56</v>
      </c>
      <c r="Z520">
        <v>1.6068</v>
      </c>
      <c r="AA520">
        <v>0.9056000000000001</v>
      </c>
      <c r="AB520">
        <v>5.4862</v>
      </c>
      <c r="AC520">
        <v>5.9476</v>
      </c>
      <c r="AE520">
        <v>61.61</v>
      </c>
      <c r="AF520">
        <v>98.10000000000001</v>
      </c>
      <c r="AG520">
        <v>1059.9</v>
      </c>
      <c r="AH520">
        <v>31.14</v>
      </c>
      <c r="AI520">
        <v>1.2402</v>
      </c>
      <c r="AJ520">
        <v>3.1550000000000002</v>
      </c>
      <c r="AK520">
        <v>0.28215</v>
      </c>
      <c r="AL520">
        <v>3.7502500000000003</v>
      </c>
      <c r="AN520">
        <v>1.0429000000000002</v>
      </c>
      <c r="AO520">
        <v>12.999250000000002</v>
      </c>
      <c r="AQ520">
        <v>6.888300000000001</v>
      </c>
      <c r="AR520">
        <v>10.002</v>
      </c>
      <c r="AS520">
        <v>0.9471</v>
      </c>
      <c r="AT520">
        <v>0.8277</v>
      </c>
    </row>
    <row r="521" spans="1:46" ht="12.75">
      <c r="A521" s="1">
        <v>41593</v>
      </c>
      <c r="B521">
        <v>98.8</v>
      </c>
      <c r="C521">
        <v>101.26</v>
      </c>
      <c r="D521">
        <v>99.10000000000001</v>
      </c>
      <c r="E521">
        <v>96.7</v>
      </c>
      <c r="G521">
        <v>92.96000000000001</v>
      </c>
      <c r="H521">
        <v>97.3</v>
      </c>
      <c r="I521">
        <v>98.16</v>
      </c>
      <c r="J521">
        <v>99.59</v>
      </c>
      <c r="K521">
        <v>100.22200000000001</v>
      </c>
      <c r="L521">
        <v>101.80000000000001</v>
      </c>
      <c r="M521">
        <v>113.60000000000001</v>
      </c>
      <c r="N521">
        <v>97.18</v>
      </c>
      <c r="O521">
        <v>100.22200000000001</v>
      </c>
      <c r="Q521">
        <v>97.18</v>
      </c>
      <c r="R521">
        <v>95.0233</v>
      </c>
      <c r="S521">
        <v>98.33</v>
      </c>
      <c r="U521">
        <v>141.9</v>
      </c>
      <c r="V521">
        <v>91.67</v>
      </c>
      <c r="Z521">
        <v>1.6373</v>
      </c>
      <c r="AA521">
        <v>0.9047000000000001</v>
      </c>
      <c r="AB521">
        <v>5.4823</v>
      </c>
      <c r="AC521">
        <v>6.1160000000000005</v>
      </c>
      <c r="AE521">
        <v>62.39</v>
      </c>
      <c r="AF521">
        <v>102.45</v>
      </c>
      <c r="AG521">
        <v>1058.9</v>
      </c>
      <c r="AH521">
        <v>32.07</v>
      </c>
      <c r="AI521">
        <v>1.2548000000000001</v>
      </c>
      <c r="AJ521">
        <v>3.2230000000000003</v>
      </c>
      <c r="AK521">
        <v>0.28271</v>
      </c>
      <c r="AL521">
        <v>3.7503500000000005</v>
      </c>
      <c r="AN521">
        <v>1.0597</v>
      </c>
      <c r="AO521">
        <v>13.103750000000002</v>
      </c>
      <c r="AQ521">
        <v>6.8837</v>
      </c>
      <c r="AR521">
        <v>10.1765</v>
      </c>
      <c r="AS521">
        <v>0.9125000000000001</v>
      </c>
      <c r="AT521">
        <v>0.8157000000000001</v>
      </c>
    </row>
    <row r="522" spans="1:46" ht="12.75">
      <c r="A522" s="1">
        <v>41623</v>
      </c>
      <c r="B522">
        <v>99.2</v>
      </c>
      <c r="C522">
        <v>101.04</v>
      </c>
      <c r="D522">
        <v>99</v>
      </c>
      <c r="E522">
        <v>96.60000000000001</v>
      </c>
      <c r="G522">
        <v>91.42</v>
      </c>
      <c r="H522">
        <v>97.4</v>
      </c>
      <c r="I522">
        <v>98.28</v>
      </c>
      <c r="J522">
        <v>99.73</v>
      </c>
      <c r="K522">
        <v>99.904</v>
      </c>
      <c r="L522">
        <v>102.80000000000001</v>
      </c>
      <c r="M522">
        <v>113.7</v>
      </c>
      <c r="N522">
        <v>96.94</v>
      </c>
      <c r="O522">
        <v>99.904</v>
      </c>
      <c r="Q522">
        <v>96.94</v>
      </c>
      <c r="R522">
        <v>95.56839000000001</v>
      </c>
      <c r="S522">
        <v>98.33</v>
      </c>
      <c r="U522">
        <v>140.4</v>
      </c>
      <c r="V522">
        <v>91.89</v>
      </c>
      <c r="Z522">
        <v>1.6574</v>
      </c>
      <c r="AA522">
        <v>0.8904000000000001</v>
      </c>
      <c r="AB522">
        <v>5.412100000000001</v>
      </c>
      <c r="AC522">
        <v>6.0657000000000005</v>
      </c>
      <c r="AE522">
        <v>61.92</v>
      </c>
      <c r="AF522">
        <v>105.25</v>
      </c>
      <c r="AG522">
        <v>1055.3</v>
      </c>
      <c r="AH522">
        <v>32.68</v>
      </c>
      <c r="AI522">
        <v>1.2622</v>
      </c>
      <c r="AJ522">
        <v>3.277</v>
      </c>
      <c r="AK522">
        <v>0.28240000000000004</v>
      </c>
      <c r="AL522">
        <v>3.7504500000000003</v>
      </c>
      <c r="AN522">
        <v>1.0637</v>
      </c>
      <c r="AO522">
        <v>13.097150000000001</v>
      </c>
      <c r="AQ522">
        <v>6.948550000000001</v>
      </c>
      <c r="AR522">
        <v>10.485000000000001</v>
      </c>
      <c r="AS522">
        <v>0.8929</v>
      </c>
      <c r="AT522">
        <v>0.8229000000000001</v>
      </c>
    </row>
    <row r="523" spans="1:46" ht="12.75">
      <c r="A523" s="1">
        <v>41654</v>
      </c>
      <c r="B523">
        <v>98.7</v>
      </c>
      <c r="C523">
        <v>100.76</v>
      </c>
      <c r="D523">
        <v>98.9</v>
      </c>
      <c r="E523">
        <v>96.60000000000001</v>
      </c>
      <c r="G523">
        <v>90.66</v>
      </c>
      <c r="H523">
        <v>97.2</v>
      </c>
      <c r="I523">
        <v>98.81</v>
      </c>
      <c r="J523">
        <v>100.15</v>
      </c>
      <c r="K523">
        <v>100.007</v>
      </c>
      <c r="L523">
        <v>103</v>
      </c>
      <c r="M523">
        <v>114.2</v>
      </c>
      <c r="N523">
        <v>97.26</v>
      </c>
      <c r="O523">
        <v>100.007</v>
      </c>
      <c r="Q523">
        <v>97.26</v>
      </c>
      <c r="R523">
        <v>96.42287</v>
      </c>
      <c r="S523">
        <v>98.69</v>
      </c>
      <c r="U523">
        <v>142.4</v>
      </c>
      <c r="V523">
        <v>92.54</v>
      </c>
      <c r="Z523">
        <v>1.645</v>
      </c>
      <c r="AA523">
        <v>0.9052</v>
      </c>
      <c r="AB523">
        <v>5.5263</v>
      </c>
      <c r="AC523">
        <v>6.276800000000001</v>
      </c>
      <c r="AE523">
        <v>62.63</v>
      </c>
      <c r="AF523">
        <v>102.28</v>
      </c>
      <c r="AG523">
        <v>1071.1</v>
      </c>
      <c r="AH523">
        <v>33.01</v>
      </c>
      <c r="AI523">
        <v>1.2772000000000001</v>
      </c>
      <c r="AJ523">
        <v>3.345</v>
      </c>
      <c r="AK523">
        <v>0.28255</v>
      </c>
      <c r="AL523">
        <v>3.7503500000000005</v>
      </c>
      <c r="AN523">
        <v>1.1116000000000001</v>
      </c>
      <c r="AO523">
        <v>13.38175</v>
      </c>
      <c r="AQ523">
        <v>6.961650000000001</v>
      </c>
      <c r="AR523">
        <v>11.1445</v>
      </c>
      <c r="AS523">
        <v>0.8743000000000001</v>
      </c>
      <c r="AT523">
        <v>0.809</v>
      </c>
    </row>
    <row r="524" spans="1:46" ht="12.75">
      <c r="A524" s="1">
        <v>41685</v>
      </c>
      <c r="B524">
        <v>99.10000000000001</v>
      </c>
      <c r="C524">
        <v>100.86</v>
      </c>
      <c r="D524">
        <v>99.5</v>
      </c>
      <c r="E524">
        <v>97.10000000000001</v>
      </c>
      <c r="G524">
        <v>91.04</v>
      </c>
      <c r="H524">
        <v>97.2</v>
      </c>
      <c r="I524">
        <v>99.07000000000001</v>
      </c>
      <c r="J524">
        <v>100.39</v>
      </c>
      <c r="K524">
        <v>99.98400000000001</v>
      </c>
      <c r="L524">
        <v>103.10000000000001</v>
      </c>
      <c r="M524">
        <v>114.5</v>
      </c>
      <c r="N524">
        <v>98.05</v>
      </c>
      <c r="O524">
        <v>99.98400000000001</v>
      </c>
      <c r="Q524">
        <v>98.05</v>
      </c>
      <c r="R524">
        <v>96.66713000000001</v>
      </c>
      <c r="S524">
        <v>99.06</v>
      </c>
      <c r="U524">
        <v>143.9</v>
      </c>
      <c r="V524">
        <v>93.52</v>
      </c>
      <c r="Z524">
        <v>1.675</v>
      </c>
      <c r="AA524">
        <v>0.881</v>
      </c>
      <c r="AB524">
        <v>5.4047</v>
      </c>
      <c r="AC524">
        <v>5.9938</v>
      </c>
      <c r="AE524">
        <v>61.78</v>
      </c>
      <c r="AF524">
        <v>102.08</v>
      </c>
      <c r="AG524">
        <v>1066.2</v>
      </c>
      <c r="AH524">
        <v>32.52</v>
      </c>
      <c r="AI524">
        <v>1.2669000000000001</v>
      </c>
      <c r="AJ524">
        <v>3.2760000000000002</v>
      </c>
      <c r="AK524">
        <v>0.28139000000000003</v>
      </c>
      <c r="AL524">
        <v>3.7504500000000003</v>
      </c>
      <c r="AN524">
        <v>1.1075000000000002</v>
      </c>
      <c r="AO524">
        <v>13.244250000000001</v>
      </c>
      <c r="AQ524">
        <v>6.96065</v>
      </c>
      <c r="AR524">
        <v>10.7265</v>
      </c>
      <c r="AS524">
        <v>0.8933000000000001</v>
      </c>
      <c r="AT524">
        <v>0.8390000000000001</v>
      </c>
    </row>
    <row r="525" spans="1:46" ht="12.75">
      <c r="A525" s="1">
        <v>41713</v>
      </c>
      <c r="B525">
        <v>99.3</v>
      </c>
      <c r="C525">
        <v>101.22</v>
      </c>
      <c r="D525">
        <v>99.60000000000001</v>
      </c>
      <c r="E525">
        <v>97.3</v>
      </c>
      <c r="G525">
        <v>91.42</v>
      </c>
      <c r="H525">
        <v>97.5</v>
      </c>
      <c r="I525">
        <v>99.25</v>
      </c>
      <c r="J525">
        <v>100.60000000000001</v>
      </c>
      <c r="K525">
        <v>100.251</v>
      </c>
      <c r="L525">
        <v>103.4</v>
      </c>
      <c r="M525">
        <v>114.5</v>
      </c>
      <c r="N525">
        <v>98.60000000000001</v>
      </c>
      <c r="O525">
        <v>100.251</v>
      </c>
      <c r="Q525">
        <v>98.60000000000001</v>
      </c>
      <c r="R525">
        <v>96.93196</v>
      </c>
      <c r="S525">
        <v>99.69</v>
      </c>
      <c r="U525">
        <v>144.9</v>
      </c>
      <c r="V525">
        <v>94.72</v>
      </c>
      <c r="Z525">
        <v>1.6675</v>
      </c>
      <c r="AA525">
        <v>0.884</v>
      </c>
      <c r="AB525">
        <v>5.4194</v>
      </c>
      <c r="AC525">
        <v>5.989</v>
      </c>
      <c r="AE525">
        <v>60</v>
      </c>
      <c r="AF525">
        <v>102.98</v>
      </c>
      <c r="AG525">
        <v>1066.1</v>
      </c>
      <c r="AH525">
        <v>32.42</v>
      </c>
      <c r="AI525">
        <v>1.2583</v>
      </c>
      <c r="AJ525">
        <v>3.2630000000000003</v>
      </c>
      <c r="AK525">
        <v>0.28166</v>
      </c>
      <c r="AL525">
        <v>3.7503500000000005</v>
      </c>
      <c r="AN525">
        <v>1.1053</v>
      </c>
      <c r="AO525">
        <v>13.048750000000002</v>
      </c>
      <c r="AQ525">
        <v>6.96745</v>
      </c>
      <c r="AR525">
        <v>10.5275</v>
      </c>
      <c r="AS525">
        <v>0.9275</v>
      </c>
      <c r="AT525">
        <v>0.8684000000000001</v>
      </c>
    </row>
    <row r="526" spans="1:46" ht="12.75">
      <c r="A526" s="1">
        <v>41744</v>
      </c>
      <c r="B526">
        <v>99.60000000000001</v>
      </c>
      <c r="C526">
        <v>101.29</v>
      </c>
      <c r="D526">
        <v>99.8</v>
      </c>
      <c r="E526">
        <v>97.7</v>
      </c>
      <c r="G526">
        <v>92.57000000000001</v>
      </c>
      <c r="H526">
        <v>99.5</v>
      </c>
      <c r="I526">
        <v>99.32000000000001</v>
      </c>
      <c r="J526">
        <v>101.10000000000001</v>
      </c>
      <c r="K526">
        <v>99.842</v>
      </c>
      <c r="L526">
        <v>103.4</v>
      </c>
      <c r="M526">
        <v>115.10000000000001</v>
      </c>
      <c r="N526">
        <v>98.92</v>
      </c>
      <c r="O526">
        <v>99.842</v>
      </c>
      <c r="Q526">
        <v>98.92</v>
      </c>
      <c r="R526">
        <v>96.75112000000001</v>
      </c>
      <c r="S526">
        <v>100.02</v>
      </c>
      <c r="U526">
        <v>145.70000000000002</v>
      </c>
      <c r="V526">
        <v>95.16</v>
      </c>
      <c r="Z526">
        <v>1.6883000000000001</v>
      </c>
      <c r="AA526">
        <v>0.88</v>
      </c>
      <c r="AB526">
        <v>5.3817</v>
      </c>
      <c r="AC526">
        <v>5.9463</v>
      </c>
      <c r="AE526">
        <v>60.21</v>
      </c>
      <c r="AF526">
        <v>102.14</v>
      </c>
      <c r="AG526">
        <v>1032.2</v>
      </c>
      <c r="AH526">
        <v>32.36</v>
      </c>
      <c r="AI526">
        <v>1.2553</v>
      </c>
      <c r="AJ526">
        <v>3.261</v>
      </c>
      <c r="AK526">
        <v>0.28112000000000004</v>
      </c>
      <c r="AL526">
        <v>3.7504500000000003</v>
      </c>
      <c r="AN526">
        <v>1.0956000000000001</v>
      </c>
      <c r="AO526">
        <v>13.089</v>
      </c>
      <c r="AQ526">
        <v>7.00755</v>
      </c>
      <c r="AR526">
        <v>10.5195</v>
      </c>
      <c r="AS526">
        <v>0.9282</v>
      </c>
      <c r="AT526">
        <v>0.8605</v>
      </c>
    </row>
    <row r="527" spans="1:46" ht="12.75">
      <c r="A527" s="1">
        <v>41774</v>
      </c>
      <c r="B527">
        <v>99.60000000000001</v>
      </c>
      <c r="C527">
        <v>101.59</v>
      </c>
      <c r="D527">
        <v>99.7</v>
      </c>
      <c r="E527">
        <v>97.8</v>
      </c>
      <c r="G527">
        <v>93.34</v>
      </c>
      <c r="H527">
        <v>99.9</v>
      </c>
      <c r="I527">
        <v>99.48</v>
      </c>
      <c r="J527">
        <v>101.51</v>
      </c>
      <c r="K527">
        <v>100.177</v>
      </c>
      <c r="L527">
        <v>103.60000000000001</v>
      </c>
      <c r="M527">
        <v>115.2</v>
      </c>
      <c r="N527">
        <v>99.39</v>
      </c>
      <c r="O527">
        <v>100.177</v>
      </c>
      <c r="Q527">
        <v>99.39</v>
      </c>
      <c r="R527">
        <v>96.44173</v>
      </c>
      <c r="S527">
        <v>100.37</v>
      </c>
      <c r="U527">
        <v>144.6</v>
      </c>
      <c r="V527">
        <v>95.49</v>
      </c>
      <c r="Z527">
        <v>1.6764000000000001</v>
      </c>
      <c r="AA527">
        <v>0.8944000000000001</v>
      </c>
      <c r="AB527">
        <v>5.4711</v>
      </c>
      <c r="AC527">
        <v>5.980300000000001</v>
      </c>
      <c r="AE527">
        <v>59.160000000000004</v>
      </c>
      <c r="AF527">
        <v>101.77</v>
      </c>
      <c r="AG527">
        <v>1020.4</v>
      </c>
      <c r="AH527">
        <v>32.84</v>
      </c>
      <c r="AI527">
        <v>1.2543</v>
      </c>
      <c r="AJ527">
        <v>3.2150000000000003</v>
      </c>
      <c r="AK527">
        <v>0.28189000000000003</v>
      </c>
      <c r="AL527">
        <v>3.7505500000000005</v>
      </c>
      <c r="AN527">
        <v>1.0867</v>
      </c>
      <c r="AO527">
        <v>12.868500000000001</v>
      </c>
      <c r="AQ527">
        <v>7.15035</v>
      </c>
      <c r="AR527">
        <v>10.586</v>
      </c>
      <c r="AS527">
        <v>0.9298000000000001</v>
      </c>
      <c r="AT527">
        <v>0.8485</v>
      </c>
    </row>
    <row r="528" spans="1:46" ht="12.75">
      <c r="A528" s="1">
        <v>41805</v>
      </c>
      <c r="B528">
        <v>99.8</v>
      </c>
      <c r="C528">
        <v>101.52</v>
      </c>
      <c r="D528">
        <v>99.7</v>
      </c>
      <c r="E528">
        <v>97.5</v>
      </c>
      <c r="G528">
        <v>94.10000000000001</v>
      </c>
      <c r="H528">
        <v>99.8</v>
      </c>
      <c r="I528">
        <v>99.35000000000001</v>
      </c>
      <c r="J528">
        <v>101.4</v>
      </c>
      <c r="K528">
        <v>100.009</v>
      </c>
      <c r="L528">
        <v>103.80000000000001</v>
      </c>
      <c r="M528">
        <v>115.2</v>
      </c>
      <c r="N528">
        <v>99.47</v>
      </c>
      <c r="O528">
        <v>100.009</v>
      </c>
      <c r="Q528">
        <v>99.47</v>
      </c>
      <c r="R528">
        <v>96.60885</v>
      </c>
      <c r="S528">
        <v>100.56</v>
      </c>
      <c r="U528">
        <v>145.9</v>
      </c>
      <c r="V528">
        <v>95.81</v>
      </c>
      <c r="Z528">
        <v>1.7105000000000001</v>
      </c>
      <c r="AA528">
        <v>0.8868</v>
      </c>
      <c r="AB528">
        <v>5.4459</v>
      </c>
      <c r="AC528">
        <v>6.1309000000000005</v>
      </c>
      <c r="AE528">
        <v>60.06</v>
      </c>
      <c r="AF528">
        <v>101.28</v>
      </c>
      <c r="AG528">
        <v>1012.1</v>
      </c>
      <c r="AH528">
        <v>32.43</v>
      </c>
      <c r="AI528">
        <v>1.2465000000000002</v>
      </c>
      <c r="AJ528">
        <v>3.2095000000000002</v>
      </c>
      <c r="AK528">
        <v>0.28153</v>
      </c>
      <c r="AL528">
        <v>3.7505</v>
      </c>
      <c r="AN528">
        <v>1.0676</v>
      </c>
      <c r="AO528">
        <v>12.973</v>
      </c>
      <c r="AQ528">
        <v>7.15005</v>
      </c>
      <c r="AR528">
        <v>10.624</v>
      </c>
      <c r="AS528">
        <v>0.9427000000000001</v>
      </c>
      <c r="AT528">
        <v>0.8755000000000001</v>
      </c>
    </row>
    <row r="529" spans="1:46" ht="12.75">
      <c r="A529" s="1">
        <v>41835</v>
      </c>
      <c r="B529">
        <v>99.60000000000001</v>
      </c>
      <c r="C529">
        <v>101.14</v>
      </c>
      <c r="D529">
        <v>99.5</v>
      </c>
      <c r="E529">
        <v>98.3</v>
      </c>
      <c r="G529">
        <v>96.4</v>
      </c>
      <c r="H529">
        <v>99.9</v>
      </c>
      <c r="I529">
        <v>99.5</v>
      </c>
      <c r="J529">
        <v>101.32000000000001</v>
      </c>
      <c r="K529">
        <v>99.712</v>
      </c>
      <c r="L529">
        <v>103.80000000000001</v>
      </c>
      <c r="M529">
        <v>115.4</v>
      </c>
      <c r="N529">
        <v>99.32000000000001</v>
      </c>
      <c r="O529">
        <v>99.712</v>
      </c>
      <c r="Q529">
        <v>99.32000000000001</v>
      </c>
      <c r="R529">
        <v>96.87454000000001</v>
      </c>
      <c r="S529">
        <v>100.52</v>
      </c>
      <c r="U529">
        <v>151</v>
      </c>
      <c r="V529">
        <v>96.58</v>
      </c>
      <c r="Z529">
        <v>1.6889</v>
      </c>
      <c r="AA529">
        <v>0.9086000000000001</v>
      </c>
      <c r="AB529">
        <v>5.568700000000001</v>
      </c>
      <c r="AC529">
        <v>6.285</v>
      </c>
      <c r="AE529">
        <v>60.550000000000004</v>
      </c>
      <c r="AF529">
        <v>102.75</v>
      </c>
      <c r="AG529">
        <v>1026.2</v>
      </c>
      <c r="AH529">
        <v>32.18</v>
      </c>
      <c r="AI529">
        <v>1.2466000000000002</v>
      </c>
      <c r="AJ529">
        <v>3.196</v>
      </c>
      <c r="AK529">
        <v>0.28326</v>
      </c>
      <c r="AL529">
        <v>3.7504500000000003</v>
      </c>
      <c r="AN529">
        <v>1.0889</v>
      </c>
      <c r="AO529">
        <v>13.233</v>
      </c>
      <c r="AQ529">
        <v>7.15005</v>
      </c>
      <c r="AR529">
        <v>10.706000000000001</v>
      </c>
      <c r="AS529">
        <v>0.9301</v>
      </c>
      <c r="AT529">
        <v>0.8490000000000001</v>
      </c>
    </row>
    <row r="530" spans="1:46" ht="12.75">
      <c r="A530" s="1">
        <v>41866</v>
      </c>
      <c r="B530">
        <v>99.9</v>
      </c>
      <c r="C530">
        <v>101.10000000000001</v>
      </c>
      <c r="D530">
        <v>99.4</v>
      </c>
      <c r="E530">
        <v>97.9</v>
      </c>
      <c r="G530">
        <v>96.78</v>
      </c>
      <c r="H530">
        <v>100</v>
      </c>
      <c r="I530">
        <v>99.67</v>
      </c>
      <c r="J530">
        <v>101.23</v>
      </c>
      <c r="K530">
        <v>100.244</v>
      </c>
      <c r="L530">
        <v>103.9</v>
      </c>
      <c r="M530">
        <v>115.60000000000001</v>
      </c>
      <c r="N530">
        <v>99.32000000000001</v>
      </c>
      <c r="O530">
        <v>100.244</v>
      </c>
      <c r="Q530">
        <v>99.32000000000001</v>
      </c>
      <c r="R530">
        <v>97.22250000000001</v>
      </c>
      <c r="S530">
        <v>100.35000000000001</v>
      </c>
      <c r="U530">
        <v>152.6</v>
      </c>
      <c r="V530">
        <v>96.79</v>
      </c>
      <c r="Z530">
        <v>1.6585</v>
      </c>
      <c r="AA530">
        <v>0.9174</v>
      </c>
      <c r="AB530">
        <v>5.6647</v>
      </c>
      <c r="AC530">
        <v>6.1844</v>
      </c>
      <c r="AE530">
        <v>61.51</v>
      </c>
      <c r="AF530">
        <v>104</v>
      </c>
      <c r="AG530">
        <v>1014.9</v>
      </c>
      <c r="AH530">
        <v>31.94</v>
      </c>
      <c r="AI530">
        <v>1.2485000000000002</v>
      </c>
      <c r="AJ530">
        <v>3.1500000000000004</v>
      </c>
      <c r="AK530">
        <v>0.28475</v>
      </c>
      <c r="AL530">
        <v>3.7504500000000003</v>
      </c>
      <c r="AN530">
        <v>1.0858</v>
      </c>
      <c r="AO530">
        <v>13.075500000000002</v>
      </c>
      <c r="AQ530">
        <v>7.15005</v>
      </c>
      <c r="AR530">
        <v>10.6475</v>
      </c>
      <c r="AS530">
        <v>0.9344</v>
      </c>
      <c r="AT530">
        <v>0.8367</v>
      </c>
    </row>
    <row r="531" spans="1:46" ht="12.75">
      <c r="A531" s="1">
        <v>41897</v>
      </c>
      <c r="B531">
        <v>100</v>
      </c>
      <c r="C531">
        <v>101.25</v>
      </c>
      <c r="D531">
        <v>99.7</v>
      </c>
      <c r="E531">
        <v>98.5</v>
      </c>
      <c r="G531">
        <v>96.78</v>
      </c>
      <c r="H531">
        <v>100.3</v>
      </c>
      <c r="I531">
        <v>99.61</v>
      </c>
      <c r="J531">
        <v>101.06</v>
      </c>
      <c r="K531">
        <v>100.054</v>
      </c>
      <c r="L531">
        <v>104.80000000000001</v>
      </c>
      <c r="M531">
        <v>115.5</v>
      </c>
      <c r="N531">
        <v>99.39</v>
      </c>
      <c r="O531">
        <v>100.054</v>
      </c>
      <c r="Q531">
        <v>99.39</v>
      </c>
      <c r="R531">
        <v>97.65189000000001</v>
      </c>
      <c r="S531">
        <v>100.43</v>
      </c>
      <c r="U531">
        <v>154.5</v>
      </c>
      <c r="V531">
        <v>96.79</v>
      </c>
      <c r="Z531">
        <v>1.622</v>
      </c>
      <c r="AA531">
        <v>0.9554</v>
      </c>
      <c r="AB531">
        <v>5.8947</v>
      </c>
      <c r="AC531">
        <v>6.4371</v>
      </c>
      <c r="AE531">
        <v>61.92</v>
      </c>
      <c r="AF531">
        <v>109.66</v>
      </c>
      <c r="AG531">
        <v>1054.7</v>
      </c>
      <c r="AH531">
        <v>32.43</v>
      </c>
      <c r="AI531">
        <v>1.2754</v>
      </c>
      <c r="AJ531">
        <v>3.2790000000000004</v>
      </c>
      <c r="AK531">
        <v>0.28818000000000005</v>
      </c>
      <c r="AL531">
        <v>3.7515000000000005</v>
      </c>
      <c r="AN531">
        <v>1.1207</v>
      </c>
      <c r="AO531">
        <v>13.430250000000001</v>
      </c>
      <c r="AQ531">
        <v>7.15005</v>
      </c>
      <c r="AR531">
        <v>11.3055</v>
      </c>
      <c r="AS531">
        <v>0.8737</v>
      </c>
      <c r="AT531">
        <v>0.7788</v>
      </c>
    </row>
    <row r="532" spans="1:46" ht="12.75">
      <c r="A532" s="1">
        <v>41927</v>
      </c>
      <c r="B532">
        <v>100.10000000000001</v>
      </c>
      <c r="C532">
        <v>101.25</v>
      </c>
      <c r="D532">
        <v>99.8</v>
      </c>
      <c r="E532">
        <v>98.60000000000001</v>
      </c>
      <c r="G532">
        <v>96.78</v>
      </c>
      <c r="H532">
        <v>100</v>
      </c>
      <c r="I532">
        <v>99.31</v>
      </c>
      <c r="J532">
        <v>100.96000000000001</v>
      </c>
      <c r="K532">
        <v>99.754</v>
      </c>
      <c r="L532">
        <v>104.80000000000001</v>
      </c>
      <c r="M532">
        <v>115.7</v>
      </c>
      <c r="N532">
        <v>99.47</v>
      </c>
      <c r="O532">
        <v>99.754</v>
      </c>
      <c r="Q532">
        <v>99.47</v>
      </c>
      <c r="R532">
        <v>98.19183000000001</v>
      </c>
      <c r="S532">
        <v>100.18</v>
      </c>
      <c r="U532">
        <v>157.20000000000002</v>
      </c>
      <c r="V532">
        <v>97.01</v>
      </c>
      <c r="Z532">
        <v>1.5999</v>
      </c>
      <c r="AA532">
        <v>0.9623</v>
      </c>
      <c r="AB532">
        <v>5.9397</v>
      </c>
      <c r="AC532">
        <v>6.7491</v>
      </c>
      <c r="AE532">
        <v>61.44</v>
      </c>
      <c r="AF532">
        <v>112.09</v>
      </c>
      <c r="AG532">
        <v>1058.8</v>
      </c>
      <c r="AH532">
        <v>32.58</v>
      </c>
      <c r="AI532">
        <v>1.2854</v>
      </c>
      <c r="AJ532">
        <v>3.2895000000000003</v>
      </c>
      <c r="AK532">
        <v>0.29026</v>
      </c>
      <c r="AL532">
        <v>3.7517500000000004</v>
      </c>
      <c r="AN532">
        <v>1.1272</v>
      </c>
      <c r="AO532">
        <v>13.4829</v>
      </c>
      <c r="AQ532">
        <v>7.15005</v>
      </c>
      <c r="AR532">
        <v>11.047</v>
      </c>
      <c r="AS532">
        <v>0.8791</v>
      </c>
      <c r="AT532">
        <v>0.778</v>
      </c>
    </row>
    <row r="533" spans="1:46" ht="12.75">
      <c r="A533" s="1">
        <v>41958</v>
      </c>
      <c r="B533">
        <v>99.9</v>
      </c>
      <c r="C533">
        <v>101.21000000000001</v>
      </c>
      <c r="D533">
        <v>99.60000000000001</v>
      </c>
      <c r="E533">
        <v>98.60000000000001</v>
      </c>
      <c r="G533">
        <v>96.78</v>
      </c>
      <c r="H533">
        <v>99.60000000000001</v>
      </c>
      <c r="I533">
        <v>99.11</v>
      </c>
      <c r="J533">
        <v>100.84</v>
      </c>
      <c r="K533">
        <v>99.941</v>
      </c>
      <c r="L533">
        <v>104.9</v>
      </c>
      <c r="M533">
        <v>115.80000000000001</v>
      </c>
      <c r="N533">
        <v>99.08</v>
      </c>
      <c r="O533">
        <v>99.941</v>
      </c>
      <c r="Q533">
        <v>99.08</v>
      </c>
      <c r="R533">
        <v>98.98375000000001</v>
      </c>
      <c r="S533">
        <v>99.63</v>
      </c>
      <c r="U533">
        <v>154.70000000000002</v>
      </c>
      <c r="V533">
        <v>97.01</v>
      </c>
      <c r="Z533">
        <v>1.5638</v>
      </c>
      <c r="AA533">
        <v>0.9658</v>
      </c>
      <c r="AB533">
        <v>5.9817</v>
      </c>
      <c r="AC533">
        <v>7.006200000000001</v>
      </c>
      <c r="AE533">
        <v>62.2</v>
      </c>
      <c r="AF533">
        <v>118.7</v>
      </c>
      <c r="AG533">
        <v>1105</v>
      </c>
      <c r="AH533">
        <v>32.85</v>
      </c>
      <c r="AI533">
        <v>1.3036</v>
      </c>
      <c r="AJ533">
        <v>3.3810000000000002</v>
      </c>
      <c r="AK533">
        <v>0.29158</v>
      </c>
      <c r="AL533">
        <v>3.7530500000000004</v>
      </c>
      <c r="AN533">
        <v>1.1426</v>
      </c>
      <c r="AO533">
        <v>13.899750000000001</v>
      </c>
      <c r="AQ533">
        <v>7.15005</v>
      </c>
      <c r="AR533">
        <v>11.0595</v>
      </c>
      <c r="AS533">
        <v>0.8524</v>
      </c>
      <c r="AT533">
        <v>0.784</v>
      </c>
    </row>
    <row r="534" spans="1:46" ht="12.75">
      <c r="A534" s="1">
        <v>41988</v>
      </c>
      <c r="B534">
        <v>99.9</v>
      </c>
      <c r="C534">
        <v>100.7</v>
      </c>
      <c r="D534">
        <v>99.4</v>
      </c>
      <c r="E534">
        <v>98.60000000000001</v>
      </c>
      <c r="G534">
        <v>96.78</v>
      </c>
      <c r="H534">
        <v>99.7</v>
      </c>
      <c r="I534">
        <v>99.10000000000001</v>
      </c>
      <c r="J534">
        <v>100.33</v>
      </c>
      <c r="K534">
        <v>99.828</v>
      </c>
      <c r="L534">
        <v>105.9</v>
      </c>
      <c r="M534">
        <v>115.80000000000001</v>
      </c>
      <c r="N534">
        <v>98.37</v>
      </c>
      <c r="O534">
        <v>99.828</v>
      </c>
      <c r="Q534">
        <v>98.37</v>
      </c>
      <c r="R534">
        <v>99.46884000000001</v>
      </c>
      <c r="S534">
        <v>99.07000000000001</v>
      </c>
      <c r="U534">
        <v>154.60000000000002</v>
      </c>
      <c r="V534">
        <v>96.79</v>
      </c>
      <c r="Z534">
        <v>1.5578</v>
      </c>
      <c r="AA534">
        <v>0.9934000000000001</v>
      </c>
      <c r="AB534">
        <v>6.1534</v>
      </c>
      <c r="AC534">
        <v>7.4816</v>
      </c>
      <c r="AE534">
        <v>63.04</v>
      </c>
      <c r="AF534">
        <v>119.85000000000001</v>
      </c>
      <c r="AG534">
        <v>1099.2</v>
      </c>
      <c r="AH534">
        <v>32.9</v>
      </c>
      <c r="AI534">
        <v>1.3244</v>
      </c>
      <c r="AJ534">
        <v>3.495</v>
      </c>
      <c r="AK534">
        <v>0.29290000000000005</v>
      </c>
      <c r="AL534">
        <v>3.7524500000000005</v>
      </c>
      <c r="AN534">
        <v>1.1601000000000001</v>
      </c>
      <c r="AO534">
        <v>14.73975</v>
      </c>
      <c r="AQ534">
        <v>7.15005</v>
      </c>
      <c r="AR534">
        <v>11.5425</v>
      </c>
      <c r="AS534">
        <v>0.8173</v>
      </c>
      <c r="AT534">
        <v>0.7796000000000001</v>
      </c>
    </row>
    <row r="535" spans="1:46" ht="12.75">
      <c r="A535" s="1">
        <v>42019</v>
      </c>
      <c r="B535">
        <v>99.2</v>
      </c>
      <c r="C535">
        <v>100.27</v>
      </c>
      <c r="D535">
        <v>98.8</v>
      </c>
      <c r="E535">
        <v>98.60000000000001</v>
      </c>
      <c r="G535">
        <v>97.16</v>
      </c>
      <c r="H535">
        <v>99.60000000000001</v>
      </c>
      <c r="I535">
        <v>99.77</v>
      </c>
      <c r="J535">
        <v>99.74000000000001</v>
      </c>
      <c r="K535">
        <v>99.613</v>
      </c>
      <c r="L535">
        <v>105.9</v>
      </c>
      <c r="M535">
        <v>116</v>
      </c>
      <c r="N535">
        <v>98.21000000000001</v>
      </c>
      <c r="O535">
        <v>99.613</v>
      </c>
      <c r="Q535">
        <v>98.21000000000001</v>
      </c>
      <c r="R535">
        <v>99.37885000000001</v>
      </c>
      <c r="S535">
        <v>98.60000000000001</v>
      </c>
      <c r="U535">
        <v>156.20000000000002</v>
      </c>
      <c r="V535">
        <v>96.68</v>
      </c>
      <c r="Z535">
        <v>1.5026000000000002</v>
      </c>
      <c r="AA535">
        <v>0.921</v>
      </c>
      <c r="AB535">
        <v>6.5907</v>
      </c>
      <c r="AC535">
        <v>7.7498000000000005</v>
      </c>
      <c r="AE535">
        <v>62.01</v>
      </c>
      <c r="AF535">
        <v>117.44</v>
      </c>
      <c r="AG535">
        <v>1095.9</v>
      </c>
      <c r="AH535">
        <v>32.74</v>
      </c>
      <c r="AI535">
        <v>1.3537000000000001</v>
      </c>
      <c r="AJ535">
        <v>3.629</v>
      </c>
      <c r="AK535">
        <v>0.2953</v>
      </c>
      <c r="AL535">
        <v>3.75925</v>
      </c>
      <c r="AN535">
        <v>1.2716</v>
      </c>
      <c r="AO535">
        <v>14.973</v>
      </c>
      <c r="AQ535">
        <v>7.590050000000001</v>
      </c>
      <c r="AR535">
        <v>11.651</v>
      </c>
      <c r="AS535">
        <v>0.7762</v>
      </c>
      <c r="AT535">
        <v>0.7248</v>
      </c>
    </row>
    <row r="536" spans="1:46" ht="12.75">
      <c r="A536" s="1">
        <v>42050</v>
      </c>
      <c r="B536">
        <v>99.5</v>
      </c>
      <c r="C536">
        <v>100.01</v>
      </c>
      <c r="D536">
        <v>99.8</v>
      </c>
      <c r="E536">
        <v>98.9</v>
      </c>
      <c r="G536">
        <v>96.78</v>
      </c>
      <c r="H536">
        <v>99.4</v>
      </c>
      <c r="I536">
        <v>99.71000000000001</v>
      </c>
      <c r="J536">
        <v>99.86</v>
      </c>
      <c r="K536">
        <v>99.71000000000001</v>
      </c>
      <c r="L536">
        <v>106</v>
      </c>
      <c r="M536">
        <v>116.10000000000001</v>
      </c>
      <c r="N536">
        <v>99.08</v>
      </c>
      <c r="O536">
        <v>99.71000000000001</v>
      </c>
      <c r="Q536">
        <v>99.08</v>
      </c>
      <c r="R536">
        <v>99.5674</v>
      </c>
      <c r="S536">
        <v>99.03</v>
      </c>
      <c r="U536">
        <v>159.10000000000002</v>
      </c>
      <c r="V536">
        <v>97.34</v>
      </c>
      <c r="Z536">
        <v>1.5439</v>
      </c>
      <c r="AA536">
        <v>0.9513</v>
      </c>
      <c r="AB536">
        <v>6.6649</v>
      </c>
      <c r="AC536">
        <v>7.6619</v>
      </c>
      <c r="AE536">
        <v>61.67</v>
      </c>
      <c r="AF536">
        <v>119.72</v>
      </c>
      <c r="AG536">
        <v>1099.5</v>
      </c>
      <c r="AH536">
        <v>32.34</v>
      </c>
      <c r="AI536">
        <v>1.3614000000000002</v>
      </c>
      <c r="AJ536">
        <v>3.6100000000000003</v>
      </c>
      <c r="AK536">
        <v>0.29605000000000004</v>
      </c>
      <c r="AL536">
        <v>3.7502500000000003</v>
      </c>
      <c r="AN536">
        <v>1.2506000000000002</v>
      </c>
      <c r="AO536">
        <v>14.952000000000002</v>
      </c>
      <c r="AQ536">
        <v>7.630050000000001</v>
      </c>
      <c r="AR536">
        <v>11.6865</v>
      </c>
      <c r="AS536">
        <v>0.781</v>
      </c>
      <c r="AT536">
        <v>0.7557</v>
      </c>
    </row>
    <row r="537" spans="1:46" ht="12.75">
      <c r="A537" s="1">
        <v>42078</v>
      </c>
      <c r="B537">
        <v>99.60000000000001</v>
      </c>
      <c r="C537">
        <v>100.34</v>
      </c>
      <c r="D537">
        <v>100.2</v>
      </c>
      <c r="E537">
        <v>99.2</v>
      </c>
      <c r="G537">
        <v>97.16</v>
      </c>
      <c r="H537">
        <v>99.7</v>
      </c>
      <c r="I537">
        <v>99.72</v>
      </c>
      <c r="J537">
        <v>100.03</v>
      </c>
      <c r="K537">
        <v>99.949</v>
      </c>
      <c r="L537">
        <v>106.80000000000001</v>
      </c>
      <c r="M537">
        <v>116.2</v>
      </c>
      <c r="N537">
        <v>99.79</v>
      </c>
      <c r="O537">
        <v>99.949</v>
      </c>
      <c r="Q537">
        <v>99.79</v>
      </c>
      <c r="R537">
        <v>99.97279</v>
      </c>
      <c r="S537">
        <v>99.62</v>
      </c>
      <c r="U537">
        <v>161.5</v>
      </c>
      <c r="V537">
        <v>98.54</v>
      </c>
      <c r="Z537">
        <v>1.485</v>
      </c>
      <c r="AA537">
        <v>0.9712000000000001</v>
      </c>
      <c r="AB537">
        <v>6.9552000000000005</v>
      </c>
      <c r="AC537">
        <v>8.051300000000001</v>
      </c>
      <c r="AE537">
        <v>62.31</v>
      </c>
      <c r="AF537">
        <v>119.96000000000001</v>
      </c>
      <c r="AG537">
        <v>1109.4</v>
      </c>
      <c r="AH537">
        <v>32.55</v>
      </c>
      <c r="AI537">
        <v>1.3721</v>
      </c>
      <c r="AJ537">
        <v>3.702</v>
      </c>
      <c r="AK537">
        <v>0.30082000000000003</v>
      </c>
      <c r="AL537">
        <v>3.7511</v>
      </c>
      <c r="AN537">
        <v>1.2681</v>
      </c>
      <c r="AO537">
        <v>15.234250000000001</v>
      </c>
      <c r="AQ537">
        <v>7.62755</v>
      </c>
      <c r="AR537">
        <v>12.1385</v>
      </c>
      <c r="AS537">
        <v>0.7625000000000001</v>
      </c>
      <c r="AT537">
        <v>0.7485</v>
      </c>
    </row>
    <row r="538" spans="1:46" ht="12.75">
      <c r="A538" s="1">
        <v>42109</v>
      </c>
      <c r="B538">
        <v>99.9</v>
      </c>
      <c r="C538">
        <v>100.16</v>
      </c>
      <c r="D538">
        <v>100.3</v>
      </c>
      <c r="E538">
        <v>99.60000000000001</v>
      </c>
      <c r="G538">
        <v>97.93</v>
      </c>
      <c r="H538">
        <v>100.2</v>
      </c>
      <c r="I538">
        <v>99.75</v>
      </c>
      <c r="J538">
        <v>100.05</v>
      </c>
      <c r="K538">
        <v>99.32600000000001</v>
      </c>
      <c r="L538">
        <v>107</v>
      </c>
      <c r="M538">
        <v>116.2</v>
      </c>
      <c r="N538">
        <v>99.71000000000001</v>
      </c>
      <c r="O538">
        <v>99.32600000000001</v>
      </c>
      <c r="Q538">
        <v>99.71000000000001</v>
      </c>
      <c r="R538">
        <v>99.71396000000001</v>
      </c>
      <c r="S538">
        <v>99.82000000000001</v>
      </c>
      <c r="U538">
        <v>161.70000000000002</v>
      </c>
      <c r="V538">
        <v>99.52</v>
      </c>
      <c r="Z538">
        <v>1.5328000000000002</v>
      </c>
      <c r="AA538">
        <v>0.9410000000000001</v>
      </c>
      <c r="AB538">
        <v>6.687200000000001</v>
      </c>
      <c r="AC538">
        <v>7.5680000000000005</v>
      </c>
      <c r="AE538">
        <v>63.58</v>
      </c>
      <c r="AF538">
        <v>119.86</v>
      </c>
      <c r="AG538">
        <v>1069.5</v>
      </c>
      <c r="AH538">
        <v>33.03</v>
      </c>
      <c r="AI538">
        <v>1.3261</v>
      </c>
      <c r="AJ538">
        <v>3.56</v>
      </c>
      <c r="AK538">
        <v>0.30160000000000003</v>
      </c>
      <c r="AL538">
        <v>3.7502500000000003</v>
      </c>
      <c r="AN538">
        <v>1.2116</v>
      </c>
      <c r="AO538">
        <v>15.3609</v>
      </c>
      <c r="AQ538">
        <v>7.630050000000001</v>
      </c>
      <c r="AR538">
        <v>11.935500000000001</v>
      </c>
      <c r="AS538">
        <v>0.7867000000000001</v>
      </c>
      <c r="AT538">
        <v>0.7591</v>
      </c>
    </row>
    <row r="539" spans="1:46" ht="12.75">
      <c r="A539" s="1">
        <v>42139</v>
      </c>
      <c r="B539">
        <v>100.10000000000001</v>
      </c>
      <c r="C539">
        <v>100.39</v>
      </c>
      <c r="D539">
        <v>100.4</v>
      </c>
      <c r="E539">
        <v>99.8</v>
      </c>
      <c r="G539">
        <v>98.69</v>
      </c>
      <c r="H539">
        <v>100.4</v>
      </c>
      <c r="I539">
        <v>100.03</v>
      </c>
      <c r="J539">
        <v>100.22</v>
      </c>
      <c r="K539">
        <v>99.778</v>
      </c>
      <c r="L539">
        <v>107</v>
      </c>
      <c r="M539">
        <v>116.4</v>
      </c>
      <c r="N539">
        <v>100.26</v>
      </c>
      <c r="O539">
        <v>99.778</v>
      </c>
      <c r="Q539">
        <v>100.26</v>
      </c>
      <c r="R539">
        <v>99.21601000000001</v>
      </c>
      <c r="S539">
        <v>100.33</v>
      </c>
      <c r="U539">
        <v>163.60000000000002</v>
      </c>
      <c r="V539">
        <v>99.63</v>
      </c>
      <c r="Z539">
        <v>1.5286000000000002</v>
      </c>
      <c r="AA539">
        <v>0.9404</v>
      </c>
      <c r="AB539">
        <v>6.7851</v>
      </c>
      <c r="AC539">
        <v>7.7845</v>
      </c>
      <c r="AE539">
        <v>63.71</v>
      </c>
      <c r="AF539">
        <v>123.98</v>
      </c>
      <c r="AG539">
        <v>1107.6000000000001</v>
      </c>
      <c r="AH539">
        <v>33.65</v>
      </c>
      <c r="AI539">
        <v>1.3478</v>
      </c>
      <c r="AJ539">
        <v>3.664</v>
      </c>
      <c r="AK539">
        <v>0.30296</v>
      </c>
      <c r="AL539">
        <v>3.7504000000000004</v>
      </c>
      <c r="AN539">
        <v>1.2466000000000002</v>
      </c>
      <c r="AO539">
        <v>15.423250000000001</v>
      </c>
      <c r="AQ539">
        <v>7.630050000000001</v>
      </c>
      <c r="AR539">
        <v>12.142000000000001</v>
      </c>
      <c r="AS539">
        <v>0.7659</v>
      </c>
      <c r="AT539">
        <v>0.7111000000000001</v>
      </c>
    </row>
    <row r="540" spans="1:46" ht="12.75">
      <c r="A540" s="1">
        <v>42170</v>
      </c>
      <c r="B540">
        <v>100.10000000000001</v>
      </c>
      <c r="C540">
        <v>100.46000000000001</v>
      </c>
      <c r="D540">
        <v>100.3</v>
      </c>
      <c r="E540">
        <v>100.10000000000001</v>
      </c>
      <c r="G540">
        <v>99.84</v>
      </c>
      <c r="H540">
        <v>100.2</v>
      </c>
      <c r="I540">
        <v>100.05</v>
      </c>
      <c r="J540">
        <v>100.32000000000001</v>
      </c>
      <c r="K540">
        <v>99.67</v>
      </c>
      <c r="L540">
        <v>107.5</v>
      </c>
      <c r="M540">
        <v>116.5</v>
      </c>
      <c r="N540">
        <v>100.5</v>
      </c>
      <c r="O540">
        <v>99.67</v>
      </c>
      <c r="Q540">
        <v>100.5</v>
      </c>
      <c r="R540">
        <v>99.38228000000001</v>
      </c>
      <c r="S540">
        <v>100.68</v>
      </c>
      <c r="U540">
        <v>162.5</v>
      </c>
      <c r="V540">
        <v>100.17</v>
      </c>
      <c r="Z540">
        <v>1.5727</v>
      </c>
      <c r="AA540">
        <v>0.9346000000000001</v>
      </c>
      <c r="AB540">
        <v>6.688400000000001</v>
      </c>
      <c r="AC540">
        <v>7.8574</v>
      </c>
      <c r="AE540">
        <v>63.59</v>
      </c>
      <c r="AF540">
        <v>122.10000000000001</v>
      </c>
      <c r="AG540">
        <v>1118.3</v>
      </c>
      <c r="AH540">
        <v>33.79</v>
      </c>
      <c r="AI540">
        <v>1.3469</v>
      </c>
      <c r="AJ540">
        <v>3.7736</v>
      </c>
      <c r="AK540">
        <v>0.30245000000000005</v>
      </c>
      <c r="AL540">
        <v>3.7505</v>
      </c>
      <c r="AN540">
        <v>1.2473</v>
      </c>
      <c r="AO540">
        <v>15.690650000000002</v>
      </c>
      <c r="AQ540">
        <v>7.630050000000001</v>
      </c>
      <c r="AR540">
        <v>12.145000000000001</v>
      </c>
      <c r="AS540">
        <v>0.7704000000000001</v>
      </c>
      <c r="AT540">
        <v>0.6778000000000001</v>
      </c>
    </row>
    <row r="541" spans="1:46" ht="12.75">
      <c r="A541" s="1">
        <v>42200</v>
      </c>
      <c r="B541">
        <v>100</v>
      </c>
      <c r="C541">
        <v>99.85000000000001</v>
      </c>
      <c r="D541">
        <v>100.2</v>
      </c>
      <c r="E541">
        <v>100.10000000000001</v>
      </c>
      <c r="G541">
        <v>100.61</v>
      </c>
      <c r="H541">
        <v>100.10000000000001</v>
      </c>
      <c r="I541">
        <v>100.23</v>
      </c>
      <c r="J541">
        <v>100.25</v>
      </c>
      <c r="K541">
        <v>99.315</v>
      </c>
      <c r="L541">
        <v>107.60000000000001</v>
      </c>
      <c r="M541">
        <v>116.7</v>
      </c>
      <c r="N541">
        <v>100.58</v>
      </c>
      <c r="O541">
        <v>99.315</v>
      </c>
      <c r="Q541">
        <v>100.58</v>
      </c>
      <c r="R541">
        <v>99.52798000000001</v>
      </c>
      <c r="S541">
        <v>100.69</v>
      </c>
      <c r="U541">
        <v>163.60000000000002</v>
      </c>
      <c r="V541">
        <v>101.04</v>
      </c>
      <c r="Z541">
        <v>1.5634000000000001</v>
      </c>
      <c r="AA541">
        <v>0.9636</v>
      </c>
      <c r="AB541">
        <v>6.767</v>
      </c>
      <c r="AC541">
        <v>8.1366</v>
      </c>
      <c r="AE541">
        <v>63.870000000000005</v>
      </c>
      <c r="AF541">
        <v>123.94</v>
      </c>
      <c r="AG541">
        <v>1169.4</v>
      </c>
      <c r="AH541">
        <v>34.94</v>
      </c>
      <c r="AI541">
        <v>1.3694000000000002</v>
      </c>
      <c r="AJ541">
        <v>3.8156000000000003</v>
      </c>
      <c r="AK541">
        <v>0.3027</v>
      </c>
      <c r="AL541">
        <v>3.7503</v>
      </c>
      <c r="AN541">
        <v>1.3047</v>
      </c>
      <c r="AO541">
        <v>16.021</v>
      </c>
      <c r="AQ541">
        <v>7.830050000000001</v>
      </c>
      <c r="AR541">
        <v>12.620000000000001</v>
      </c>
      <c r="AS541">
        <v>0.7332000000000001</v>
      </c>
      <c r="AT541">
        <v>0.6625</v>
      </c>
    </row>
    <row r="542" spans="1:46" ht="12.75">
      <c r="A542" s="1">
        <v>42231</v>
      </c>
      <c r="B542">
        <v>100.3</v>
      </c>
      <c r="C542">
        <v>99.69</v>
      </c>
      <c r="D542">
        <v>100</v>
      </c>
      <c r="E542">
        <v>99.9</v>
      </c>
      <c r="G542">
        <v>100.99000000000001</v>
      </c>
      <c r="H542">
        <v>100.2</v>
      </c>
      <c r="I542">
        <v>100.37</v>
      </c>
      <c r="J542">
        <v>100.03</v>
      </c>
      <c r="K542">
        <v>99.409</v>
      </c>
      <c r="L542">
        <v>107.9</v>
      </c>
      <c r="M542">
        <v>116.7</v>
      </c>
      <c r="N542">
        <v>100.58</v>
      </c>
      <c r="O542">
        <v>99.409</v>
      </c>
      <c r="Q542">
        <v>100.58</v>
      </c>
      <c r="R542">
        <v>99.73796</v>
      </c>
      <c r="S542">
        <v>100.55</v>
      </c>
      <c r="U542">
        <v>164.70000000000002</v>
      </c>
      <c r="V542">
        <v>101.15</v>
      </c>
      <c r="Z542">
        <v>1.5363</v>
      </c>
      <c r="AA542">
        <v>0.9681000000000001</v>
      </c>
      <c r="AB542">
        <v>6.6672</v>
      </c>
      <c r="AC542">
        <v>8.3223</v>
      </c>
      <c r="AE542">
        <v>66.39</v>
      </c>
      <c r="AF542">
        <v>121.26</v>
      </c>
      <c r="AG542">
        <v>1183</v>
      </c>
      <c r="AH542">
        <v>35.81</v>
      </c>
      <c r="AI542">
        <v>1.4118000000000002</v>
      </c>
      <c r="AJ542">
        <v>4.192</v>
      </c>
      <c r="AK542">
        <v>0.30226000000000003</v>
      </c>
      <c r="AL542">
        <v>3.7505500000000005</v>
      </c>
      <c r="AN542">
        <v>1.3223</v>
      </c>
      <c r="AO542">
        <v>16.78</v>
      </c>
      <c r="AQ542">
        <v>7.830050000000001</v>
      </c>
      <c r="AR542">
        <v>13.2455</v>
      </c>
      <c r="AS542">
        <v>0.7100000000000001</v>
      </c>
      <c r="AT542">
        <v>0.6349</v>
      </c>
    </row>
    <row r="543" spans="1:46" ht="12.75">
      <c r="A543" s="1">
        <v>42262</v>
      </c>
      <c r="B543">
        <v>100.2</v>
      </c>
      <c r="C543">
        <v>99.79</v>
      </c>
      <c r="D543">
        <v>100.2</v>
      </c>
      <c r="E543">
        <v>100.60000000000001</v>
      </c>
      <c r="G543">
        <v>101.75</v>
      </c>
      <c r="H543">
        <v>100.3</v>
      </c>
      <c r="I543">
        <v>100.11</v>
      </c>
      <c r="J543">
        <v>99.98</v>
      </c>
      <c r="K543">
        <v>99.41</v>
      </c>
      <c r="L543">
        <v>108.10000000000001</v>
      </c>
      <c r="M543">
        <v>116.9</v>
      </c>
      <c r="N543">
        <v>100.42</v>
      </c>
      <c r="O543">
        <v>99.41</v>
      </c>
      <c r="Q543">
        <v>100.42</v>
      </c>
      <c r="R543">
        <v>100.11163</v>
      </c>
      <c r="S543">
        <v>100.39</v>
      </c>
      <c r="U543">
        <v>168.70000000000002</v>
      </c>
      <c r="V543">
        <v>101.15</v>
      </c>
      <c r="Z543">
        <v>1.5116</v>
      </c>
      <c r="AA543">
        <v>0.9773000000000001</v>
      </c>
      <c r="AB543">
        <v>6.6832</v>
      </c>
      <c r="AC543">
        <v>8.5259</v>
      </c>
      <c r="AE543">
        <v>65.5</v>
      </c>
      <c r="AF543">
        <v>119.81</v>
      </c>
      <c r="AG543">
        <v>1190.4</v>
      </c>
      <c r="AH543">
        <v>36.37</v>
      </c>
      <c r="AI543">
        <v>1.4234</v>
      </c>
      <c r="AJ543">
        <v>4.394</v>
      </c>
      <c r="AK543">
        <v>0.30226000000000003</v>
      </c>
      <c r="AL543">
        <v>3.7502500000000003</v>
      </c>
      <c r="AN543">
        <v>1.3396000000000001</v>
      </c>
      <c r="AO543">
        <v>16.94675</v>
      </c>
      <c r="AQ543">
        <v>7.830050000000001</v>
      </c>
      <c r="AR543">
        <v>13.8155</v>
      </c>
      <c r="AS543">
        <v>0.7020000000000001</v>
      </c>
      <c r="AT543">
        <v>0.639</v>
      </c>
    </row>
    <row r="544" spans="1:46" ht="12.75">
      <c r="A544" s="1">
        <v>42292</v>
      </c>
      <c r="B544">
        <v>100.3</v>
      </c>
      <c r="C544">
        <v>99.87</v>
      </c>
      <c r="D544">
        <v>100.10000000000001</v>
      </c>
      <c r="E544">
        <v>101</v>
      </c>
      <c r="G544">
        <v>102.9</v>
      </c>
      <c r="H544">
        <v>100.2</v>
      </c>
      <c r="I544">
        <v>100.11</v>
      </c>
      <c r="J544">
        <v>100.18</v>
      </c>
      <c r="K544">
        <v>98.982</v>
      </c>
      <c r="L544">
        <v>108.10000000000001</v>
      </c>
      <c r="M544">
        <v>117.10000000000001</v>
      </c>
      <c r="N544">
        <v>100.5</v>
      </c>
      <c r="O544">
        <v>98.982</v>
      </c>
      <c r="Q544">
        <v>100.5</v>
      </c>
      <c r="R544">
        <v>100.62672</v>
      </c>
      <c r="S544">
        <v>100.35000000000001</v>
      </c>
      <c r="U544">
        <v>172.4</v>
      </c>
      <c r="V544">
        <v>101.37</v>
      </c>
      <c r="Z544">
        <v>1.5445</v>
      </c>
      <c r="AA544">
        <v>0.9858</v>
      </c>
      <c r="AB544">
        <v>6.755</v>
      </c>
      <c r="AC544">
        <v>8.4643</v>
      </c>
      <c r="AE544">
        <v>65.4</v>
      </c>
      <c r="AF544">
        <v>120.7</v>
      </c>
      <c r="AG544">
        <v>1138.6000000000001</v>
      </c>
      <c r="AH544">
        <v>35.62</v>
      </c>
      <c r="AI544">
        <v>1.4005</v>
      </c>
      <c r="AJ544">
        <v>4.292</v>
      </c>
      <c r="AK544">
        <v>0.30325</v>
      </c>
      <c r="AL544">
        <v>3.7505</v>
      </c>
      <c r="AN544">
        <v>1.3082</v>
      </c>
      <c r="AO544">
        <v>16.528750000000002</v>
      </c>
      <c r="AQ544">
        <v>8.030050000000001</v>
      </c>
      <c r="AR544">
        <v>13.813500000000001</v>
      </c>
      <c r="AS544">
        <v>0.7133</v>
      </c>
      <c r="AT544">
        <v>0.6766</v>
      </c>
    </row>
    <row r="545" spans="1:46" ht="12.75">
      <c r="A545" s="1">
        <v>42323</v>
      </c>
      <c r="B545">
        <v>100.3</v>
      </c>
      <c r="C545">
        <v>99.8</v>
      </c>
      <c r="D545">
        <v>99.9</v>
      </c>
      <c r="E545">
        <v>101.3</v>
      </c>
      <c r="G545">
        <v>103.28</v>
      </c>
      <c r="H545">
        <v>99.9</v>
      </c>
      <c r="I545">
        <v>99.92</v>
      </c>
      <c r="J545">
        <v>99.86</v>
      </c>
      <c r="K545">
        <v>99.18</v>
      </c>
      <c r="L545">
        <v>108.2</v>
      </c>
      <c r="M545">
        <v>117.30000000000001</v>
      </c>
      <c r="N545">
        <v>100.42</v>
      </c>
      <c r="O545">
        <v>99.18</v>
      </c>
      <c r="Q545">
        <v>100.42</v>
      </c>
      <c r="R545">
        <v>101.17609</v>
      </c>
      <c r="S545">
        <v>100.13</v>
      </c>
      <c r="U545">
        <v>171.9</v>
      </c>
      <c r="V545">
        <v>101.59</v>
      </c>
      <c r="Z545">
        <v>1.5044000000000002</v>
      </c>
      <c r="AA545">
        <v>1.0282</v>
      </c>
      <c r="AB545">
        <v>7.0625</v>
      </c>
      <c r="AC545">
        <v>8.6838</v>
      </c>
      <c r="AE545">
        <v>66.43</v>
      </c>
      <c r="AF545">
        <v>123.22</v>
      </c>
      <c r="AG545">
        <v>1157.7</v>
      </c>
      <c r="AH545">
        <v>35.75</v>
      </c>
      <c r="AI545">
        <v>1.4095</v>
      </c>
      <c r="AJ545">
        <v>4.242</v>
      </c>
      <c r="AK545">
        <v>0.30475</v>
      </c>
      <c r="AL545">
        <v>3.7521000000000004</v>
      </c>
      <c r="AN545">
        <v>1.3332000000000002</v>
      </c>
      <c r="AO545">
        <v>16.605990000000002</v>
      </c>
      <c r="AQ545">
        <v>7.830050000000001</v>
      </c>
      <c r="AR545">
        <v>14.48</v>
      </c>
      <c r="AS545">
        <v>0.7235</v>
      </c>
      <c r="AT545">
        <v>0.6574</v>
      </c>
    </row>
    <row r="546" spans="1:46" ht="12.75">
      <c r="A546" s="1">
        <v>42353</v>
      </c>
      <c r="B546">
        <v>100.4</v>
      </c>
      <c r="C546">
        <v>99.39</v>
      </c>
      <c r="D546">
        <v>99.8</v>
      </c>
      <c r="E546">
        <v>100.9</v>
      </c>
      <c r="G546">
        <v>102.9</v>
      </c>
      <c r="H546">
        <v>99.8</v>
      </c>
      <c r="I546">
        <v>100.22</v>
      </c>
      <c r="J546">
        <v>99.47</v>
      </c>
      <c r="K546">
        <v>99.18900000000001</v>
      </c>
      <c r="L546">
        <v>109.2</v>
      </c>
      <c r="M546">
        <v>117.30000000000001</v>
      </c>
      <c r="N546">
        <v>99.95</v>
      </c>
      <c r="O546">
        <v>99.18900000000001</v>
      </c>
      <c r="Q546">
        <v>99.95</v>
      </c>
      <c r="R546">
        <v>101.58834</v>
      </c>
      <c r="S546">
        <v>99.79</v>
      </c>
      <c r="U546">
        <v>171.70000000000002</v>
      </c>
      <c r="V546">
        <v>101.81</v>
      </c>
      <c r="Z546">
        <v>1.4746000000000001</v>
      </c>
      <c r="AA546">
        <v>1.0017</v>
      </c>
      <c r="AB546">
        <v>6.8723</v>
      </c>
      <c r="AC546">
        <v>8.8542</v>
      </c>
      <c r="AE546">
        <v>66.19</v>
      </c>
      <c r="AF546">
        <v>120.27</v>
      </c>
      <c r="AG546">
        <v>1172</v>
      </c>
      <c r="AH546">
        <v>36.08</v>
      </c>
      <c r="AI546">
        <v>1.4166</v>
      </c>
      <c r="AJ546">
        <v>4.29</v>
      </c>
      <c r="AK546">
        <v>0.30350000000000005</v>
      </c>
      <c r="AL546">
        <v>3.7525000000000004</v>
      </c>
      <c r="AN546">
        <v>1.3839000000000001</v>
      </c>
      <c r="AO546">
        <v>17.271150000000002</v>
      </c>
      <c r="AQ546">
        <v>7.830050000000001</v>
      </c>
      <c r="AR546">
        <v>15.466000000000001</v>
      </c>
      <c r="AS546">
        <v>0.7286</v>
      </c>
      <c r="AT546">
        <v>0.6842</v>
      </c>
    </row>
    <row r="547" spans="1:46" ht="12.75">
      <c r="A547" s="1">
        <v>42384</v>
      </c>
      <c r="B547">
        <v>99.9</v>
      </c>
      <c r="C547">
        <v>99</v>
      </c>
      <c r="D547">
        <v>99.4</v>
      </c>
      <c r="E547">
        <v>101.5</v>
      </c>
      <c r="G547">
        <v>102.9</v>
      </c>
      <c r="H547">
        <v>99.5</v>
      </c>
      <c r="I547">
        <v>100.39</v>
      </c>
      <c r="J547">
        <v>99.21000000000001</v>
      </c>
      <c r="K547">
        <v>98.971</v>
      </c>
      <c r="L547">
        <v>109.30000000000001</v>
      </c>
      <c r="M547">
        <v>118.9</v>
      </c>
      <c r="N547">
        <v>100.18</v>
      </c>
      <c r="O547">
        <v>98.971</v>
      </c>
      <c r="Q547">
        <v>100.18</v>
      </c>
      <c r="R547">
        <v>101.97572000000001</v>
      </c>
      <c r="S547">
        <v>99.96000000000001</v>
      </c>
      <c r="U547">
        <v>171.9</v>
      </c>
      <c r="V547">
        <v>102.68</v>
      </c>
      <c r="Z547">
        <v>1.4184</v>
      </c>
      <c r="AA547">
        <v>1.0226</v>
      </c>
      <c r="AB547">
        <v>6.8886</v>
      </c>
      <c r="AC547">
        <v>8.7071</v>
      </c>
      <c r="AE547">
        <v>67.87</v>
      </c>
      <c r="AF547">
        <v>121.05</v>
      </c>
      <c r="AG547">
        <v>1206.2</v>
      </c>
      <c r="AH547">
        <v>35.67</v>
      </c>
      <c r="AI547">
        <v>1.4241000000000001</v>
      </c>
      <c r="AJ547">
        <v>4.15</v>
      </c>
      <c r="AK547">
        <v>0.30382000000000003</v>
      </c>
      <c r="AL547">
        <v>3.7502500000000003</v>
      </c>
      <c r="AN547">
        <v>1.4074</v>
      </c>
      <c r="AO547">
        <v>18.167740000000002</v>
      </c>
      <c r="AQ547">
        <v>7.830050000000001</v>
      </c>
      <c r="AR547">
        <v>15.9535</v>
      </c>
      <c r="AS547">
        <v>0.7071000000000001</v>
      </c>
      <c r="AT547">
        <v>0.6469</v>
      </c>
    </row>
    <row r="548" spans="1:46" ht="12.75">
      <c r="A548" s="1">
        <v>42415</v>
      </c>
      <c r="B548">
        <v>100.10000000000001</v>
      </c>
      <c r="C548">
        <v>99.18</v>
      </c>
      <c r="D548">
        <v>100.10000000000001</v>
      </c>
      <c r="E548">
        <v>102.10000000000001</v>
      </c>
      <c r="G548">
        <v>102.14</v>
      </c>
      <c r="H548">
        <v>99.60000000000001</v>
      </c>
      <c r="I548">
        <v>100.82000000000001</v>
      </c>
      <c r="J548">
        <v>99.36</v>
      </c>
      <c r="K548">
        <v>98.87</v>
      </c>
      <c r="L548">
        <v>109.30000000000001</v>
      </c>
      <c r="M548">
        <v>119</v>
      </c>
      <c r="N548">
        <v>100.42</v>
      </c>
      <c r="O548">
        <v>98.87</v>
      </c>
      <c r="Q548">
        <v>100.42</v>
      </c>
      <c r="R548">
        <v>102.42225</v>
      </c>
      <c r="S548">
        <v>100.04</v>
      </c>
      <c r="U548">
        <v>173.60000000000002</v>
      </c>
      <c r="V548">
        <v>104.10000000000001</v>
      </c>
      <c r="Z548">
        <v>1.3926</v>
      </c>
      <c r="AA548">
        <v>0.996</v>
      </c>
      <c r="AB548">
        <v>6.8632</v>
      </c>
      <c r="AC548">
        <v>8.6919</v>
      </c>
      <c r="AE548">
        <v>68.21000000000001</v>
      </c>
      <c r="AF548">
        <v>112.9</v>
      </c>
      <c r="AG548">
        <v>1240.9</v>
      </c>
      <c r="AH548">
        <v>35.61</v>
      </c>
      <c r="AI548">
        <v>1.4055</v>
      </c>
      <c r="AJ548">
        <v>4.2</v>
      </c>
      <c r="AK548">
        <v>0.30099000000000004</v>
      </c>
      <c r="AL548">
        <v>3.7505</v>
      </c>
      <c r="AN548">
        <v>1.3522</v>
      </c>
      <c r="AO548">
        <v>18.08699</v>
      </c>
      <c r="AQ548">
        <v>7.830050000000001</v>
      </c>
      <c r="AR548">
        <v>15.746500000000001</v>
      </c>
      <c r="AS548">
        <v>0.7152000000000001</v>
      </c>
      <c r="AT548">
        <v>0.6601</v>
      </c>
    </row>
    <row r="549" spans="1:46" ht="12.75">
      <c r="A549" s="1">
        <v>42444</v>
      </c>
      <c r="B549">
        <v>100.4</v>
      </c>
      <c r="C549">
        <v>99.48</v>
      </c>
      <c r="D549">
        <v>100.2</v>
      </c>
      <c r="E549">
        <v>102.5</v>
      </c>
      <c r="G549">
        <v>102.52</v>
      </c>
      <c r="H549">
        <v>99.7</v>
      </c>
      <c r="I549">
        <v>100.56</v>
      </c>
      <c r="J549">
        <v>99.57000000000001</v>
      </c>
      <c r="K549">
        <v>98.911</v>
      </c>
      <c r="L549">
        <v>110.10000000000001</v>
      </c>
      <c r="M549">
        <v>119.10000000000001</v>
      </c>
      <c r="N549">
        <v>101.05</v>
      </c>
      <c r="O549">
        <v>98.911</v>
      </c>
      <c r="Q549">
        <v>101.05</v>
      </c>
      <c r="R549">
        <v>102.57309000000001</v>
      </c>
      <c r="S549">
        <v>100.47</v>
      </c>
      <c r="U549">
        <v>176.10000000000002</v>
      </c>
      <c r="V549">
        <v>104.97</v>
      </c>
      <c r="Z549">
        <v>1.4381000000000002</v>
      </c>
      <c r="AA549">
        <v>0.9583</v>
      </c>
      <c r="AB549">
        <v>6.5425</v>
      </c>
      <c r="AC549">
        <v>8.252</v>
      </c>
      <c r="AE549">
        <v>66.25</v>
      </c>
      <c r="AF549">
        <v>112.42</v>
      </c>
      <c r="AG549">
        <v>1144.5</v>
      </c>
      <c r="AH549">
        <v>35.09</v>
      </c>
      <c r="AI549">
        <v>1.3462</v>
      </c>
      <c r="AJ549">
        <v>3.9000000000000004</v>
      </c>
      <c r="AK549">
        <v>0.30176000000000003</v>
      </c>
      <c r="AL549">
        <v>3.7503500000000005</v>
      </c>
      <c r="AN549">
        <v>1.2969000000000002</v>
      </c>
      <c r="AO549">
        <v>17.13774</v>
      </c>
      <c r="AQ549">
        <v>8.879950000000001</v>
      </c>
      <c r="AR549">
        <v>14.71</v>
      </c>
      <c r="AS549">
        <v>0.7677</v>
      </c>
      <c r="AT549">
        <v>0.6926</v>
      </c>
    </row>
    <row r="550" spans="1:46" ht="12.75">
      <c r="A550" s="1">
        <v>42475</v>
      </c>
      <c r="B550">
        <v>100.60000000000001</v>
      </c>
      <c r="C550">
        <v>99.8</v>
      </c>
      <c r="D550">
        <v>100.3</v>
      </c>
      <c r="E550">
        <v>102.9</v>
      </c>
      <c r="G550">
        <v>103.67</v>
      </c>
      <c r="H550">
        <v>99.9</v>
      </c>
      <c r="I550">
        <v>100.75</v>
      </c>
      <c r="J550">
        <v>100.11</v>
      </c>
      <c r="K550">
        <v>98.86</v>
      </c>
      <c r="L550">
        <v>110</v>
      </c>
      <c r="M550">
        <v>119.10000000000001</v>
      </c>
      <c r="N550">
        <v>101.37</v>
      </c>
      <c r="O550">
        <v>98.86</v>
      </c>
      <c r="Q550">
        <v>101.37</v>
      </c>
      <c r="R550">
        <v>102.24827</v>
      </c>
      <c r="S550">
        <v>100.95</v>
      </c>
      <c r="U550">
        <v>178.3</v>
      </c>
      <c r="V550">
        <v>105.95</v>
      </c>
      <c r="Z550">
        <v>1.4625000000000001</v>
      </c>
      <c r="AA550">
        <v>0.9598000000000001</v>
      </c>
      <c r="AB550">
        <v>6.5059000000000005</v>
      </c>
      <c r="AC550">
        <v>8.064300000000001</v>
      </c>
      <c r="AE550">
        <v>66.39</v>
      </c>
      <c r="AF550">
        <v>106.9</v>
      </c>
      <c r="AG550">
        <v>1138.1000000000001</v>
      </c>
      <c r="AH550">
        <v>34.910000000000004</v>
      </c>
      <c r="AI550">
        <v>1.3454000000000002</v>
      </c>
      <c r="AJ550">
        <v>3.903</v>
      </c>
      <c r="AK550">
        <v>0.30173</v>
      </c>
      <c r="AL550">
        <v>3.7502500000000003</v>
      </c>
      <c r="AN550">
        <v>1.2549000000000001</v>
      </c>
      <c r="AO550">
        <v>17.129240000000003</v>
      </c>
      <c r="AQ550">
        <v>8.879950000000001</v>
      </c>
      <c r="AR550">
        <v>14.2355</v>
      </c>
      <c r="AS550">
        <v>0.7612</v>
      </c>
      <c r="AT550">
        <v>0.6984</v>
      </c>
    </row>
    <row r="551" spans="1:46" ht="12.75">
      <c r="A551" s="1">
        <v>42505</v>
      </c>
      <c r="B551">
        <v>100.8</v>
      </c>
      <c r="C551">
        <v>99.95</v>
      </c>
      <c r="D551">
        <v>100.5</v>
      </c>
      <c r="E551">
        <v>103.2</v>
      </c>
      <c r="G551">
        <v>105.2</v>
      </c>
      <c r="H551">
        <v>100</v>
      </c>
      <c r="I551">
        <v>100.81</v>
      </c>
      <c r="J551">
        <v>100.68</v>
      </c>
      <c r="K551">
        <v>98.21600000000001</v>
      </c>
      <c r="L551">
        <v>110</v>
      </c>
      <c r="M551">
        <v>119.10000000000001</v>
      </c>
      <c r="N551">
        <v>101.76</v>
      </c>
      <c r="O551">
        <v>98.21600000000001</v>
      </c>
      <c r="Q551">
        <v>101.76</v>
      </c>
      <c r="R551">
        <v>101.79231000000001</v>
      </c>
      <c r="S551">
        <v>101.36</v>
      </c>
      <c r="U551">
        <v>183.70000000000002</v>
      </c>
      <c r="V551">
        <v>106.17</v>
      </c>
      <c r="Z551">
        <v>1.453</v>
      </c>
      <c r="AA551">
        <v>0.9934000000000001</v>
      </c>
      <c r="AB551">
        <v>6.678800000000001</v>
      </c>
      <c r="AC551">
        <v>8.3678</v>
      </c>
      <c r="AE551">
        <v>67.12</v>
      </c>
      <c r="AF551">
        <v>110.75</v>
      </c>
      <c r="AG551">
        <v>1190.5</v>
      </c>
      <c r="AH551">
        <v>35.68</v>
      </c>
      <c r="AI551">
        <v>1.3778000000000001</v>
      </c>
      <c r="AJ551">
        <v>4.123</v>
      </c>
      <c r="AK551">
        <v>0.30221000000000003</v>
      </c>
      <c r="AL551">
        <v>3.7500500000000003</v>
      </c>
      <c r="AN551">
        <v>1.3097</v>
      </c>
      <c r="AO551">
        <v>18.40314</v>
      </c>
      <c r="AQ551">
        <v>8.879950000000001</v>
      </c>
      <c r="AR551">
        <v>15.715000000000002</v>
      </c>
      <c r="AS551">
        <v>0.7242000000000001</v>
      </c>
      <c r="AT551">
        <v>0.6769000000000001</v>
      </c>
    </row>
    <row r="552" spans="1:46" ht="12.75">
      <c r="A552" s="1">
        <v>42536</v>
      </c>
      <c r="B552">
        <v>101</v>
      </c>
      <c r="C552">
        <v>100.09</v>
      </c>
      <c r="D552">
        <v>100.60000000000001</v>
      </c>
      <c r="E552">
        <v>103.8</v>
      </c>
      <c r="G552">
        <v>105.96000000000001</v>
      </c>
      <c r="H552">
        <v>99.9</v>
      </c>
      <c r="I552">
        <v>100.79</v>
      </c>
      <c r="J552">
        <v>100.71000000000001</v>
      </c>
      <c r="K552">
        <v>98.944</v>
      </c>
      <c r="L552">
        <v>110.80000000000001</v>
      </c>
      <c r="M552">
        <v>119.10000000000001</v>
      </c>
      <c r="N552">
        <v>102</v>
      </c>
      <c r="O552">
        <v>98.944</v>
      </c>
      <c r="Q552">
        <v>102</v>
      </c>
      <c r="R552">
        <v>101.90459000000001</v>
      </c>
      <c r="S552">
        <v>101.69</v>
      </c>
      <c r="U552">
        <v>185.20000000000002</v>
      </c>
      <c r="V552">
        <v>106.71000000000001</v>
      </c>
      <c r="Z552">
        <v>1.3242</v>
      </c>
      <c r="AA552">
        <v>0.9792000000000001</v>
      </c>
      <c r="AB552">
        <v>6.7208000000000006</v>
      </c>
      <c r="AC552">
        <v>8.3931</v>
      </c>
      <c r="AE552">
        <v>67.51</v>
      </c>
      <c r="AF552">
        <v>102.77</v>
      </c>
      <c r="AG552">
        <v>1152.6000000000001</v>
      </c>
      <c r="AH552">
        <v>35.15</v>
      </c>
      <c r="AI552">
        <v>1.3489</v>
      </c>
      <c r="AJ552">
        <v>4.025</v>
      </c>
      <c r="AK552">
        <v>0.30167000000000005</v>
      </c>
      <c r="AL552">
        <v>3.7509500000000005</v>
      </c>
      <c r="AN552">
        <v>1.3010000000000002</v>
      </c>
      <c r="AO552">
        <v>18.449250000000003</v>
      </c>
      <c r="AQ552">
        <v>8.879950000000001</v>
      </c>
      <c r="AR552">
        <v>14.775500000000001</v>
      </c>
      <c r="AS552">
        <v>0.7432000000000001</v>
      </c>
      <c r="AT552">
        <v>0.7120000000000001</v>
      </c>
    </row>
    <row r="553" spans="1:46" ht="12.75">
      <c r="A553" s="1">
        <v>42566</v>
      </c>
      <c r="B553">
        <v>100.9</v>
      </c>
      <c r="C553">
        <v>99.64</v>
      </c>
      <c r="D553">
        <v>100.5</v>
      </c>
      <c r="E553">
        <v>104.5</v>
      </c>
      <c r="G553">
        <v>107.11</v>
      </c>
      <c r="H553">
        <v>99.60000000000001</v>
      </c>
      <c r="I553">
        <v>100.60000000000001</v>
      </c>
      <c r="J553">
        <v>100.36</v>
      </c>
      <c r="K553">
        <v>98.667</v>
      </c>
      <c r="L553">
        <v>110.80000000000001</v>
      </c>
      <c r="M553">
        <v>119.30000000000001</v>
      </c>
      <c r="N553">
        <v>101.84</v>
      </c>
      <c r="O553">
        <v>98.667</v>
      </c>
      <c r="Q553">
        <v>101.84</v>
      </c>
      <c r="R553">
        <v>102.17028</v>
      </c>
      <c r="S553">
        <v>101.52</v>
      </c>
      <c r="U553">
        <v>186.5</v>
      </c>
      <c r="V553">
        <v>107.58</v>
      </c>
      <c r="Z553">
        <v>1.327</v>
      </c>
      <c r="AA553">
        <v>0.9690000000000001</v>
      </c>
      <c r="AB553">
        <v>6.6596</v>
      </c>
      <c r="AC553">
        <v>8.425</v>
      </c>
      <c r="AE553">
        <v>66.77</v>
      </c>
      <c r="AF553">
        <v>102.32000000000001</v>
      </c>
      <c r="AG553">
        <v>1122.4</v>
      </c>
      <c r="AH553">
        <v>34.78</v>
      </c>
      <c r="AI553">
        <v>1.3431</v>
      </c>
      <c r="AJ553">
        <v>4.067</v>
      </c>
      <c r="AK553">
        <v>0.30241</v>
      </c>
      <c r="AL553">
        <v>3.7503500000000005</v>
      </c>
      <c r="AN553">
        <v>1.304</v>
      </c>
      <c r="AO553">
        <v>18.73674</v>
      </c>
      <c r="AQ553">
        <v>8.879950000000001</v>
      </c>
      <c r="AR553">
        <v>13.887500000000001</v>
      </c>
      <c r="AS553">
        <v>0.7599</v>
      </c>
      <c r="AT553">
        <v>0.7216</v>
      </c>
    </row>
    <row r="554" spans="1:46" ht="12.75">
      <c r="A554" s="1">
        <v>42597</v>
      </c>
      <c r="B554">
        <v>101.2</v>
      </c>
      <c r="C554">
        <v>99.54</v>
      </c>
      <c r="D554">
        <v>100.2</v>
      </c>
      <c r="E554">
        <v>103.9</v>
      </c>
      <c r="G554">
        <v>106.34</v>
      </c>
      <c r="H554">
        <v>99.7</v>
      </c>
      <c r="I554">
        <v>100.86</v>
      </c>
      <c r="J554">
        <v>100.32000000000001</v>
      </c>
      <c r="K554">
        <v>99.153</v>
      </c>
      <c r="L554">
        <v>110.9</v>
      </c>
      <c r="M554">
        <v>119.10000000000001</v>
      </c>
      <c r="N554">
        <v>101.69</v>
      </c>
      <c r="O554">
        <v>99.153</v>
      </c>
      <c r="Q554">
        <v>101.69</v>
      </c>
      <c r="R554">
        <v>102.45825</v>
      </c>
      <c r="S554">
        <v>101.62</v>
      </c>
      <c r="U554">
        <v>190.10000000000002</v>
      </c>
      <c r="V554">
        <v>107.48</v>
      </c>
      <c r="Z554">
        <v>1.3129</v>
      </c>
      <c r="AA554">
        <v>0.9830000000000001</v>
      </c>
      <c r="AB554">
        <v>6.6764</v>
      </c>
      <c r="AC554">
        <v>8.3438</v>
      </c>
      <c r="AE554">
        <v>66.94</v>
      </c>
      <c r="AF554">
        <v>103.38</v>
      </c>
      <c r="AG554">
        <v>1117.4</v>
      </c>
      <c r="AH554">
        <v>34.62</v>
      </c>
      <c r="AI554">
        <v>1.363</v>
      </c>
      <c r="AJ554">
        <v>4.048</v>
      </c>
      <c r="AK554">
        <v>0.3023</v>
      </c>
      <c r="AL554">
        <v>3.7504000000000004</v>
      </c>
      <c r="AN554">
        <v>1.3122</v>
      </c>
      <c r="AO554">
        <v>18.868740000000003</v>
      </c>
      <c r="AQ554">
        <v>8.879950000000001</v>
      </c>
      <c r="AR554">
        <v>14.698500000000001</v>
      </c>
      <c r="AS554">
        <v>0.7519</v>
      </c>
      <c r="AT554">
        <v>0.7257</v>
      </c>
    </row>
    <row r="555" spans="1:46" ht="12.75">
      <c r="A555" s="1">
        <v>42628</v>
      </c>
      <c r="B555">
        <v>101.5</v>
      </c>
      <c r="C555">
        <v>99.60000000000001</v>
      </c>
      <c r="D555">
        <v>100.2</v>
      </c>
      <c r="E555">
        <v>104.2</v>
      </c>
      <c r="G555">
        <v>105.96000000000001</v>
      </c>
      <c r="H555">
        <v>99.8</v>
      </c>
      <c r="I555">
        <v>101.46000000000001</v>
      </c>
      <c r="J555">
        <v>100.36</v>
      </c>
      <c r="K555">
        <v>99.162</v>
      </c>
      <c r="L555">
        <v>112.2</v>
      </c>
      <c r="M555">
        <v>119.10000000000001</v>
      </c>
      <c r="N555">
        <v>101.76</v>
      </c>
      <c r="O555">
        <v>99.162</v>
      </c>
      <c r="Q555">
        <v>101.76</v>
      </c>
      <c r="R555">
        <v>103.08389000000001</v>
      </c>
      <c r="S555">
        <v>101.86</v>
      </c>
      <c r="U555">
        <v>192.5</v>
      </c>
      <c r="V555">
        <v>107.69</v>
      </c>
      <c r="Z555">
        <v>1.3015</v>
      </c>
      <c r="AA555">
        <v>0.9694</v>
      </c>
      <c r="AB555">
        <v>6.6249</v>
      </c>
      <c r="AC555">
        <v>7.9897</v>
      </c>
      <c r="AE555">
        <v>66.58</v>
      </c>
      <c r="AF555">
        <v>101.21000000000001</v>
      </c>
      <c r="AG555">
        <v>1102</v>
      </c>
      <c r="AH555">
        <v>34.6</v>
      </c>
      <c r="AI555">
        <v>1.3628</v>
      </c>
      <c r="AJ555">
        <v>4.132000000000001</v>
      </c>
      <c r="AK555">
        <v>0.30139000000000005</v>
      </c>
      <c r="AL555">
        <v>3.75165</v>
      </c>
      <c r="AN555">
        <v>1.3115</v>
      </c>
      <c r="AO555">
        <v>19.35349</v>
      </c>
      <c r="AQ555">
        <v>8.879950000000001</v>
      </c>
      <c r="AR555">
        <v>13.72</v>
      </c>
      <c r="AS555">
        <v>0.7667</v>
      </c>
      <c r="AT555">
        <v>0.729</v>
      </c>
    </row>
    <row r="556" spans="1:46" ht="12.75">
      <c r="A556" s="1">
        <v>42658</v>
      </c>
      <c r="B556">
        <v>101.60000000000001</v>
      </c>
      <c r="C556">
        <v>99.66</v>
      </c>
      <c r="D556">
        <v>100.4</v>
      </c>
      <c r="E556">
        <v>104.7</v>
      </c>
      <c r="G556">
        <v>106.34</v>
      </c>
      <c r="H556">
        <v>100.4</v>
      </c>
      <c r="I556">
        <v>101.60000000000001</v>
      </c>
      <c r="J556">
        <v>100.52</v>
      </c>
      <c r="K556">
        <v>98.878</v>
      </c>
      <c r="L556">
        <v>111.5</v>
      </c>
      <c r="M556">
        <v>119</v>
      </c>
      <c r="N556">
        <v>102</v>
      </c>
      <c r="O556">
        <v>98.878</v>
      </c>
      <c r="Q556">
        <v>102</v>
      </c>
      <c r="R556">
        <v>103.70954</v>
      </c>
      <c r="S556">
        <v>101.99000000000001</v>
      </c>
      <c r="U556">
        <v>195.8</v>
      </c>
      <c r="V556">
        <v>108.24000000000001</v>
      </c>
      <c r="Z556">
        <v>1.2212</v>
      </c>
      <c r="AA556">
        <v>0.9890000000000001</v>
      </c>
      <c r="AB556">
        <v>6.79</v>
      </c>
      <c r="AC556">
        <v>8.2501</v>
      </c>
      <c r="AE556">
        <v>66.72</v>
      </c>
      <c r="AF556">
        <v>105.07000000000001</v>
      </c>
      <c r="AG556">
        <v>1144.6000000000001</v>
      </c>
      <c r="AH556">
        <v>34.99</v>
      </c>
      <c r="AI556">
        <v>1.3917000000000002</v>
      </c>
      <c r="AJ556">
        <v>4.19</v>
      </c>
      <c r="AK556">
        <v>0.30310000000000004</v>
      </c>
      <c r="AL556">
        <v>3.7503500000000005</v>
      </c>
      <c r="AN556">
        <v>1.3403</v>
      </c>
      <c r="AO556">
        <v>18.8075</v>
      </c>
      <c r="AQ556">
        <v>8.879950000000001</v>
      </c>
      <c r="AR556">
        <v>13.485000000000001</v>
      </c>
      <c r="AS556">
        <v>0.7611</v>
      </c>
      <c r="AT556">
        <v>0.7156</v>
      </c>
    </row>
    <row r="557" spans="1:46" ht="12.75">
      <c r="A557" s="1">
        <v>42689</v>
      </c>
      <c r="B557">
        <v>101.8</v>
      </c>
      <c r="C557">
        <v>99.46000000000001</v>
      </c>
      <c r="D557">
        <v>100.3</v>
      </c>
      <c r="E557">
        <v>104.9</v>
      </c>
      <c r="G557">
        <v>105.96000000000001</v>
      </c>
      <c r="H557">
        <v>100.4</v>
      </c>
      <c r="I557">
        <v>101.45</v>
      </c>
      <c r="J557">
        <v>100.46000000000001</v>
      </c>
      <c r="K557">
        <v>99.19500000000001</v>
      </c>
      <c r="L557">
        <v>111.4</v>
      </c>
      <c r="M557">
        <v>118.80000000000001</v>
      </c>
      <c r="N557">
        <v>101.61</v>
      </c>
      <c r="O557">
        <v>99.19500000000001</v>
      </c>
      <c r="Q557">
        <v>101.61</v>
      </c>
      <c r="R557">
        <v>104.52032000000001</v>
      </c>
      <c r="S557">
        <v>101.83</v>
      </c>
      <c r="U557">
        <v>205.3</v>
      </c>
      <c r="V557">
        <v>108.57000000000001</v>
      </c>
      <c r="Z557">
        <v>1.2481</v>
      </c>
      <c r="AA557">
        <v>1.0187</v>
      </c>
      <c r="AB557">
        <v>7.0335</v>
      </c>
      <c r="AC557">
        <v>8.5223</v>
      </c>
      <c r="AE557">
        <v>68.56</v>
      </c>
      <c r="AF557">
        <v>114.34</v>
      </c>
      <c r="AG557">
        <v>1168</v>
      </c>
      <c r="AH557">
        <v>35.7</v>
      </c>
      <c r="AI557">
        <v>1.4336</v>
      </c>
      <c r="AJ557">
        <v>4.464</v>
      </c>
      <c r="AK557">
        <v>0.30514</v>
      </c>
      <c r="AL557">
        <v>3.7509500000000005</v>
      </c>
      <c r="AN557">
        <v>1.3425</v>
      </c>
      <c r="AO557">
        <v>20.47249</v>
      </c>
      <c r="AQ557">
        <v>17.864990000000002</v>
      </c>
      <c r="AR557">
        <v>14.0775</v>
      </c>
      <c r="AS557">
        <v>0.7387</v>
      </c>
      <c r="AT557" s="21">
        <v>0.7153</v>
      </c>
    </row>
    <row r="558" spans="1:46" ht="12.75">
      <c r="A558" s="1">
        <v>42719</v>
      </c>
      <c r="B558">
        <v>102.2</v>
      </c>
      <c r="C558">
        <v>99.38</v>
      </c>
      <c r="D558">
        <v>100.3</v>
      </c>
      <c r="E558">
        <v>104.4</v>
      </c>
      <c r="G558">
        <v>105.2</v>
      </c>
      <c r="H558">
        <v>100.10000000000001</v>
      </c>
      <c r="I558">
        <v>101.56</v>
      </c>
      <c r="J558">
        <v>100.59</v>
      </c>
      <c r="K558">
        <v>99.351</v>
      </c>
      <c r="L558">
        <v>111.80000000000001</v>
      </c>
      <c r="M558">
        <v>118.4</v>
      </c>
      <c r="N558">
        <v>101.45</v>
      </c>
      <c r="O558">
        <v>99.351</v>
      </c>
      <c r="Q558">
        <v>101.45</v>
      </c>
      <c r="R558">
        <v>105.00198</v>
      </c>
      <c r="S558">
        <v>101.86</v>
      </c>
      <c r="U558">
        <v>211.70000000000002</v>
      </c>
      <c r="V558">
        <v>109</v>
      </c>
      <c r="Z558">
        <v>1.2337</v>
      </c>
      <c r="AA558">
        <v>1.016</v>
      </c>
      <c r="AB558">
        <v>7.046200000000001</v>
      </c>
      <c r="AC558">
        <v>8.6107</v>
      </c>
      <c r="AE558">
        <v>67.92</v>
      </c>
      <c r="AF558">
        <v>116.78</v>
      </c>
      <c r="AG558">
        <v>1208.5</v>
      </c>
      <c r="AH558">
        <v>35.81</v>
      </c>
      <c r="AI558">
        <v>1.4465000000000001</v>
      </c>
      <c r="AJ558">
        <v>4.484500000000001</v>
      </c>
      <c r="AK558">
        <v>0.30563</v>
      </c>
      <c r="AL558">
        <v>3.7518000000000002</v>
      </c>
      <c r="AN558">
        <v>1.3426</v>
      </c>
      <c r="AO558">
        <v>20.601490000000002</v>
      </c>
      <c r="AQ558">
        <v>18.129990000000003</v>
      </c>
      <c r="AR558">
        <v>13.700000000000001</v>
      </c>
      <c r="AS558">
        <v>0.7230000000000001</v>
      </c>
      <c r="AT558" s="21">
        <v>0.7039</v>
      </c>
    </row>
    <row r="559" spans="1:46" ht="12.75">
      <c r="A559" s="1">
        <v>42750</v>
      </c>
      <c r="B559">
        <v>101.8</v>
      </c>
      <c r="C559">
        <v>99.35000000000001</v>
      </c>
      <c r="D559">
        <v>100.3</v>
      </c>
      <c r="E559">
        <v>104.3</v>
      </c>
      <c r="G559">
        <v>104.81</v>
      </c>
      <c r="H559">
        <v>100</v>
      </c>
      <c r="I559">
        <v>102.64</v>
      </c>
      <c r="J559">
        <v>100.75</v>
      </c>
      <c r="K559">
        <v>99.524</v>
      </c>
      <c r="L559">
        <v>111.80000000000001</v>
      </c>
      <c r="M559">
        <v>118.2</v>
      </c>
      <c r="N559">
        <v>102.32000000000001</v>
      </c>
      <c r="O559">
        <v>99.524</v>
      </c>
      <c r="Q559">
        <v>102.32000000000001</v>
      </c>
      <c r="R559">
        <v>106.78723000000001</v>
      </c>
      <c r="S559">
        <v>102.46000000000001</v>
      </c>
      <c r="U559">
        <v>220.3</v>
      </c>
      <c r="V559">
        <v>109.66</v>
      </c>
      <c r="Z559">
        <v>1.2585</v>
      </c>
      <c r="AA559">
        <v>0.9888</v>
      </c>
      <c r="AB559">
        <v>6.8894</v>
      </c>
      <c r="AC559">
        <v>8.2444</v>
      </c>
      <c r="AE559">
        <v>67.48</v>
      </c>
      <c r="AF559">
        <v>112.72</v>
      </c>
      <c r="AG559">
        <v>1165.5</v>
      </c>
      <c r="AH559">
        <v>35.09</v>
      </c>
      <c r="AI559">
        <v>1.4095</v>
      </c>
      <c r="AJ559">
        <v>4.428</v>
      </c>
      <c r="AK559">
        <v>0.30497</v>
      </c>
      <c r="AL559">
        <v>3.7502500000000003</v>
      </c>
      <c r="AN559">
        <v>1.3030000000000002</v>
      </c>
      <c r="AO559">
        <v>20.760740000000002</v>
      </c>
      <c r="AQ559">
        <v>18.724990000000002</v>
      </c>
      <c r="AR559">
        <v>13.5075</v>
      </c>
      <c r="AS559">
        <v>0.7582</v>
      </c>
      <c r="AT559" s="21">
        <v>0.7132</v>
      </c>
    </row>
    <row r="560" spans="1:46" ht="12.75">
      <c r="A560" s="1">
        <v>42781</v>
      </c>
      <c r="B560">
        <v>102.4</v>
      </c>
      <c r="C560">
        <v>99.82000000000001</v>
      </c>
      <c r="D560">
        <v>101.10000000000001</v>
      </c>
      <c r="E560">
        <v>104.7</v>
      </c>
      <c r="G560">
        <v>104.81</v>
      </c>
      <c r="H560">
        <v>99.8</v>
      </c>
      <c r="I560">
        <v>102.92</v>
      </c>
      <c r="J560">
        <v>100.79</v>
      </c>
      <c r="K560">
        <v>99.521</v>
      </c>
      <c r="L560">
        <v>111.9</v>
      </c>
      <c r="M560">
        <v>118.30000000000001</v>
      </c>
      <c r="N560">
        <v>102.48</v>
      </c>
      <c r="O560">
        <v>99.521</v>
      </c>
      <c r="Q560">
        <v>102.48</v>
      </c>
      <c r="R560">
        <v>107.4043</v>
      </c>
      <c r="S560">
        <v>102.78</v>
      </c>
      <c r="U560">
        <v>226.10000000000002</v>
      </c>
      <c r="V560">
        <v>110.85000000000001</v>
      </c>
      <c r="Z560">
        <v>1.2427000000000001</v>
      </c>
      <c r="AA560">
        <v>1.0022</v>
      </c>
      <c r="AB560">
        <v>7.000500000000001</v>
      </c>
      <c r="AC560">
        <v>8.3667</v>
      </c>
      <c r="AE560">
        <v>66.67</v>
      </c>
      <c r="AF560">
        <v>112.06</v>
      </c>
      <c r="AG560">
        <v>1132.3</v>
      </c>
      <c r="AH560">
        <v>34.89</v>
      </c>
      <c r="AI560">
        <v>1.399</v>
      </c>
      <c r="AJ560">
        <v>4.438000000000001</v>
      </c>
      <c r="AK560">
        <v>0.30542</v>
      </c>
      <c r="AL560">
        <v>3.7500500000000003</v>
      </c>
      <c r="AN560">
        <v>1.3247</v>
      </c>
      <c r="AO560">
        <v>19.99274</v>
      </c>
      <c r="AQ560">
        <v>15.840000000000002</v>
      </c>
      <c r="AR560">
        <v>13.100000000000001</v>
      </c>
      <c r="AS560">
        <v>0.7686000000000001</v>
      </c>
      <c r="AT560" s="21">
        <v>0.7229</v>
      </c>
    </row>
    <row r="561" spans="1:46" ht="12.75">
      <c r="A561" s="1">
        <v>42809</v>
      </c>
      <c r="B561">
        <v>102.7</v>
      </c>
      <c r="C561">
        <v>100.04</v>
      </c>
      <c r="D561">
        <v>101.2</v>
      </c>
      <c r="E561">
        <v>105</v>
      </c>
      <c r="G561">
        <v>105.2</v>
      </c>
      <c r="H561">
        <v>99.9</v>
      </c>
      <c r="I561">
        <v>102.85000000000001</v>
      </c>
      <c r="J561">
        <v>100.33</v>
      </c>
      <c r="K561">
        <v>99.562</v>
      </c>
      <c r="L561">
        <v>111.7</v>
      </c>
      <c r="M561">
        <v>118.30000000000001</v>
      </c>
      <c r="N561">
        <v>102.63</v>
      </c>
      <c r="O561">
        <v>99.562</v>
      </c>
      <c r="Q561">
        <v>102.63</v>
      </c>
      <c r="R561">
        <v>108.06338000000001</v>
      </c>
      <c r="S561">
        <v>102.86</v>
      </c>
      <c r="U561">
        <v>230.5</v>
      </c>
      <c r="V561">
        <v>111.4</v>
      </c>
      <c r="Z561">
        <v>1.2537</v>
      </c>
      <c r="AA561">
        <v>0.9998</v>
      </c>
      <c r="AB561">
        <v>6.9523</v>
      </c>
      <c r="AC561">
        <v>8.5756</v>
      </c>
      <c r="AE561">
        <v>64.85</v>
      </c>
      <c r="AF561">
        <v>111.41</v>
      </c>
      <c r="AG561">
        <v>1119.3</v>
      </c>
      <c r="AH561">
        <v>34.32</v>
      </c>
      <c r="AI561">
        <v>1.3967</v>
      </c>
      <c r="AJ561">
        <v>4.424</v>
      </c>
      <c r="AK561">
        <v>0.30497</v>
      </c>
      <c r="AL561">
        <v>3.7503</v>
      </c>
      <c r="AN561">
        <v>1.3321</v>
      </c>
      <c r="AO561">
        <v>18.83414</v>
      </c>
      <c r="AQ561">
        <v>18.04999</v>
      </c>
      <c r="AR561">
        <v>13.422500000000001</v>
      </c>
      <c r="AS561">
        <v>0.7638</v>
      </c>
      <c r="AT561" s="21">
        <v>0.7006</v>
      </c>
    </row>
    <row r="562" spans="1:46" ht="12.75">
      <c r="A562" s="1">
        <v>42840</v>
      </c>
      <c r="B562">
        <v>103.2</v>
      </c>
      <c r="C562">
        <v>100.24000000000001</v>
      </c>
      <c r="D562">
        <v>101.4</v>
      </c>
      <c r="E562">
        <v>105.2</v>
      </c>
      <c r="G562">
        <v>105.96000000000001</v>
      </c>
      <c r="H562">
        <v>100.3</v>
      </c>
      <c r="I562">
        <v>102.72</v>
      </c>
      <c r="J562">
        <v>100.49000000000001</v>
      </c>
      <c r="K562">
        <v>99.259</v>
      </c>
      <c r="L562">
        <v>111.7</v>
      </c>
      <c r="M562">
        <v>118.30000000000001</v>
      </c>
      <c r="N562">
        <v>103.03</v>
      </c>
      <c r="O562">
        <v>99.259</v>
      </c>
      <c r="Q562">
        <v>103.03</v>
      </c>
      <c r="R562">
        <v>108.19622000000001</v>
      </c>
      <c r="S562">
        <v>103.17</v>
      </c>
      <c r="U562">
        <v>234.4</v>
      </c>
      <c r="V562">
        <v>111.51</v>
      </c>
      <c r="Z562">
        <v>1.2938</v>
      </c>
      <c r="AA562">
        <v>0.9944000000000001</v>
      </c>
      <c r="AB562">
        <v>6.827100000000001</v>
      </c>
      <c r="AC562">
        <v>8.5726</v>
      </c>
      <c r="AE562">
        <v>64.27</v>
      </c>
      <c r="AF562">
        <v>111.44</v>
      </c>
      <c r="AG562">
        <v>1133.4</v>
      </c>
      <c r="AH562">
        <v>34.58</v>
      </c>
      <c r="AI562">
        <v>1.397</v>
      </c>
      <c r="AJ562">
        <v>4.339</v>
      </c>
      <c r="AK562">
        <v>0.30467000000000005</v>
      </c>
      <c r="AL562">
        <v>3.7502500000000003</v>
      </c>
      <c r="AN562">
        <v>1.3669</v>
      </c>
      <c r="AO562">
        <v>18.97774</v>
      </c>
      <c r="AQ562">
        <v>18.04999</v>
      </c>
      <c r="AR562">
        <v>13.335</v>
      </c>
      <c r="AS562">
        <v>0.7475</v>
      </c>
      <c r="AT562" s="21">
        <v>0.6969</v>
      </c>
    </row>
    <row r="563" spans="1:46" ht="12.75">
      <c r="A563" s="1">
        <v>42870</v>
      </c>
      <c r="B563">
        <v>103.5</v>
      </c>
      <c r="C563">
        <v>100.43</v>
      </c>
      <c r="D563">
        <v>101.3</v>
      </c>
      <c r="E563">
        <v>105.4</v>
      </c>
      <c r="G563">
        <v>106.34</v>
      </c>
      <c r="H563">
        <v>100.4</v>
      </c>
      <c r="I563">
        <v>102.83</v>
      </c>
      <c r="J563">
        <v>100.64</v>
      </c>
      <c r="K563">
        <v>99.596</v>
      </c>
      <c r="L563">
        <v>112.2</v>
      </c>
      <c r="M563">
        <v>118.2</v>
      </c>
      <c r="N563">
        <v>103.11</v>
      </c>
      <c r="O563">
        <v>99.596</v>
      </c>
      <c r="Q563">
        <v>103.11</v>
      </c>
      <c r="R563">
        <v>108.06681</v>
      </c>
      <c r="S563">
        <v>103.26</v>
      </c>
      <c r="U563">
        <v>238.3</v>
      </c>
      <c r="V563">
        <v>111.84</v>
      </c>
      <c r="Z563">
        <v>1.2905</v>
      </c>
      <c r="AA563">
        <v>0.9684</v>
      </c>
      <c r="AB563">
        <v>6.6206000000000005</v>
      </c>
      <c r="AC563">
        <v>8.4361</v>
      </c>
      <c r="AE563">
        <v>64.5</v>
      </c>
      <c r="AF563">
        <v>110.71000000000001</v>
      </c>
      <c r="AG563">
        <v>1121.8</v>
      </c>
      <c r="AH563">
        <v>34.03</v>
      </c>
      <c r="AI563">
        <v>1.3833</v>
      </c>
      <c r="AJ563">
        <v>4.279</v>
      </c>
      <c r="AK563">
        <v>0.30359</v>
      </c>
      <c r="AL563">
        <v>3.7503500000000005</v>
      </c>
      <c r="AN563">
        <v>1.3498</v>
      </c>
      <c r="AO563">
        <v>18.6998</v>
      </c>
      <c r="AQ563" s="13">
        <v>18.1092</v>
      </c>
      <c r="AR563">
        <v>13.264</v>
      </c>
      <c r="AS563">
        <v>0.7437</v>
      </c>
      <c r="AT563" s="21">
        <v>0.6946</v>
      </c>
    </row>
    <row r="564" spans="1:46" ht="12.75">
      <c r="A564" s="1">
        <v>42901</v>
      </c>
      <c r="B564">
        <v>103.5</v>
      </c>
      <c r="C564">
        <v>100.29</v>
      </c>
      <c r="D564">
        <v>101.2</v>
      </c>
      <c r="E564">
        <v>105.8</v>
      </c>
      <c r="G564">
        <v>107.11</v>
      </c>
      <c r="H564">
        <v>100.2</v>
      </c>
      <c r="I564">
        <v>102.61</v>
      </c>
      <c r="J564">
        <v>100.66</v>
      </c>
      <c r="K564">
        <v>99.45400000000001</v>
      </c>
      <c r="L564">
        <v>112.30000000000001</v>
      </c>
      <c r="M564">
        <v>118.60000000000001</v>
      </c>
      <c r="N564">
        <v>103.03</v>
      </c>
      <c r="O564">
        <v>99.45400000000001</v>
      </c>
      <c r="Q564">
        <v>103.03</v>
      </c>
      <c r="R564">
        <v>108.33849000000001</v>
      </c>
      <c r="S564">
        <v>103.35000000000001</v>
      </c>
      <c r="U564">
        <v>240.3</v>
      </c>
      <c r="V564">
        <v>112.05</v>
      </c>
      <c r="Z564">
        <v>1.2995</v>
      </c>
      <c r="AA564">
        <v>0.9586</v>
      </c>
      <c r="AB564">
        <v>6.5154000000000005</v>
      </c>
      <c r="AC564">
        <v>8.3781</v>
      </c>
      <c r="AE564">
        <v>64.62</v>
      </c>
      <c r="AF564">
        <v>112.4</v>
      </c>
      <c r="AG564">
        <v>1144</v>
      </c>
      <c r="AH564">
        <v>33.92</v>
      </c>
      <c r="AI564">
        <v>1.3765</v>
      </c>
      <c r="AJ564">
        <v>4.291</v>
      </c>
      <c r="AK564">
        <v>0.30345</v>
      </c>
      <c r="AL564">
        <v>3.75015</v>
      </c>
      <c r="AN564">
        <v>1.2982</v>
      </c>
      <c r="AO564">
        <v>18.09975</v>
      </c>
      <c r="AQ564" s="13">
        <v>17.9946</v>
      </c>
      <c r="AR564">
        <v>12.8924</v>
      </c>
      <c r="AS564">
        <v>0.7562</v>
      </c>
      <c r="AT564" s="21">
        <v>0.7233</v>
      </c>
    </row>
    <row r="565" spans="1:46" ht="12.75">
      <c r="A565" s="1">
        <v>42931</v>
      </c>
      <c r="B565">
        <v>103.5</v>
      </c>
      <c r="C565">
        <v>99.97</v>
      </c>
      <c r="D565">
        <v>102</v>
      </c>
      <c r="E565">
        <v>106.10000000000001</v>
      </c>
      <c r="G565">
        <v>109.02</v>
      </c>
      <c r="H565">
        <v>100.10000000000001</v>
      </c>
      <c r="I565">
        <v>102.78</v>
      </c>
      <c r="J565">
        <v>100.53</v>
      </c>
      <c r="K565">
        <v>99.223</v>
      </c>
      <c r="L565">
        <v>112.2</v>
      </c>
      <c r="M565">
        <v>118.4</v>
      </c>
      <c r="N565">
        <v>103.03</v>
      </c>
      <c r="O565">
        <v>99.223</v>
      </c>
      <c r="Q565">
        <v>103.03</v>
      </c>
      <c r="R565">
        <v>108.74817000000002</v>
      </c>
      <c r="S565">
        <v>103.28</v>
      </c>
      <c r="U565">
        <v>248</v>
      </c>
      <c r="V565">
        <v>112.27</v>
      </c>
      <c r="Z565">
        <v>1.3196</v>
      </c>
      <c r="AA565">
        <v>0.9650000000000001</v>
      </c>
      <c r="AB565">
        <v>6.2876</v>
      </c>
      <c r="AC565">
        <v>7.892200000000001</v>
      </c>
      <c r="AE565">
        <v>64.18</v>
      </c>
      <c r="AF565">
        <v>110.38</v>
      </c>
      <c r="AG565">
        <v>1121.9</v>
      </c>
      <c r="AH565">
        <v>33.28</v>
      </c>
      <c r="AI565">
        <v>1.3559</v>
      </c>
      <c r="AJ565">
        <v>4.28</v>
      </c>
      <c r="AK565">
        <v>0.3018</v>
      </c>
      <c r="AL565">
        <v>3.75015</v>
      </c>
      <c r="AN565">
        <v>1.249</v>
      </c>
      <c r="AO565">
        <v>17.849140000000002</v>
      </c>
      <c r="AQ565" s="13">
        <v>17.9577</v>
      </c>
      <c r="AR565">
        <v>13.1504</v>
      </c>
      <c r="AS565">
        <v>0.7807</v>
      </c>
      <c r="AT565" s="21">
        <v>0.7358</v>
      </c>
    </row>
    <row r="566" spans="1:46" ht="12.75">
      <c r="A566" s="1">
        <v>42962</v>
      </c>
      <c r="B566">
        <v>104</v>
      </c>
      <c r="C566">
        <v>100</v>
      </c>
      <c r="D566">
        <v>101.7</v>
      </c>
      <c r="E566">
        <v>105.3</v>
      </c>
      <c r="G566">
        <v>109.02</v>
      </c>
      <c r="H566">
        <v>100.3</v>
      </c>
      <c r="I566">
        <v>103.37</v>
      </c>
      <c r="J566">
        <v>100.64</v>
      </c>
      <c r="K566">
        <v>99.554</v>
      </c>
      <c r="L566">
        <v>112.2</v>
      </c>
      <c r="M566">
        <v>118.2</v>
      </c>
      <c r="N566">
        <v>103.11</v>
      </c>
      <c r="O566">
        <v>99.554</v>
      </c>
      <c r="Q566">
        <v>103.11</v>
      </c>
      <c r="R566">
        <v>109.28554000000001</v>
      </c>
      <c r="S566">
        <v>103.59</v>
      </c>
      <c r="U566">
        <v>250.8</v>
      </c>
      <c r="V566">
        <v>112.38</v>
      </c>
      <c r="Z566">
        <v>1.2888000000000002</v>
      </c>
      <c r="AA566">
        <v>0.9610000000000001</v>
      </c>
      <c r="AB566">
        <v>6.253</v>
      </c>
      <c r="AC566">
        <v>7.7723</v>
      </c>
      <c r="AE566">
        <v>63.93</v>
      </c>
      <c r="AF566">
        <v>110.06</v>
      </c>
      <c r="AG566">
        <v>1125.8</v>
      </c>
      <c r="AH566">
        <v>33.17</v>
      </c>
      <c r="AI566">
        <v>1.3565</v>
      </c>
      <c r="AJ566">
        <v>4.269</v>
      </c>
      <c r="AK566">
        <v>0.30176000000000003</v>
      </c>
      <c r="AL566">
        <v>3.7503500000000005</v>
      </c>
      <c r="AN566">
        <v>1.2515</v>
      </c>
      <c r="AO566">
        <v>17.822740000000003</v>
      </c>
      <c r="AQ566" s="13">
        <v>17.7724</v>
      </c>
      <c r="AR566">
        <v>13.2149</v>
      </c>
      <c r="AS566">
        <v>0.7915</v>
      </c>
      <c r="AT566" s="21">
        <v>0.7303</v>
      </c>
    </row>
    <row r="567" spans="1:46" ht="12.75">
      <c r="A567" s="1">
        <v>42993</v>
      </c>
      <c r="B567">
        <v>104.3</v>
      </c>
      <c r="C567">
        <v>100.25</v>
      </c>
      <c r="D567">
        <v>101.8</v>
      </c>
      <c r="E567">
        <v>105.9</v>
      </c>
      <c r="G567">
        <v>109.02</v>
      </c>
      <c r="H567">
        <v>100.5</v>
      </c>
      <c r="I567">
        <v>103.49000000000001</v>
      </c>
      <c r="J567">
        <v>101.22</v>
      </c>
      <c r="K567">
        <v>99.534</v>
      </c>
      <c r="L567">
        <v>112.80000000000001</v>
      </c>
      <c r="M567">
        <v>118.2</v>
      </c>
      <c r="N567">
        <v>103.34</v>
      </c>
      <c r="O567">
        <v>99.534</v>
      </c>
      <c r="Q567">
        <v>103.34</v>
      </c>
      <c r="R567">
        <v>109.62750000000001</v>
      </c>
      <c r="S567">
        <v>104.14</v>
      </c>
      <c r="U567">
        <v>253.3</v>
      </c>
      <c r="V567">
        <v>112.93</v>
      </c>
      <c r="Z567">
        <v>1.3402</v>
      </c>
      <c r="AA567">
        <v>0.9688</v>
      </c>
      <c r="AB567">
        <v>6.2991</v>
      </c>
      <c r="AC567">
        <v>7.9629</v>
      </c>
      <c r="AE567">
        <v>65.3</v>
      </c>
      <c r="AF567">
        <v>112.64</v>
      </c>
      <c r="AG567">
        <v>1145.7</v>
      </c>
      <c r="AH567">
        <v>33.3</v>
      </c>
      <c r="AI567">
        <v>1.3573000000000002</v>
      </c>
      <c r="AJ567">
        <v>4.219</v>
      </c>
      <c r="AK567">
        <v>0.30197</v>
      </c>
      <c r="AL567">
        <v>3.7500500000000003</v>
      </c>
      <c r="AN567">
        <v>1.2509000000000001</v>
      </c>
      <c r="AO567">
        <v>18.15924</v>
      </c>
      <c r="AQ567" s="13">
        <v>17.6361</v>
      </c>
      <c r="AR567">
        <v>12.9783</v>
      </c>
      <c r="AS567">
        <v>0.8016</v>
      </c>
      <c r="AT567" s="21">
        <v>0.7244</v>
      </c>
    </row>
    <row r="568" spans="1:45" ht="12.75">
      <c r="A568" s="1">
        <v>43023</v>
      </c>
      <c r="B568">
        <v>104.4</v>
      </c>
      <c r="C568">
        <v>100.31</v>
      </c>
      <c r="D568">
        <v>101.9</v>
      </c>
      <c r="E568">
        <v>106</v>
      </c>
      <c r="G568">
        <v>109.79</v>
      </c>
      <c r="H568">
        <v>100.60000000000001</v>
      </c>
      <c r="I568">
        <v>103.39</v>
      </c>
      <c r="J568">
        <v>101.38</v>
      </c>
      <c r="K568">
        <v>99.247</v>
      </c>
      <c r="L568">
        <v>113.10000000000001</v>
      </c>
      <c r="M568">
        <v>117.5</v>
      </c>
      <c r="N568">
        <v>103.42</v>
      </c>
      <c r="O568">
        <v>99.247</v>
      </c>
      <c r="Q568">
        <v>103.42</v>
      </c>
      <c r="R568">
        <v>110.31743000000002</v>
      </c>
      <c r="S568">
        <v>104.07000000000001</v>
      </c>
      <c r="U568">
        <v>256.1</v>
      </c>
      <c r="V568">
        <v>113.25</v>
      </c>
      <c r="Z568">
        <v>1.3281</v>
      </c>
      <c r="AA568">
        <v>0.9968</v>
      </c>
      <c r="AB568">
        <v>6.3982</v>
      </c>
      <c r="AC568">
        <v>8.163400000000001</v>
      </c>
      <c r="AE568">
        <v>64.75</v>
      </c>
      <c r="AF568">
        <v>113.63</v>
      </c>
      <c r="AG568">
        <v>1121.2</v>
      </c>
      <c r="AH568">
        <v>33.230000000000004</v>
      </c>
      <c r="AI568">
        <v>1.3622</v>
      </c>
      <c r="AJ568">
        <v>4.2315000000000005</v>
      </c>
      <c r="AK568">
        <v>0.30262</v>
      </c>
      <c r="AL568">
        <v>3.7502000000000004</v>
      </c>
      <c r="AN568">
        <v>1.2894</v>
      </c>
      <c r="AO568">
        <v>19.13025</v>
      </c>
      <c r="AQ568">
        <v>17.649990000000003</v>
      </c>
      <c r="AR568">
        <v>14.1325</v>
      </c>
      <c r="AS568">
        <v>0.7668</v>
      </c>
    </row>
    <row r="569" spans="1:45" ht="12.75">
      <c r="A569" s="1">
        <v>43054</v>
      </c>
      <c r="B569">
        <v>104.7</v>
      </c>
      <c r="C569">
        <v>100.24000000000001</v>
      </c>
      <c r="D569">
        <v>101.60000000000001</v>
      </c>
      <c r="E569">
        <v>106.10000000000001</v>
      </c>
      <c r="G569">
        <v>110.17</v>
      </c>
      <c r="H569">
        <v>100.9</v>
      </c>
      <c r="I569">
        <v>102.62</v>
      </c>
      <c r="J569">
        <v>101.45</v>
      </c>
      <c r="K569">
        <v>99.822</v>
      </c>
      <c r="L569">
        <v>113.10000000000001</v>
      </c>
      <c r="M569">
        <v>116.7</v>
      </c>
      <c r="N569">
        <v>103.74000000000001</v>
      </c>
      <c r="O569">
        <v>99.822</v>
      </c>
      <c r="Q569">
        <v>103.74000000000001</v>
      </c>
      <c r="R569">
        <v>111.45474000000002</v>
      </c>
      <c r="S569">
        <v>104.07000000000001</v>
      </c>
      <c r="U569">
        <v>258.6</v>
      </c>
      <c r="V569">
        <v>113.36</v>
      </c>
      <c r="Z569">
        <v>1.3506</v>
      </c>
      <c r="AA569">
        <v>0.9838</v>
      </c>
      <c r="AB569">
        <v>6.254300000000001</v>
      </c>
      <c r="AC569">
        <v>8.292900000000001</v>
      </c>
      <c r="AE569">
        <v>64.46000000000001</v>
      </c>
      <c r="AF569">
        <v>112.3</v>
      </c>
      <c r="AG569">
        <v>1085.1</v>
      </c>
      <c r="AH569">
        <v>32.58</v>
      </c>
      <c r="AI569">
        <v>1.3482</v>
      </c>
      <c r="AJ569">
        <v>4.0875</v>
      </c>
      <c r="AK569">
        <v>0.30187</v>
      </c>
      <c r="AL569">
        <v>3.7503</v>
      </c>
      <c r="AN569">
        <v>1.2884</v>
      </c>
      <c r="AO569">
        <v>18.605990000000002</v>
      </c>
      <c r="AQ569">
        <v>17.6825</v>
      </c>
      <c r="AR569">
        <v>13.6425</v>
      </c>
      <c r="AS569">
        <v>0.7572</v>
      </c>
    </row>
    <row r="570" spans="1:45" ht="12.75">
      <c r="A570" s="1">
        <v>43084</v>
      </c>
      <c r="B570">
        <v>105</v>
      </c>
      <c r="C570">
        <v>100.21000000000001</v>
      </c>
      <c r="D570">
        <v>101.3</v>
      </c>
      <c r="E570">
        <v>106.10000000000001</v>
      </c>
      <c r="G570">
        <v>109.4</v>
      </c>
      <c r="H570">
        <v>101.2</v>
      </c>
      <c r="I570">
        <v>102.99000000000001</v>
      </c>
      <c r="J570">
        <v>101.37</v>
      </c>
      <c r="K570">
        <v>99.724</v>
      </c>
      <c r="L570">
        <v>113</v>
      </c>
      <c r="M570">
        <v>117.10000000000001</v>
      </c>
      <c r="N570">
        <v>103.34</v>
      </c>
      <c r="O570">
        <v>99.724</v>
      </c>
      <c r="Q570">
        <v>103.34</v>
      </c>
      <c r="R570">
        <v>112.11382</v>
      </c>
      <c r="S570">
        <v>104.01</v>
      </c>
      <c r="U570">
        <v>258.1</v>
      </c>
      <c r="V570">
        <v>113.91</v>
      </c>
      <c r="Z570">
        <v>1.3529</v>
      </c>
      <c r="AA570">
        <v>0.9738</v>
      </c>
      <c r="AB570">
        <v>6.193300000000001</v>
      </c>
      <c r="AC570">
        <v>8.1819</v>
      </c>
      <c r="AE570">
        <v>63.83</v>
      </c>
      <c r="AF570">
        <v>112.69</v>
      </c>
      <c r="AG570">
        <v>1071.4</v>
      </c>
      <c r="AH570">
        <v>32.56</v>
      </c>
      <c r="AI570">
        <v>1.3363</v>
      </c>
      <c r="AJ570">
        <v>4.0440000000000005</v>
      </c>
      <c r="AK570">
        <v>0.30153</v>
      </c>
      <c r="AL570">
        <v>3.7502000000000004</v>
      </c>
      <c r="AN570">
        <v>1.2517</v>
      </c>
      <c r="AO570">
        <v>19.56549</v>
      </c>
      <c r="AQ570">
        <v>17.78</v>
      </c>
      <c r="AR570">
        <v>12.375</v>
      </c>
      <c r="AS570">
        <v>0.7815000000000001</v>
      </c>
    </row>
    <row r="571" spans="1:45" ht="12.75">
      <c r="A571" s="1">
        <v>43115</v>
      </c>
      <c r="B571">
        <v>104.5</v>
      </c>
      <c r="C571">
        <v>100.08</v>
      </c>
      <c r="D571">
        <v>101</v>
      </c>
      <c r="E571">
        <v>106</v>
      </c>
      <c r="G571">
        <v>110.17</v>
      </c>
      <c r="H571">
        <v>101.3</v>
      </c>
      <c r="I571">
        <v>103.42</v>
      </c>
      <c r="J571">
        <v>101.44</v>
      </c>
      <c r="K571">
        <v>99.533</v>
      </c>
      <c r="L571">
        <v>112.9</v>
      </c>
      <c r="M571">
        <v>121.7</v>
      </c>
      <c r="N571">
        <v>104.06</v>
      </c>
      <c r="O571">
        <v>99.533</v>
      </c>
      <c r="Q571">
        <v>104.06</v>
      </c>
      <c r="R571">
        <v>112.70947000000001</v>
      </c>
      <c r="S571">
        <v>104.58</v>
      </c>
      <c r="U571">
        <v>257.90000000000003</v>
      </c>
      <c r="V571">
        <v>114.34</v>
      </c>
      <c r="Z571">
        <v>1.419</v>
      </c>
      <c r="AA571">
        <v>0.9321</v>
      </c>
      <c r="AB571">
        <v>5.9881</v>
      </c>
      <c r="AC571">
        <v>7.7019</v>
      </c>
      <c r="AE571">
        <v>63.58</v>
      </c>
      <c r="AF571">
        <v>109.31</v>
      </c>
      <c r="AG571">
        <v>1071</v>
      </c>
      <c r="AH571">
        <v>31.330000000000002</v>
      </c>
      <c r="AI571">
        <v>1.3103</v>
      </c>
      <c r="AJ571">
        <v>3.8995</v>
      </c>
      <c r="AK571">
        <v>0.29967000000000005</v>
      </c>
      <c r="AL571">
        <v>3.7502500000000003</v>
      </c>
      <c r="AN571">
        <v>1.2293</v>
      </c>
      <c r="AO571">
        <v>18.58099</v>
      </c>
      <c r="AQ571">
        <v>17.67999</v>
      </c>
      <c r="AR571">
        <v>11.89</v>
      </c>
      <c r="AS571">
        <v>0.8069000000000001</v>
      </c>
    </row>
    <row r="572" spans="1:45" ht="12.75">
      <c r="A572" s="1">
        <v>43146</v>
      </c>
      <c r="B572">
        <v>104.9</v>
      </c>
      <c r="C572">
        <v>100.45</v>
      </c>
      <c r="D572">
        <v>101.7</v>
      </c>
      <c r="E572">
        <v>107</v>
      </c>
      <c r="G572">
        <v>109.79</v>
      </c>
      <c r="H572">
        <v>101.3</v>
      </c>
      <c r="I572">
        <v>104.21000000000001</v>
      </c>
      <c r="J572">
        <v>101.21000000000001</v>
      </c>
      <c r="K572">
        <v>100.001</v>
      </c>
      <c r="L572">
        <v>112.80000000000001</v>
      </c>
      <c r="M572">
        <v>121.80000000000001</v>
      </c>
      <c r="N572">
        <v>104.69</v>
      </c>
      <c r="O572">
        <v>100.001</v>
      </c>
      <c r="Q572">
        <v>104.69</v>
      </c>
      <c r="R572">
        <v>113.13885</v>
      </c>
      <c r="S572">
        <v>105.05</v>
      </c>
      <c r="U572">
        <v>258.6</v>
      </c>
      <c r="V572">
        <v>115.11</v>
      </c>
      <c r="Z572">
        <v>1.3794</v>
      </c>
      <c r="AA572">
        <v>0.9430000000000001</v>
      </c>
      <c r="AB572">
        <v>6.097300000000001</v>
      </c>
      <c r="AC572">
        <v>7.8798</v>
      </c>
      <c r="AE572">
        <v>65.2</v>
      </c>
      <c r="AF572">
        <v>106.62</v>
      </c>
      <c r="AG572">
        <v>1081.9</v>
      </c>
      <c r="AH572">
        <v>31.46</v>
      </c>
      <c r="AI572">
        <v>1.3231000000000002</v>
      </c>
      <c r="AJ572">
        <v>3.915</v>
      </c>
      <c r="AK572">
        <v>0.30036</v>
      </c>
      <c r="AL572">
        <v>3.7503500000000005</v>
      </c>
      <c r="AN572">
        <v>1.2806</v>
      </c>
      <c r="AO572">
        <v>18.86699</v>
      </c>
      <c r="AQ572">
        <v>17.65999</v>
      </c>
      <c r="AR572">
        <v>11.780000000000001</v>
      </c>
      <c r="AS572">
        <v>0.7801</v>
      </c>
    </row>
    <row r="573" spans="1:45" ht="12.75">
      <c r="A573" s="1">
        <v>43174</v>
      </c>
      <c r="B573">
        <v>105.10000000000001</v>
      </c>
      <c r="C573">
        <v>100.84</v>
      </c>
      <c r="D573">
        <v>101.7</v>
      </c>
      <c r="E573">
        <v>107.3</v>
      </c>
      <c r="G573">
        <v>109.79</v>
      </c>
      <c r="H573">
        <v>101</v>
      </c>
      <c r="I573">
        <v>104.10000000000001</v>
      </c>
      <c r="J573">
        <v>101.12</v>
      </c>
      <c r="K573">
        <v>99.798</v>
      </c>
      <c r="L573">
        <v>112.4</v>
      </c>
      <c r="M573">
        <v>121.60000000000001</v>
      </c>
      <c r="N573">
        <v>105</v>
      </c>
      <c r="O573">
        <v>99.798</v>
      </c>
      <c r="Q573">
        <v>105</v>
      </c>
      <c r="R573">
        <v>113.50482000000001</v>
      </c>
      <c r="S573">
        <v>105.29</v>
      </c>
      <c r="U573">
        <v>261.2</v>
      </c>
      <c r="V573">
        <v>115.54</v>
      </c>
      <c r="Z573">
        <v>1.4027</v>
      </c>
      <c r="AA573">
        <v>0.9532</v>
      </c>
      <c r="AB573">
        <v>6.067</v>
      </c>
      <c r="AC573">
        <v>7.851800000000001</v>
      </c>
      <c r="AE573">
        <v>65.11</v>
      </c>
      <c r="AF573">
        <v>106.2</v>
      </c>
      <c r="AG573">
        <v>1064.4</v>
      </c>
      <c r="AH573">
        <v>31.19</v>
      </c>
      <c r="AI573">
        <v>1.3105</v>
      </c>
      <c r="AJ573">
        <v>3.862</v>
      </c>
      <c r="AK573">
        <v>0.29961000000000004</v>
      </c>
      <c r="AL573">
        <v>3.7500000000000004</v>
      </c>
      <c r="AN573">
        <v>1.2891000000000001</v>
      </c>
      <c r="AO573">
        <v>18.253490000000003</v>
      </c>
      <c r="AQ573">
        <v>17.629990000000003</v>
      </c>
      <c r="AR573">
        <v>11.815000000000001</v>
      </c>
      <c r="AS573">
        <v>0.769</v>
      </c>
    </row>
    <row r="574" spans="1:45" ht="12.75">
      <c r="A574" s="1">
        <v>43205</v>
      </c>
      <c r="B574">
        <v>105.5</v>
      </c>
      <c r="C574">
        <v>101.05</v>
      </c>
      <c r="D574">
        <v>102.2</v>
      </c>
      <c r="E574">
        <v>107.7</v>
      </c>
      <c r="G574">
        <v>110.17</v>
      </c>
      <c r="H574">
        <v>100.9</v>
      </c>
      <c r="I574">
        <v>104.29</v>
      </c>
      <c r="J574">
        <v>101.57000000000001</v>
      </c>
      <c r="K574">
        <v>99.33</v>
      </c>
      <c r="L574">
        <v>112.5</v>
      </c>
      <c r="M574">
        <v>121.4</v>
      </c>
      <c r="N574">
        <v>105.32000000000001</v>
      </c>
      <c r="O574">
        <v>99.33</v>
      </c>
      <c r="Q574">
        <v>105.32000000000001</v>
      </c>
      <c r="R574">
        <v>113.12</v>
      </c>
      <c r="S574">
        <v>105.71000000000001</v>
      </c>
      <c r="U574">
        <v>265.2</v>
      </c>
      <c r="V574">
        <v>116.3</v>
      </c>
      <c r="Z574">
        <v>1.3751</v>
      </c>
      <c r="AA574">
        <v>0.9911000000000001</v>
      </c>
      <c r="AB574">
        <v>6.1711</v>
      </c>
      <c r="AC574">
        <v>8.023200000000001</v>
      </c>
      <c r="AE574">
        <v>66.5</v>
      </c>
      <c r="AF574">
        <v>109.28</v>
      </c>
      <c r="AG574">
        <v>1067.5</v>
      </c>
      <c r="AH574">
        <v>31.57</v>
      </c>
      <c r="AI574">
        <v>1.3249</v>
      </c>
      <c r="AJ574">
        <v>3.9200000000000004</v>
      </c>
      <c r="AK574">
        <v>0.30095000000000005</v>
      </c>
      <c r="AL574">
        <v>3.7502000000000004</v>
      </c>
      <c r="AN574">
        <v>1.2818</v>
      </c>
      <c r="AO574">
        <v>18.782140000000002</v>
      </c>
      <c r="AQ574">
        <v>17.655</v>
      </c>
      <c r="AR574">
        <v>12.477500000000001</v>
      </c>
      <c r="AS574">
        <v>0.7543000000000001</v>
      </c>
    </row>
    <row r="575" spans="1:45" ht="12.75">
      <c r="A575" s="1">
        <v>43235</v>
      </c>
      <c r="B575">
        <v>105.9</v>
      </c>
      <c r="C575">
        <v>101.43</v>
      </c>
      <c r="D575">
        <v>102.4</v>
      </c>
      <c r="E575">
        <v>107.8</v>
      </c>
      <c r="G575">
        <v>110.55</v>
      </c>
      <c r="H575">
        <v>101</v>
      </c>
      <c r="I575">
        <v>104.34</v>
      </c>
      <c r="J575">
        <v>102.14</v>
      </c>
      <c r="K575">
        <v>99.949</v>
      </c>
      <c r="L575">
        <v>112.60000000000001</v>
      </c>
      <c r="M575">
        <v>120.9</v>
      </c>
      <c r="N575">
        <v>105.4</v>
      </c>
      <c r="O575">
        <v>99.949</v>
      </c>
      <c r="Q575">
        <v>105.4</v>
      </c>
      <c r="R575">
        <v>112.93659000000001</v>
      </c>
      <c r="S575">
        <v>106.15</v>
      </c>
      <c r="U575">
        <v>265.6</v>
      </c>
      <c r="V575">
        <v>116.63</v>
      </c>
      <c r="Z575">
        <v>1.3289</v>
      </c>
      <c r="AA575">
        <v>0.9844</v>
      </c>
      <c r="AB575">
        <v>6.377800000000001</v>
      </c>
      <c r="AC575">
        <v>8.1849</v>
      </c>
      <c r="AE575">
        <v>67.4</v>
      </c>
      <c r="AF575">
        <v>108.73</v>
      </c>
      <c r="AG575">
        <v>1076.4</v>
      </c>
      <c r="AH575">
        <v>32.06</v>
      </c>
      <c r="AI575">
        <v>1.3389</v>
      </c>
      <c r="AJ575">
        <v>3.978</v>
      </c>
      <c r="AK575">
        <v>0.30238000000000004</v>
      </c>
      <c r="AL575">
        <v>3.7503500000000005</v>
      </c>
      <c r="AN575">
        <v>1.2970000000000002</v>
      </c>
      <c r="AO575">
        <v>20.01239</v>
      </c>
      <c r="AQ575">
        <v>17.89499</v>
      </c>
      <c r="AR575">
        <v>12.682500000000001</v>
      </c>
      <c r="AS575">
        <v>0.757</v>
      </c>
    </row>
    <row r="576" spans="1:45" ht="12.75">
      <c r="A576" s="1">
        <v>43266</v>
      </c>
      <c r="B576">
        <v>105.9</v>
      </c>
      <c r="C576">
        <v>101.44</v>
      </c>
      <c r="D576">
        <v>102.3</v>
      </c>
      <c r="E576">
        <v>108.5</v>
      </c>
      <c r="G576">
        <v>111.32000000000001</v>
      </c>
      <c r="H576">
        <v>100.9</v>
      </c>
      <c r="I576">
        <v>104.13</v>
      </c>
      <c r="J576">
        <v>102.05</v>
      </c>
      <c r="K576">
        <v>100.006</v>
      </c>
      <c r="L576">
        <v>112.9</v>
      </c>
      <c r="M576">
        <v>121</v>
      </c>
      <c r="N576">
        <v>105.56</v>
      </c>
      <c r="O576">
        <v>100.006</v>
      </c>
      <c r="Q576">
        <v>105.56</v>
      </c>
      <c r="R576">
        <v>113.37283000000001</v>
      </c>
      <c r="S576">
        <v>106.32000000000001</v>
      </c>
      <c r="U576">
        <v>274.8</v>
      </c>
      <c r="V576">
        <v>116.96000000000001</v>
      </c>
      <c r="Z576">
        <v>1.3197</v>
      </c>
      <c r="AA576">
        <v>0.9922000000000001</v>
      </c>
      <c r="AB576">
        <v>6.3803</v>
      </c>
      <c r="AC576">
        <v>8.1478</v>
      </c>
      <c r="AE576">
        <v>68.46000000000001</v>
      </c>
      <c r="AF576">
        <v>110.71000000000001</v>
      </c>
      <c r="AG576">
        <v>1117.2</v>
      </c>
      <c r="AH576">
        <v>33.04</v>
      </c>
      <c r="AI576">
        <v>1.3626</v>
      </c>
      <c r="AJ576">
        <v>4.038</v>
      </c>
      <c r="AK576">
        <v>0.30276000000000003</v>
      </c>
      <c r="AL576">
        <v>3.7503500000000005</v>
      </c>
      <c r="AN576">
        <v>1.314</v>
      </c>
      <c r="AO576">
        <v>19.65575</v>
      </c>
      <c r="AQ576">
        <v>17.89</v>
      </c>
      <c r="AR576">
        <v>13.7125</v>
      </c>
      <c r="AS576">
        <v>0.7399</v>
      </c>
    </row>
    <row r="577" spans="1:45" ht="12.75">
      <c r="A577" s="1">
        <v>43296</v>
      </c>
      <c r="B577">
        <v>105.9</v>
      </c>
      <c r="C577">
        <v>101.2</v>
      </c>
      <c r="D577">
        <v>103.10000000000001</v>
      </c>
      <c r="E577">
        <v>109.3</v>
      </c>
      <c r="G577">
        <v>115.14</v>
      </c>
      <c r="H577">
        <v>101</v>
      </c>
      <c r="I577">
        <v>103.94</v>
      </c>
      <c r="J577">
        <v>102</v>
      </c>
      <c r="K577">
        <v>99.85900000000001</v>
      </c>
      <c r="L577">
        <v>113.10000000000001</v>
      </c>
      <c r="M577">
        <v>121.10000000000001</v>
      </c>
      <c r="N577">
        <v>106.11</v>
      </c>
      <c r="O577">
        <v>99.85900000000001</v>
      </c>
      <c r="Q577">
        <v>106.11</v>
      </c>
      <c r="R577">
        <v>113.98048000000001</v>
      </c>
      <c r="S577">
        <v>106.32000000000001</v>
      </c>
      <c r="U577">
        <v>281.5</v>
      </c>
      <c r="V577">
        <v>117.94</v>
      </c>
      <c r="Z577">
        <v>1.3125</v>
      </c>
      <c r="AA577">
        <v>0.9895</v>
      </c>
      <c r="AB577">
        <v>6.3647</v>
      </c>
      <c r="AC577">
        <v>8.146600000000001</v>
      </c>
      <c r="AE577">
        <v>68.54</v>
      </c>
      <c r="AF577">
        <v>111.88</v>
      </c>
      <c r="AG577">
        <v>1117.9</v>
      </c>
      <c r="AH577">
        <v>33.17</v>
      </c>
      <c r="AI577">
        <v>1.3604</v>
      </c>
      <c r="AJ577">
        <v>4.063000000000001</v>
      </c>
      <c r="AK577">
        <v>0.30272000000000004</v>
      </c>
      <c r="AL577">
        <v>3.7503</v>
      </c>
      <c r="AN577">
        <v>1.3017</v>
      </c>
      <c r="AO577">
        <v>18.659000000000002</v>
      </c>
      <c r="AQ577">
        <v>17.87</v>
      </c>
      <c r="AR577">
        <v>13.095</v>
      </c>
      <c r="AS577">
        <v>0.7438</v>
      </c>
    </row>
    <row r="578" spans="1:45" ht="12.75">
      <c r="A578" s="1">
        <v>43327</v>
      </c>
      <c r="B578">
        <v>106.5</v>
      </c>
      <c r="C578">
        <v>101.19</v>
      </c>
      <c r="D578">
        <v>102.7</v>
      </c>
      <c r="E578">
        <v>108.9</v>
      </c>
      <c r="G578">
        <v>115.14</v>
      </c>
      <c r="H578">
        <v>101.60000000000001</v>
      </c>
      <c r="I578">
        <v>104.85000000000001</v>
      </c>
      <c r="J578">
        <v>102.27</v>
      </c>
      <c r="K578">
        <v>100.28</v>
      </c>
      <c r="L578">
        <v>113.2</v>
      </c>
      <c r="M578">
        <v>120.9</v>
      </c>
      <c r="N578">
        <v>106.03</v>
      </c>
      <c r="O578">
        <v>100.28</v>
      </c>
      <c r="Q578">
        <v>106.03</v>
      </c>
      <c r="R578">
        <v>114.64548</v>
      </c>
      <c r="S578">
        <v>106.38</v>
      </c>
      <c r="U578">
        <v>286.5</v>
      </c>
      <c r="V578">
        <v>117.83</v>
      </c>
      <c r="Z578">
        <v>1.2964</v>
      </c>
      <c r="AA578">
        <v>0.9698</v>
      </c>
      <c r="AB578">
        <v>6.429</v>
      </c>
      <c r="AC578">
        <v>8.3872</v>
      </c>
      <c r="AE578">
        <v>71</v>
      </c>
      <c r="AF578">
        <v>110.98</v>
      </c>
      <c r="AG578">
        <v>1113.3</v>
      </c>
      <c r="AH578">
        <v>32.79</v>
      </c>
      <c r="AI578">
        <v>1.3722</v>
      </c>
      <c r="AJ578">
        <v>4.1080000000000005</v>
      </c>
      <c r="AK578">
        <v>0.30278000000000005</v>
      </c>
      <c r="AL578">
        <v>3.7505</v>
      </c>
      <c r="AN578">
        <v>1.3072000000000001</v>
      </c>
      <c r="AO578">
        <v>19.1205</v>
      </c>
      <c r="AQ578">
        <v>17.829990000000002</v>
      </c>
      <c r="AR578">
        <v>14.700000000000001</v>
      </c>
      <c r="AS578">
        <v>0.7192000000000001</v>
      </c>
    </row>
    <row r="579" spans="1:45" ht="12.75">
      <c r="A579" s="1">
        <v>43358</v>
      </c>
      <c r="B579">
        <v>106.60000000000001</v>
      </c>
      <c r="C579">
        <v>101.25</v>
      </c>
      <c r="D579">
        <v>102.4</v>
      </c>
      <c r="E579">
        <v>109.5</v>
      </c>
      <c r="G579">
        <v>115.14</v>
      </c>
      <c r="H579">
        <v>101.7</v>
      </c>
      <c r="I579">
        <v>105.65</v>
      </c>
      <c r="J579">
        <v>102.57000000000001</v>
      </c>
      <c r="K579">
        <v>100.255</v>
      </c>
      <c r="L579">
        <v>113.10000000000001</v>
      </c>
      <c r="M579">
        <v>120.7</v>
      </c>
      <c r="N579">
        <v>105.64</v>
      </c>
      <c r="O579">
        <v>100.255</v>
      </c>
      <c r="Q579">
        <v>105.64</v>
      </c>
      <c r="R579">
        <v>115.13034</v>
      </c>
      <c r="S579">
        <v>106.51</v>
      </c>
      <c r="U579">
        <v>293.8</v>
      </c>
      <c r="V579">
        <v>118.38</v>
      </c>
      <c r="Z579">
        <v>1.3053000000000001</v>
      </c>
      <c r="AA579">
        <v>0.9758</v>
      </c>
      <c r="AB579">
        <v>6.415500000000001</v>
      </c>
      <c r="AC579">
        <v>8.1327</v>
      </c>
      <c r="AE579">
        <v>72.54</v>
      </c>
      <c r="AF579">
        <v>113.48</v>
      </c>
      <c r="AG579">
        <v>1110.2</v>
      </c>
      <c r="AH579">
        <v>32.3</v>
      </c>
      <c r="AI579">
        <v>1.3667</v>
      </c>
      <c r="AJ579">
        <v>4.1370000000000005</v>
      </c>
      <c r="AK579">
        <v>0.30325</v>
      </c>
      <c r="AL579">
        <v>3.75015</v>
      </c>
      <c r="AN579">
        <v>1.2922</v>
      </c>
      <c r="AO579">
        <v>18.699250000000003</v>
      </c>
      <c r="AQ579">
        <v>17.84</v>
      </c>
      <c r="AR579">
        <v>14.155000000000001</v>
      </c>
      <c r="AS579">
        <v>0.7238</v>
      </c>
    </row>
    <row r="580" spans="1:45" ht="12.75">
      <c r="A580" s="1">
        <v>43388</v>
      </c>
      <c r="B580">
        <v>106.7</v>
      </c>
      <c r="C580">
        <v>101.42</v>
      </c>
      <c r="D580">
        <v>102.7</v>
      </c>
      <c r="E580">
        <v>109.3</v>
      </c>
      <c r="G580">
        <v>115.52</v>
      </c>
      <c r="H580">
        <v>102</v>
      </c>
      <c r="I580">
        <v>105.46000000000001</v>
      </c>
      <c r="J580">
        <v>102.63</v>
      </c>
      <c r="K580">
        <v>99.947</v>
      </c>
      <c r="L580">
        <v>113.30000000000001</v>
      </c>
      <c r="M580">
        <v>120.4</v>
      </c>
      <c r="N580">
        <v>105.95</v>
      </c>
      <c r="O580">
        <v>99.947</v>
      </c>
      <c r="Q580">
        <v>105.95</v>
      </c>
      <c r="R580">
        <v>115.727</v>
      </c>
      <c r="S580">
        <v>106.69</v>
      </c>
      <c r="U580">
        <v>301.40000000000003</v>
      </c>
      <c r="V580">
        <v>118.92</v>
      </c>
      <c r="Z580">
        <v>1.2779</v>
      </c>
      <c r="AA580">
        <v>1.0057</v>
      </c>
      <c r="AB580">
        <v>6.583200000000001</v>
      </c>
      <c r="AC580">
        <v>8.41</v>
      </c>
      <c r="AE580">
        <v>73.95</v>
      </c>
      <c r="AF580">
        <v>112.86</v>
      </c>
      <c r="AG580">
        <v>1139.2</v>
      </c>
      <c r="AH580">
        <v>33.1</v>
      </c>
      <c r="AI580">
        <v>1.3845</v>
      </c>
      <c r="AJ580">
        <v>4.183</v>
      </c>
      <c r="AK580">
        <v>0.30388000000000004</v>
      </c>
      <c r="AL580">
        <v>3.7511500000000004</v>
      </c>
      <c r="AN580">
        <v>1.3129</v>
      </c>
      <c r="AO580">
        <v>20.25099</v>
      </c>
      <c r="AQ580">
        <v>17.90999</v>
      </c>
      <c r="AR580">
        <v>14.760000000000002</v>
      </c>
      <c r="AS580">
        <v>0.7090000000000001</v>
      </c>
    </row>
    <row r="581" spans="1:45" ht="12.75">
      <c r="A581" s="1">
        <v>43419</v>
      </c>
      <c r="B581">
        <v>106.9</v>
      </c>
      <c r="C581">
        <v>101.17</v>
      </c>
      <c r="D581">
        <v>102.4</v>
      </c>
      <c r="E581">
        <v>109.8</v>
      </c>
      <c r="G581">
        <v>115.52</v>
      </c>
      <c r="H581">
        <v>101.8</v>
      </c>
      <c r="I581">
        <v>104.71000000000001</v>
      </c>
      <c r="J581">
        <v>102.4</v>
      </c>
      <c r="K581">
        <v>100.111</v>
      </c>
      <c r="L581">
        <v>113.2</v>
      </c>
      <c r="M581">
        <v>120</v>
      </c>
      <c r="N581">
        <v>105.48</v>
      </c>
      <c r="O581">
        <v>100.111</v>
      </c>
      <c r="Q581">
        <v>105.48</v>
      </c>
      <c r="R581">
        <v>116.71154000000001</v>
      </c>
      <c r="S581">
        <v>106.34</v>
      </c>
      <c r="U581">
        <v>299.1</v>
      </c>
      <c r="V581">
        <v>119.14</v>
      </c>
      <c r="Z581">
        <v>1.2772000000000001</v>
      </c>
      <c r="AA581">
        <v>0.9987</v>
      </c>
      <c r="AB581">
        <v>6.5909</v>
      </c>
      <c r="AC581">
        <v>8.587200000000001</v>
      </c>
      <c r="AE581">
        <v>69.62</v>
      </c>
      <c r="AF581">
        <v>113.54</v>
      </c>
      <c r="AG581">
        <v>1120.3</v>
      </c>
      <c r="AH581">
        <v>32.92</v>
      </c>
      <c r="AI581">
        <v>1.3716000000000002</v>
      </c>
      <c r="AJ581">
        <v>4.182</v>
      </c>
      <c r="AK581">
        <v>0.30422000000000005</v>
      </c>
      <c r="AL581">
        <v>3.75205</v>
      </c>
      <c r="AN581">
        <v>1.3282</v>
      </c>
      <c r="AO581">
        <v>20.345750000000002</v>
      </c>
      <c r="AQ581">
        <v>17.90999</v>
      </c>
      <c r="AR581">
        <v>13.84</v>
      </c>
      <c r="AS581">
        <v>0.7311000000000001</v>
      </c>
    </row>
    <row r="582" spans="1:45" ht="12.75">
      <c r="A582" s="1">
        <v>43449</v>
      </c>
      <c r="B582">
        <v>107.10000000000001</v>
      </c>
      <c r="C582">
        <v>100.91</v>
      </c>
      <c r="D582">
        <v>102.10000000000001</v>
      </c>
      <c r="E582">
        <v>109.8</v>
      </c>
      <c r="G582" t="s">
        <v>177</v>
      </c>
      <c r="H582">
        <v>101.5</v>
      </c>
      <c r="I582">
        <v>104.35000000000001</v>
      </c>
      <c r="J582">
        <v>101.73</v>
      </c>
      <c r="K582" t="s">
        <v>177</v>
      </c>
      <c r="L582" t="s">
        <v>177</v>
      </c>
      <c r="M582" t="s">
        <v>177</v>
      </c>
      <c r="N582" t="s">
        <v>177</v>
      </c>
      <c r="O582" t="s">
        <v>177</v>
      </c>
      <c r="Q582" t="s">
        <v>177</v>
      </c>
      <c r="R582">
        <v>117.52953000000001</v>
      </c>
      <c r="S582">
        <v>106</v>
      </c>
      <c r="U582">
        <v>288.90000000000003</v>
      </c>
      <c r="V582" t="s">
        <v>177</v>
      </c>
      <c r="Z582">
        <v>1.2763</v>
      </c>
      <c r="AA582">
        <v>0.9832000000000001</v>
      </c>
      <c r="AB582">
        <v>6.5171</v>
      </c>
      <c r="AC582">
        <v>8.651900000000001</v>
      </c>
      <c r="AE582">
        <v>69.58</v>
      </c>
      <c r="AF582">
        <v>109.7</v>
      </c>
      <c r="AG582">
        <v>1118.1000000000001</v>
      </c>
      <c r="AH582">
        <v>32.31</v>
      </c>
      <c r="AI582">
        <v>1.3623</v>
      </c>
      <c r="AJ582">
        <v>4.13</v>
      </c>
      <c r="AK582">
        <v>0.30339000000000005</v>
      </c>
      <c r="AL582">
        <v>3.7513500000000004</v>
      </c>
      <c r="AN582">
        <v>1.3644</v>
      </c>
      <c r="AO582">
        <v>19.693740000000002</v>
      </c>
      <c r="AQ582">
        <v>17.90999</v>
      </c>
      <c r="AR582">
        <v>14.377500000000001</v>
      </c>
      <c r="AS582">
        <v>0.7046</v>
      </c>
    </row>
  </sheetData>
  <sheetProtection/>
  <hyperlinks>
    <hyperlink ref="B5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14.421875" style="0" customWidth="1"/>
    <col min="3" max="3" width="14.421875" style="2" customWidth="1"/>
  </cols>
  <sheetData>
    <row r="1" spans="1:5" ht="12.75">
      <c r="A1" t="s">
        <v>19</v>
      </c>
      <c r="C1" s="1">
        <v>25949</v>
      </c>
      <c r="D1" s="1">
        <v>25948</v>
      </c>
      <c r="E1" s="1">
        <v>25934</v>
      </c>
    </row>
    <row r="2" spans="1:5" ht="12.75">
      <c r="A2" t="s">
        <v>20</v>
      </c>
      <c r="C2" s="1">
        <v>41685</v>
      </c>
      <c r="D2" s="1">
        <v>41685</v>
      </c>
      <c r="E2" s="1">
        <v>41671</v>
      </c>
    </row>
    <row r="3" spans="1:5" ht="12.75">
      <c r="A3" t="s">
        <v>21</v>
      </c>
      <c r="C3" t="s">
        <v>74</v>
      </c>
      <c r="D3" t="s">
        <v>74</v>
      </c>
      <c r="E3" t="s">
        <v>6</v>
      </c>
    </row>
    <row r="4" spans="1:5" ht="12.75">
      <c r="A4" s="6" t="s">
        <v>2</v>
      </c>
      <c r="C4" s="6" t="s">
        <v>47</v>
      </c>
      <c r="D4" s="6" t="s">
        <v>56</v>
      </c>
      <c r="E4" s="6" t="s">
        <v>7</v>
      </c>
    </row>
    <row r="5" spans="1:8" ht="12.75">
      <c r="A5" t="s">
        <v>3</v>
      </c>
      <c r="C5" t="s">
        <v>86</v>
      </c>
      <c r="D5" t="s">
        <v>94</v>
      </c>
      <c r="E5" t="s">
        <v>98</v>
      </c>
      <c r="F5" s="13" t="s">
        <v>142</v>
      </c>
      <c r="G5" s="13" t="s">
        <v>141</v>
      </c>
      <c r="H5" s="13" t="s">
        <v>140</v>
      </c>
    </row>
    <row r="6" spans="1:8" ht="12.75">
      <c r="A6" s="4" t="s">
        <v>4</v>
      </c>
      <c r="C6" s="4" t="s">
        <v>25</v>
      </c>
      <c r="D6" s="4" t="s">
        <v>33</v>
      </c>
      <c r="E6" s="4" t="s">
        <v>37</v>
      </c>
      <c r="F6" s="4" t="s">
        <v>25</v>
      </c>
      <c r="G6" s="4" t="s">
        <v>33</v>
      </c>
      <c r="H6" s="4" t="s">
        <v>37</v>
      </c>
    </row>
    <row r="7" spans="1:4" ht="12.75">
      <c r="A7" s="1">
        <v>25948</v>
      </c>
      <c r="C7" s="2">
        <v>34.64</v>
      </c>
      <c r="D7">
        <v>18.25</v>
      </c>
    </row>
    <row r="8" spans="1:7" ht="12.75">
      <c r="A8" s="1">
        <v>25979</v>
      </c>
      <c r="C8" s="2">
        <v>34.79</v>
      </c>
      <c r="D8">
        <v>18.3</v>
      </c>
      <c r="E8">
        <v>4.2968</v>
      </c>
      <c r="F8">
        <f>C8/C7-1</f>
        <v>0.004330254041570392</v>
      </c>
      <c r="G8">
        <f>D8/D7-1</f>
        <v>0.00273972602739736</v>
      </c>
    </row>
    <row r="9" spans="1:9" ht="12.75">
      <c r="A9" s="1">
        <v>26007</v>
      </c>
      <c r="C9" s="2">
        <v>35</v>
      </c>
      <c r="D9">
        <v>18.34</v>
      </c>
      <c r="E9">
        <v>4.3073</v>
      </c>
      <c r="F9">
        <f>C9/C8-1</f>
        <v>0.006036217303822866</v>
      </c>
      <c r="G9">
        <f>D9/D8-1</f>
        <v>0.002185792349726823</v>
      </c>
      <c r="H9">
        <f>E9/E8-1</f>
        <v>0.002443679016942646</v>
      </c>
      <c r="I9">
        <f>F9-G9</f>
        <v>0.0038504249540960434</v>
      </c>
    </row>
    <row r="10" spans="1:9" ht="12.75">
      <c r="A10" s="1">
        <v>26038</v>
      </c>
      <c r="C10" s="2">
        <v>35.03</v>
      </c>
      <c r="D10">
        <v>18.39</v>
      </c>
      <c r="E10">
        <v>4.2955</v>
      </c>
      <c r="F10">
        <f aca="true" t="shared" si="0" ref="F10:F73">C10/C9-1</f>
        <v>0.0008571428571428896</v>
      </c>
      <c r="G10">
        <f aca="true" t="shared" si="1" ref="G10:G73">D10/D9-1</f>
        <v>0.0027262813522355156</v>
      </c>
      <c r="H10">
        <f aca="true" t="shared" si="2" ref="H10:H73">E10/E9-1</f>
        <v>-0.0027395352076706736</v>
      </c>
      <c r="I10">
        <f aca="true" t="shared" si="3" ref="I10:I73">F10-G10</f>
        <v>-0.001869138495092626</v>
      </c>
    </row>
    <row r="11" spans="1:9" ht="12.75">
      <c r="A11" s="1">
        <v>26068</v>
      </c>
      <c r="C11" s="2">
        <v>35.41</v>
      </c>
      <c r="D11">
        <v>18.48</v>
      </c>
      <c r="E11">
        <v>4.2955</v>
      </c>
      <c r="F11">
        <f t="shared" si="0"/>
        <v>0.010847844704538812</v>
      </c>
      <c r="G11">
        <f t="shared" si="1"/>
        <v>0.004893964110929794</v>
      </c>
      <c r="H11">
        <f t="shared" si="2"/>
        <v>0</v>
      </c>
      <c r="I11">
        <f t="shared" si="3"/>
        <v>0.005953880593609018</v>
      </c>
    </row>
    <row r="12" spans="1:9" ht="12.75">
      <c r="A12" s="1">
        <v>26099</v>
      </c>
      <c r="C12" s="2">
        <v>35.44</v>
      </c>
      <c r="D12">
        <v>18.62</v>
      </c>
      <c r="E12">
        <v>4.1059</v>
      </c>
      <c r="F12">
        <f t="shared" si="0"/>
        <v>0.0008472182999152977</v>
      </c>
      <c r="G12">
        <f t="shared" si="1"/>
        <v>0.007575757575757569</v>
      </c>
      <c r="H12">
        <f t="shared" si="2"/>
        <v>-0.04413921545803734</v>
      </c>
      <c r="I12">
        <f t="shared" si="3"/>
        <v>-0.006728539275842271</v>
      </c>
    </row>
    <row r="13" spans="1:9" ht="12.75">
      <c r="A13" s="1">
        <v>26129</v>
      </c>
      <c r="C13" s="2">
        <v>35.59</v>
      </c>
      <c r="D13">
        <v>18.66</v>
      </c>
      <c r="E13">
        <v>4.0966</v>
      </c>
      <c r="F13">
        <f t="shared" si="0"/>
        <v>0.004232505643340989</v>
      </c>
      <c r="G13">
        <f t="shared" si="1"/>
        <v>0.002148227712137407</v>
      </c>
      <c r="H13">
        <f t="shared" si="2"/>
        <v>-0.002265033244842951</v>
      </c>
      <c r="I13">
        <f t="shared" si="3"/>
        <v>0.002084277931203582</v>
      </c>
    </row>
    <row r="14" spans="1:9" ht="12.75">
      <c r="A14" s="1">
        <v>26160</v>
      </c>
      <c r="C14" s="2">
        <v>35.65</v>
      </c>
      <c r="D14">
        <v>18.71</v>
      </c>
      <c r="E14">
        <v>4.0878</v>
      </c>
      <c r="F14">
        <f t="shared" si="0"/>
        <v>0.0016858668165213864</v>
      </c>
      <c r="G14">
        <f t="shared" si="1"/>
        <v>0.002679528403001008</v>
      </c>
      <c r="H14">
        <f t="shared" si="2"/>
        <v>-0.0021481228335692437</v>
      </c>
      <c r="I14">
        <f t="shared" si="3"/>
        <v>-0.0009936615864796217</v>
      </c>
    </row>
    <row r="15" spans="1:9" ht="12.75">
      <c r="A15" s="1">
        <v>26191</v>
      </c>
      <c r="C15" s="2">
        <v>35.92</v>
      </c>
      <c r="D15">
        <v>18.71</v>
      </c>
      <c r="E15">
        <v>4.0024</v>
      </c>
      <c r="F15">
        <f t="shared" si="0"/>
        <v>0.007573632538569575</v>
      </c>
      <c r="G15">
        <f t="shared" si="1"/>
        <v>0</v>
      </c>
      <c r="H15">
        <f t="shared" si="2"/>
        <v>-0.02089143304466945</v>
      </c>
      <c r="I15">
        <f t="shared" si="3"/>
        <v>0.007573632538569575</v>
      </c>
    </row>
    <row r="16" spans="1:9" ht="12.75">
      <c r="A16" s="1">
        <v>26221</v>
      </c>
      <c r="C16" s="2">
        <v>36.07</v>
      </c>
      <c r="D16">
        <v>18.76</v>
      </c>
      <c r="E16">
        <v>3.9588</v>
      </c>
      <c r="F16">
        <f t="shared" si="0"/>
        <v>0.004175946547884113</v>
      </c>
      <c r="G16">
        <f t="shared" si="1"/>
        <v>0.0026723677177979965</v>
      </c>
      <c r="H16">
        <f t="shared" si="2"/>
        <v>-0.010893463921646918</v>
      </c>
      <c r="I16">
        <f t="shared" si="3"/>
        <v>0.0015035788300861164</v>
      </c>
    </row>
    <row r="17" spans="1:9" ht="12.75">
      <c r="A17" s="1">
        <v>26252</v>
      </c>
      <c r="C17" s="2">
        <v>36.54</v>
      </c>
      <c r="D17">
        <v>18.76</v>
      </c>
      <c r="E17">
        <v>3.996</v>
      </c>
      <c r="F17">
        <f t="shared" si="0"/>
        <v>0.013030219018574929</v>
      </c>
      <c r="G17">
        <f t="shared" si="1"/>
        <v>0</v>
      </c>
      <c r="H17">
        <f t="shared" si="2"/>
        <v>0.0093967869051228</v>
      </c>
      <c r="I17">
        <f t="shared" si="3"/>
        <v>0.013030219018574929</v>
      </c>
    </row>
    <row r="18" spans="1:9" ht="12.75">
      <c r="A18" s="1">
        <v>26282</v>
      </c>
      <c r="C18" s="2">
        <v>36.72</v>
      </c>
      <c r="D18">
        <v>18.85</v>
      </c>
      <c r="E18">
        <v>3.9489</v>
      </c>
      <c r="F18">
        <f t="shared" si="0"/>
        <v>0.004926108374384119</v>
      </c>
      <c r="G18">
        <f t="shared" si="1"/>
        <v>0.00479744136460547</v>
      </c>
      <c r="H18">
        <f t="shared" si="2"/>
        <v>-0.011786786786786796</v>
      </c>
      <c r="I18">
        <f t="shared" si="3"/>
        <v>0.0001286670097786491</v>
      </c>
    </row>
    <row r="19" spans="1:9" ht="12.75">
      <c r="A19" s="1">
        <v>26313</v>
      </c>
      <c r="C19" s="2">
        <v>36.95</v>
      </c>
      <c r="D19">
        <v>18.85</v>
      </c>
      <c r="E19">
        <v>3.9177</v>
      </c>
      <c r="F19">
        <f t="shared" si="0"/>
        <v>0.006263616557734331</v>
      </c>
      <c r="G19">
        <f t="shared" si="1"/>
        <v>0</v>
      </c>
      <c r="H19">
        <f t="shared" si="2"/>
        <v>-0.007900934437438334</v>
      </c>
      <c r="I19">
        <f t="shared" si="3"/>
        <v>0.006263616557734331</v>
      </c>
    </row>
    <row r="20" spans="1:9" ht="12.75">
      <c r="A20" s="1">
        <v>26344</v>
      </c>
      <c r="C20" s="2">
        <v>37.13</v>
      </c>
      <c r="D20">
        <v>18.94</v>
      </c>
      <c r="E20">
        <v>3.8677</v>
      </c>
      <c r="F20">
        <f t="shared" si="0"/>
        <v>0.004871447902571102</v>
      </c>
      <c r="G20">
        <f t="shared" si="1"/>
        <v>0.004774535809018543</v>
      </c>
      <c r="H20">
        <f t="shared" si="2"/>
        <v>-0.012762590295326337</v>
      </c>
      <c r="I20">
        <f t="shared" si="3"/>
        <v>9.691209355255914E-05</v>
      </c>
    </row>
    <row r="21" spans="1:9" ht="12.75">
      <c r="A21" s="1">
        <v>26373</v>
      </c>
      <c r="C21" s="2">
        <v>37.22</v>
      </c>
      <c r="D21">
        <v>18.99</v>
      </c>
      <c r="E21">
        <v>3.8711</v>
      </c>
      <c r="F21">
        <f t="shared" si="0"/>
        <v>0.00242391597091296</v>
      </c>
      <c r="G21">
        <f t="shared" si="1"/>
        <v>0.00263991552270304</v>
      </c>
      <c r="H21">
        <f t="shared" si="2"/>
        <v>0.0008790754195000527</v>
      </c>
      <c r="I21">
        <f t="shared" si="3"/>
        <v>-0.00021599955179008035</v>
      </c>
    </row>
    <row r="22" spans="1:9" ht="12.75">
      <c r="A22" s="1">
        <v>26404</v>
      </c>
      <c r="C22" s="2">
        <v>37.25</v>
      </c>
      <c r="D22">
        <v>19.03</v>
      </c>
      <c r="E22">
        <v>3.8373</v>
      </c>
      <c r="F22">
        <f t="shared" si="0"/>
        <v>0.0008060182697475771</v>
      </c>
      <c r="G22">
        <f t="shared" si="1"/>
        <v>0.0021063717746183652</v>
      </c>
      <c r="H22">
        <f t="shared" si="2"/>
        <v>-0.008731368344914947</v>
      </c>
      <c r="I22">
        <f t="shared" si="3"/>
        <v>-0.0013003535048707882</v>
      </c>
    </row>
    <row r="23" spans="1:9" ht="12.75">
      <c r="A23" s="1">
        <v>26434</v>
      </c>
      <c r="C23" s="2">
        <v>37.63</v>
      </c>
      <c r="D23">
        <v>19.08</v>
      </c>
      <c r="E23">
        <v>3.864</v>
      </c>
      <c r="F23">
        <f t="shared" si="0"/>
        <v>0.010201342281879189</v>
      </c>
      <c r="G23">
        <f t="shared" si="1"/>
        <v>0.0026274303730948745</v>
      </c>
      <c r="H23">
        <f t="shared" si="2"/>
        <v>0.006958017355953361</v>
      </c>
      <c r="I23">
        <f t="shared" si="3"/>
        <v>0.007573911908784314</v>
      </c>
    </row>
    <row r="24" spans="1:9" ht="12.75">
      <c r="A24" s="1">
        <v>26465</v>
      </c>
      <c r="C24" s="2">
        <v>37.84</v>
      </c>
      <c r="D24">
        <v>19.12</v>
      </c>
      <c r="E24">
        <v>3.8351</v>
      </c>
      <c r="F24">
        <f t="shared" si="0"/>
        <v>0.005580653733723073</v>
      </c>
      <c r="G24">
        <f t="shared" si="1"/>
        <v>0.002096436058700357</v>
      </c>
      <c r="H24">
        <f t="shared" si="2"/>
        <v>-0.007479296066252528</v>
      </c>
      <c r="I24">
        <f t="shared" si="3"/>
        <v>0.003484217675022716</v>
      </c>
    </row>
    <row r="25" spans="1:9" ht="12.75">
      <c r="A25" s="1">
        <v>26495</v>
      </c>
      <c r="C25" s="2">
        <v>37.87</v>
      </c>
      <c r="D25">
        <v>19.22</v>
      </c>
      <c r="E25">
        <v>3.7481</v>
      </c>
      <c r="F25">
        <f t="shared" si="0"/>
        <v>0.0007928118393232264</v>
      </c>
      <c r="G25">
        <f t="shared" si="1"/>
        <v>0.0052301255230124966</v>
      </c>
      <c r="H25">
        <f t="shared" si="2"/>
        <v>-0.022685197256916423</v>
      </c>
      <c r="I25">
        <f t="shared" si="3"/>
        <v>-0.00443731368368927</v>
      </c>
    </row>
    <row r="26" spans="1:9" ht="12.75">
      <c r="A26" s="1">
        <v>26526</v>
      </c>
      <c r="C26" s="2">
        <v>38.02</v>
      </c>
      <c r="D26">
        <v>19.26</v>
      </c>
      <c r="E26">
        <v>3.7736</v>
      </c>
      <c r="F26">
        <f t="shared" si="0"/>
        <v>0.003960918933192614</v>
      </c>
      <c r="G26">
        <f t="shared" si="1"/>
        <v>0.0020811654526535772</v>
      </c>
      <c r="H26">
        <f t="shared" si="2"/>
        <v>0.006803447079853919</v>
      </c>
      <c r="I26">
        <f t="shared" si="3"/>
        <v>0.001879753480539037</v>
      </c>
    </row>
    <row r="27" spans="1:9" ht="12.75">
      <c r="A27" s="1">
        <v>26557</v>
      </c>
      <c r="C27" s="2">
        <v>38.35</v>
      </c>
      <c r="D27">
        <v>19.31</v>
      </c>
      <c r="E27">
        <v>3.7793</v>
      </c>
      <c r="F27">
        <f t="shared" si="0"/>
        <v>0.008679642293529577</v>
      </c>
      <c r="G27">
        <f t="shared" si="1"/>
        <v>0.0025960539979230646</v>
      </c>
      <c r="H27">
        <f t="shared" si="2"/>
        <v>0.0015104939580241616</v>
      </c>
      <c r="I27">
        <f t="shared" si="3"/>
        <v>0.006083588295606512</v>
      </c>
    </row>
    <row r="28" spans="1:9" ht="12.75">
      <c r="A28" s="1">
        <v>26587</v>
      </c>
      <c r="C28" s="2">
        <v>38.7</v>
      </c>
      <c r="D28">
        <v>19.4</v>
      </c>
      <c r="E28">
        <v>3.8066</v>
      </c>
      <c r="F28">
        <f t="shared" si="0"/>
        <v>0.009126466753585527</v>
      </c>
      <c r="G28">
        <f t="shared" si="1"/>
        <v>0.0046607975142414215</v>
      </c>
      <c r="H28">
        <f t="shared" si="2"/>
        <v>0.0072235599185033195</v>
      </c>
      <c r="I28">
        <f t="shared" si="3"/>
        <v>0.0044656692393441055</v>
      </c>
    </row>
    <row r="29" spans="1:9" ht="12.75">
      <c r="A29" s="1">
        <v>26618</v>
      </c>
      <c r="C29" s="2">
        <v>39.03</v>
      </c>
      <c r="D29">
        <v>19.44</v>
      </c>
      <c r="E29">
        <v>3.7981</v>
      </c>
      <c r="F29">
        <f t="shared" si="0"/>
        <v>0.008527131782945618</v>
      </c>
      <c r="G29">
        <f t="shared" si="1"/>
        <v>0.0020618556701033075</v>
      </c>
      <c r="H29">
        <f t="shared" si="2"/>
        <v>-0.002232963799716381</v>
      </c>
      <c r="I29">
        <f t="shared" si="3"/>
        <v>0.006465276112842311</v>
      </c>
    </row>
    <row r="30" spans="1:9" ht="12.75">
      <c r="A30" s="1">
        <v>26648</v>
      </c>
      <c r="C30" s="2">
        <v>39.23</v>
      </c>
      <c r="D30">
        <v>19.49</v>
      </c>
      <c r="E30">
        <v>3.7658</v>
      </c>
      <c r="F30">
        <f t="shared" si="0"/>
        <v>0.005124263387138006</v>
      </c>
      <c r="G30">
        <f t="shared" si="1"/>
        <v>0.002572016460905102</v>
      </c>
      <c r="H30">
        <f t="shared" si="2"/>
        <v>-0.008504252126062983</v>
      </c>
      <c r="I30">
        <f t="shared" si="3"/>
        <v>0.002552246926232904</v>
      </c>
    </row>
    <row r="31" spans="1:9" ht="12.75">
      <c r="A31" s="1">
        <v>26679</v>
      </c>
      <c r="C31" s="2">
        <v>39.68</v>
      </c>
      <c r="D31">
        <v>19.54</v>
      </c>
      <c r="E31">
        <v>3.7707</v>
      </c>
      <c r="F31">
        <f t="shared" si="0"/>
        <v>0.011470813153199089</v>
      </c>
      <c r="G31">
        <f t="shared" si="1"/>
        <v>0.002565418163160693</v>
      </c>
      <c r="H31">
        <f t="shared" si="2"/>
        <v>0.0013011843433001768</v>
      </c>
      <c r="I31">
        <f t="shared" si="3"/>
        <v>0.008905394990038396</v>
      </c>
    </row>
    <row r="32" spans="1:9" ht="12.75">
      <c r="A32" s="1">
        <v>26710</v>
      </c>
      <c r="C32" s="2">
        <v>39.94</v>
      </c>
      <c r="D32">
        <v>19.67</v>
      </c>
      <c r="E32">
        <v>3.6049</v>
      </c>
      <c r="F32">
        <f t="shared" si="0"/>
        <v>0.0065524193548387455</v>
      </c>
      <c r="G32">
        <f t="shared" si="1"/>
        <v>0.0066530194472878</v>
      </c>
      <c r="H32">
        <f t="shared" si="2"/>
        <v>-0.04397061553557691</v>
      </c>
      <c r="I32">
        <f t="shared" si="3"/>
        <v>-0.00010060009244905466</v>
      </c>
    </row>
    <row r="33" spans="1:9" ht="12.75">
      <c r="A33" s="1">
        <v>26738</v>
      </c>
      <c r="C33" s="2">
        <v>40.27</v>
      </c>
      <c r="D33">
        <v>19.86</v>
      </c>
      <c r="E33">
        <v>3.1299</v>
      </c>
      <c r="F33">
        <f t="shared" si="0"/>
        <v>0.008262393590385608</v>
      </c>
      <c r="G33">
        <f t="shared" si="1"/>
        <v>0.009659379766141285</v>
      </c>
      <c r="H33">
        <f t="shared" si="2"/>
        <v>-0.13176509750617216</v>
      </c>
      <c r="I33">
        <f t="shared" si="3"/>
        <v>-0.0013969861757556767</v>
      </c>
    </row>
    <row r="34" spans="1:9" ht="12.75">
      <c r="A34" s="1">
        <v>26769</v>
      </c>
      <c r="C34" s="2">
        <v>40.36</v>
      </c>
      <c r="D34">
        <v>19.99</v>
      </c>
      <c r="E34">
        <v>3.2648</v>
      </c>
      <c r="F34">
        <f t="shared" si="0"/>
        <v>0.0022349143282840433</v>
      </c>
      <c r="G34">
        <f t="shared" si="1"/>
        <v>0.00654582074521648</v>
      </c>
      <c r="H34">
        <f t="shared" si="2"/>
        <v>0.04310041854372337</v>
      </c>
      <c r="I34">
        <f t="shared" si="3"/>
        <v>-0.004310906416932436</v>
      </c>
    </row>
    <row r="35" spans="1:9" ht="12.75">
      <c r="A35" s="1">
        <v>26799</v>
      </c>
      <c r="C35" s="2">
        <v>40.65</v>
      </c>
      <c r="D35">
        <v>20.13</v>
      </c>
      <c r="E35">
        <v>3.2404</v>
      </c>
      <c r="F35">
        <f t="shared" si="0"/>
        <v>0.007185332011892864</v>
      </c>
      <c r="G35">
        <f t="shared" si="1"/>
        <v>0.007003501750875385</v>
      </c>
      <c r="H35">
        <f t="shared" si="2"/>
        <v>-0.007473658417054607</v>
      </c>
      <c r="I35">
        <f t="shared" si="3"/>
        <v>0.00018183026101747934</v>
      </c>
    </row>
    <row r="36" spans="1:9" ht="12.75">
      <c r="A36" s="1">
        <v>26830</v>
      </c>
      <c r="C36" s="2">
        <v>40.95</v>
      </c>
      <c r="D36">
        <v>20.27</v>
      </c>
      <c r="E36">
        <v>3.0741</v>
      </c>
      <c r="F36">
        <f t="shared" si="0"/>
        <v>0.0073800738007381295</v>
      </c>
      <c r="G36">
        <f t="shared" si="1"/>
        <v>0.00695479384003983</v>
      </c>
      <c r="H36">
        <f t="shared" si="2"/>
        <v>-0.05132082458955689</v>
      </c>
      <c r="I36">
        <f t="shared" si="3"/>
        <v>0.0004252799606982993</v>
      </c>
    </row>
    <row r="37" spans="1:9" ht="12.75">
      <c r="A37" s="1">
        <v>26860</v>
      </c>
      <c r="C37" s="2">
        <v>41.01</v>
      </c>
      <c r="D37">
        <v>20.32</v>
      </c>
      <c r="E37">
        <v>2.8902</v>
      </c>
      <c r="F37">
        <f t="shared" si="0"/>
        <v>0.001465201465201238</v>
      </c>
      <c r="G37">
        <f t="shared" si="1"/>
        <v>0.0024666995559941007</v>
      </c>
      <c r="H37">
        <f t="shared" si="2"/>
        <v>-0.05982238704010934</v>
      </c>
      <c r="I37">
        <f t="shared" si="3"/>
        <v>-0.0010014980907928628</v>
      </c>
    </row>
    <row r="38" spans="1:9" ht="12.75">
      <c r="A38" s="1">
        <v>26891</v>
      </c>
      <c r="C38" s="2">
        <v>41.16</v>
      </c>
      <c r="D38">
        <v>20.68</v>
      </c>
      <c r="E38">
        <v>2.8409</v>
      </c>
      <c r="F38">
        <f t="shared" si="0"/>
        <v>0.003657644476956712</v>
      </c>
      <c r="G38">
        <f t="shared" si="1"/>
        <v>0.017716535433070835</v>
      </c>
      <c r="H38">
        <f t="shared" si="2"/>
        <v>-0.017057643069683825</v>
      </c>
      <c r="I38">
        <f t="shared" si="3"/>
        <v>-0.014058890956114123</v>
      </c>
    </row>
    <row r="39" spans="1:9" ht="12.75">
      <c r="A39" s="1">
        <v>26922</v>
      </c>
      <c r="C39" s="2">
        <v>41.51</v>
      </c>
      <c r="D39">
        <v>20.73</v>
      </c>
      <c r="E39">
        <v>3.0349</v>
      </c>
      <c r="F39">
        <f t="shared" si="0"/>
        <v>0.008503401360544283</v>
      </c>
      <c r="G39">
        <f t="shared" si="1"/>
        <v>0.0024177949709864865</v>
      </c>
      <c r="H39">
        <f t="shared" si="2"/>
        <v>0.06828821852229927</v>
      </c>
      <c r="I39">
        <f t="shared" si="3"/>
        <v>0.006085606389557796</v>
      </c>
    </row>
    <row r="40" spans="1:9" ht="12.75">
      <c r="A40" s="1">
        <v>26952</v>
      </c>
      <c r="C40" s="2">
        <v>42.37</v>
      </c>
      <c r="D40">
        <v>20.91</v>
      </c>
      <c r="E40">
        <v>3.0248</v>
      </c>
      <c r="F40">
        <f t="shared" si="0"/>
        <v>0.020717899301373244</v>
      </c>
      <c r="G40">
        <f t="shared" si="1"/>
        <v>0.00868306801736618</v>
      </c>
      <c r="H40">
        <f t="shared" si="2"/>
        <v>-0.003327951497578141</v>
      </c>
      <c r="I40">
        <f t="shared" si="3"/>
        <v>0.012034831284007064</v>
      </c>
    </row>
    <row r="41" spans="1:9" ht="12.75">
      <c r="A41" s="1">
        <v>26983</v>
      </c>
      <c r="C41" s="2">
        <v>43.26</v>
      </c>
      <c r="D41">
        <v>21.05</v>
      </c>
      <c r="E41">
        <v>3.0998</v>
      </c>
      <c r="F41">
        <f t="shared" si="0"/>
        <v>0.02100542836912922</v>
      </c>
      <c r="G41">
        <f t="shared" si="1"/>
        <v>0.006695361071257899</v>
      </c>
      <c r="H41">
        <f t="shared" si="2"/>
        <v>0.02479502777043119</v>
      </c>
      <c r="I41">
        <f t="shared" si="3"/>
        <v>0.01431006729787132</v>
      </c>
    </row>
    <row r="42" spans="1:9" ht="12.75">
      <c r="A42" s="1">
        <v>27013</v>
      </c>
      <c r="C42" s="2">
        <v>43.91</v>
      </c>
      <c r="D42">
        <v>21.19</v>
      </c>
      <c r="E42">
        <v>3.2031</v>
      </c>
      <c r="F42">
        <f t="shared" si="0"/>
        <v>0.015025427646786937</v>
      </c>
      <c r="G42">
        <f t="shared" si="1"/>
        <v>0.0066508313539193065</v>
      </c>
      <c r="H42">
        <f t="shared" si="2"/>
        <v>0.033324730627782406</v>
      </c>
      <c r="I42">
        <f t="shared" si="3"/>
        <v>0.008374596292867631</v>
      </c>
    </row>
    <row r="43" spans="1:9" ht="12.75">
      <c r="A43" s="1">
        <v>27044</v>
      </c>
      <c r="C43" s="2">
        <v>44.27</v>
      </c>
      <c r="D43">
        <v>21.37</v>
      </c>
      <c r="E43">
        <v>3.251</v>
      </c>
      <c r="F43">
        <f t="shared" si="0"/>
        <v>0.00819858802095208</v>
      </c>
      <c r="G43">
        <f t="shared" si="1"/>
        <v>0.008494572911750708</v>
      </c>
      <c r="H43">
        <f t="shared" si="2"/>
        <v>0.014954263057662898</v>
      </c>
      <c r="I43">
        <f t="shared" si="3"/>
        <v>-0.00029598489079862844</v>
      </c>
    </row>
    <row r="44" spans="1:9" ht="12.75">
      <c r="A44" s="1">
        <v>27075</v>
      </c>
      <c r="C44" s="2">
        <v>43.94</v>
      </c>
      <c r="D44">
        <v>21.65</v>
      </c>
      <c r="E44">
        <v>3.2658</v>
      </c>
      <c r="F44">
        <f t="shared" si="0"/>
        <v>-0.007454257962502986</v>
      </c>
      <c r="G44">
        <f t="shared" si="1"/>
        <v>0.013102480112306969</v>
      </c>
      <c r="H44">
        <f t="shared" si="2"/>
        <v>0.004552445401414973</v>
      </c>
      <c r="I44">
        <f t="shared" si="3"/>
        <v>-0.020556738074809955</v>
      </c>
    </row>
    <row r="45" spans="1:9" ht="12.75">
      <c r="A45" s="1">
        <v>27103</v>
      </c>
      <c r="C45" s="2">
        <v>44.15</v>
      </c>
      <c r="D45">
        <v>21.92</v>
      </c>
      <c r="E45">
        <v>3.1506</v>
      </c>
      <c r="F45">
        <f t="shared" si="0"/>
        <v>0.004779244424214957</v>
      </c>
      <c r="G45">
        <f t="shared" si="1"/>
        <v>0.012471131639723021</v>
      </c>
      <c r="H45">
        <f t="shared" si="2"/>
        <v>-0.035274664706963166</v>
      </c>
      <c r="I45">
        <f t="shared" si="3"/>
        <v>-0.007691887215508064</v>
      </c>
    </row>
    <row r="46" spans="1:9" ht="12.75">
      <c r="A46" s="1">
        <v>27134</v>
      </c>
      <c r="C46" s="2">
        <v>43.88</v>
      </c>
      <c r="D46">
        <v>22.01</v>
      </c>
      <c r="E46">
        <v>3.0423</v>
      </c>
      <c r="F46">
        <f t="shared" si="0"/>
        <v>-0.006115515288788176</v>
      </c>
      <c r="G46">
        <f t="shared" si="1"/>
        <v>0.0041058394160584655</v>
      </c>
      <c r="H46">
        <f t="shared" si="2"/>
        <v>-0.03437440487526178</v>
      </c>
      <c r="I46">
        <f t="shared" si="3"/>
        <v>-0.010221354704846641</v>
      </c>
    </row>
    <row r="47" spans="1:9" ht="12.75">
      <c r="A47" s="1">
        <v>27164</v>
      </c>
      <c r="C47" s="2">
        <v>44.65</v>
      </c>
      <c r="D47">
        <v>22.29</v>
      </c>
      <c r="E47">
        <v>2.9377</v>
      </c>
      <c r="F47">
        <f t="shared" si="0"/>
        <v>0.0175478577939836</v>
      </c>
      <c r="G47">
        <f t="shared" si="1"/>
        <v>0.012721490231712762</v>
      </c>
      <c r="H47">
        <f t="shared" si="2"/>
        <v>-0.034381882128652674</v>
      </c>
      <c r="I47">
        <f t="shared" si="3"/>
        <v>0.004826367562270839</v>
      </c>
    </row>
    <row r="48" spans="1:9" ht="12.75">
      <c r="A48" s="1">
        <v>27195</v>
      </c>
      <c r="C48" s="2">
        <v>44.89</v>
      </c>
      <c r="D48">
        <v>22.47</v>
      </c>
      <c r="E48">
        <v>2.9612</v>
      </c>
      <c r="F48">
        <f t="shared" si="0"/>
        <v>0.005375139977603638</v>
      </c>
      <c r="G48">
        <f t="shared" si="1"/>
        <v>0.008075370121130465</v>
      </c>
      <c r="H48">
        <f t="shared" si="2"/>
        <v>0.007999455356231033</v>
      </c>
      <c r="I48">
        <f t="shared" si="3"/>
        <v>-0.0027002301435268272</v>
      </c>
    </row>
    <row r="49" spans="1:9" ht="12.75">
      <c r="A49" s="1">
        <v>27225</v>
      </c>
      <c r="C49" s="2">
        <v>45.04</v>
      </c>
      <c r="D49">
        <v>22.65</v>
      </c>
      <c r="E49">
        <v>3.012</v>
      </c>
      <c r="F49">
        <f t="shared" si="0"/>
        <v>0.003341501447983841</v>
      </c>
      <c r="G49">
        <f t="shared" si="1"/>
        <v>0.008010680907877266</v>
      </c>
      <c r="H49">
        <f t="shared" si="2"/>
        <v>0.01715520734837228</v>
      </c>
      <c r="I49">
        <f t="shared" si="3"/>
        <v>-0.004669179459893424</v>
      </c>
    </row>
    <row r="50" spans="1:9" ht="12.75">
      <c r="A50" s="1">
        <v>27256</v>
      </c>
      <c r="C50" s="2">
        <v>45.48</v>
      </c>
      <c r="D50">
        <v>22.93</v>
      </c>
      <c r="E50">
        <v>2.9551</v>
      </c>
      <c r="F50">
        <f t="shared" si="0"/>
        <v>0.009769094138543544</v>
      </c>
      <c r="G50">
        <f t="shared" si="1"/>
        <v>0.01236203090507737</v>
      </c>
      <c r="H50">
        <f t="shared" si="2"/>
        <v>-0.018891102257636128</v>
      </c>
      <c r="I50">
        <f t="shared" si="3"/>
        <v>-0.0025929367665338265</v>
      </c>
    </row>
    <row r="51" spans="1:9" ht="12.75">
      <c r="A51" s="1">
        <v>27287</v>
      </c>
      <c r="C51" s="2">
        <v>46.22</v>
      </c>
      <c r="D51">
        <v>23.21</v>
      </c>
      <c r="E51">
        <v>3.0111</v>
      </c>
      <c r="F51">
        <f t="shared" si="0"/>
        <v>0.016270888302550635</v>
      </c>
      <c r="G51">
        <f t="shared" si="1"/>
        <v>0.012211077191452313</v>
      </c>
      <c r="H51">
        <f t="shared" si="2"/>
        <v>0.0189502893303104</v>
      </c>
      <c r="I51">
        <f t="shared" si="3"/>
        <v>0.0040598111110983215</v>
      </c>
    </row>
    <row r="52" spans="1:9" ht="12.75">
      <c r="A52" s="1">
        <v>27317</v>
      </c>
      <c r="C52" s="2">
        <v>46.52</v>
      </c>
      <c r="D52">
        <v>23.43</v>
      </c>
      <c r="E52">
        <v>2.9412</v>
      </c>
      <c r="F52">
        <f t="shared" si="0"/>
        <v>0.006490696668109086</v>
      </c>
      <c r="G52">
        <f t="shared" si="1"/>
        <v>0.009478672985781866</v>
      </c>
      <c r="H52">
        <f t="shared" si="2"/>
        <v>-0.023214107801135864</v>
      </c>
      <c r="I52">
        <f t="shared" si="3"/>
        <v>-0.0029879763176727803</v>
      </c>
    </row>
    <row r="53" spans="1:9" ht="12.75">
      <c r="A53" s="1">
        <v>27348</v>
      </c>
      <c r="C53" s="2">
        <v>47.17</v>
      </c>
      <c r="D53">
        <v>23.62</v>
      </c>
      <c r="E53">
        <v>2.8571</v>
      </c>
      <c r="F53">
        <f t="shared" si="0"/>
        <v>0.01397248495270853</v>
      </c>
      <c r="G53">
        <f t="shared" si="1"/>
        <v>0.008109261630388387</v>
      </c>
      <c r="H53">
        <f t="shared" si="2"/>
        <v>-0.02859377124982998</v>
      </c>
      <c r="I53">
        <f t="shared" si="3"/>
        <v>0.0058632233223201435</v>
      </c>
    </row>
    <row r="54" spans="1:9" ht="12.75">
      <c r="A54" s="1">
        <v>27378</v>
      </c>
      <c r="C54" s="2">
        <v>47.23</v>
      </c>
      <c r="D54">
        <v>23.8</v>
      </c>
      <c r="E54">
        <v>2.7435</v>
      </c>
      <c r="F54">
        <f t="shared" si="0"/>
        <v>0.0012719949120203466</v>
      </c>
      <c r="G54">
        <f t="shared" si="1"/>
        <v>0.007620660457239525</v>
      </c>
      <c r="H54">
        <f t="shared" si="2"/>
        <v>-0.039760596408946136</v>
      </c>
      <c r="I54">
        <f t="shared" si="3"/>
        <v>-0.006348665545219179</v>
      </c>
    </row>
    <row r="55" spans="1:9" ht="12.75">
      <c r="A55" s="1">
        <v>27409</v>
      </c>
      <c r="C55" s="2">
        <v>47.49</v>
      </c>
      <c r="D55">
        <v>23.89</v>
      </c>
      <c r="E55">
        <v>2.5445</v>
      </c>
      <c r="F55">
        <f t="shared" si="0"/>
        <v>0.005504975651069444</v>
      </c>
      <c r="G55">
        <f t="shared" si="1"/>
        <v>0.0037815126050420034</v>
      </c>
      <c r="H55">
        <f t="shared" si="2"/>
        <v>-0.07253508292327315</v>
      </c>
      <c r="I55">
        <f t="shared" si="3"/>
        <v>0.0017234630460274403</v>
      </c>
    </row>
    <row r="56" spans="1:9" ht="12.75">
      <c r="A56" s="1">
        <v>27440</v>
      </c>
      <c r="C56" s="2">
        <v>47.64</v>
      </c>
      <c r="D56">
        <v>24.08</v>
      </c>
      <c r="E56">
        <v>2.5202</v>
      </c>
      <c r="F56">
        <f t="shared" si="0"/>
        <v>0.0031585596967782514</v>
      </c>
      <c r="G56">
        <f t="shared" si="1"/>
        <v>0.007953118459606445</v>
      </c>
      <c r="H56">
        <f t="shared" si="2"/>
        <v>-0.009550009825113115</v>
      </c>
      <c r="I56">
        <f t="shared" si="3"/>
        <v>-0.004794558762828194</v>
      </c>
    </row>
    <row r="57" spans="1:9" ht="12.75">
      <c r="A57" s="1">
        <v>27468</v>
      </c>
      <c r="C57" s="2">
        <v>47.82</v>
      </c>
      <c r="D57">
        <v>24.17</v>
      </c>
      <c r="E57">
        <v>2.4021</v>
      </c>
      <c r="F57">
        <f t="shared" si="0"/>
        <v>0.0037783375314861534</v>
      </c>
      <c r="G57">
        <f t="shared" si="1"/>
        <v>0.003737541528239241</v>
      </c>
      <c r="H57">
        <f t="shared" si="2"/>
        <v>-0.04686136020950726</v>
      </c>
      <c r="I57">
        <f t="shared" si="3"/>
        <v>4.079600324691235E-05</v>
      </c>
    </row>
    <row r="58" spans="1:9" ht="12.75">
      <c r="A58" s="1">
        <v>27499</v>
      </c>
      <c r="C58" s="2">
        <v>47.94</v>
      </c>
      <c r="D58">
        <v>24.26</v>
      </c>
      <c r="E58">
        <v>2.5202</v>
      </c>
      <c r="F58">
        <f t="shared" si="0"/>
        <v>0.0025094102885820924</v>
      </c>
      <c r="G58">
        <f t="shared" si="1"/>
        <v>0.0037236243276790315</v>
      </c>
      <c r="H58">
        <f t="shared" si="2"/>
        <v>0.0491653136838599</v>
      </c>
      <c r="I58">
        <f t="shared" si="3"/>
        <v>-0.0012142140390969391</v>
      </c>
    </row>
    <row r="59" spans="1:9" ht="12.75">
      <c r="A59" s="1">
        <v>27529</v>
      </c>
      <c r="C59" s="2">
        <v>48.29</v>
      </c>
      <c r="D59">
        <v>24.4</v>
      </c>
      <c r="E59">
        <v>2.5575</v>
      </c>
      <c r="F59">
        <f t="shared" si="0"/>
        <v>0.0073007926574886195</v>
      </c>
      <c r="G59">
        <f t="shared" si="1"/>
        <v>0.00577081615828523</v>
      </c>
      <c r="H59">
        <f t="shared" si="2"/>
        <v>0.014800412665661566</v>
      </c>
      <c r="I59">
        <f t="shared" si="3"/>
        <v>0.0015299764992033893</v>
      </c>
    </row>
    <row r="60" spans="1:9" ht="12.75">
      <c r="A60" s="1">
        <v>27560</v>
      </c>
      <c r="C60" s="2">
        <v>48.47</v>
      </c>
      <c r="D60">
        <v>24.58</v>
      </c>
      <c r="E60">
        <v>2.4981</v>
      </c>
      <c r="F60">
        <f t="shared" si="0"/>
        <v>0.003727479809484402</v>
      </c>
      <c r="G60">
        <f t="shared" si="1"/>
        <v>0.007377049180327777</v>
      </c>
      <c r="H60">
        <f t="shared" si="2"/>
        <v>-0.023225806451612985</v>
      </c>
      <c r="I60">
        <f t="shared" si="3"/>
        <v>-0.003649569370843375</v>
      </c>
    </row>
    <row r="61" spans="1:9" ht="12.75">
      <c r="A61" s="1">
        <v>27590</v>
      </c>
      <c r="C61" s="2">
        <v>48.38</v>
      </c>
      <c r="D61">
        <v>24.86</v>
      </c>
      <c r="E61">
        <v>2.5119</v>
      </c>
      <c r="F61">
        <f t="shared" si="0"/>
        <v>-0.0018568186507117446</v>
      </c>
      <c r="G61">
        <f t="shared" si="1"/>
        <v>0.011391375101708734</v>
      </c>
      <c r="H61">
        <f t="shared" si="2"/>
        <v>0.005524198390777002</v>
      </c>
      <c r="I61">
        <f t="shared" si="3"/>
        <v>-0.013248193752420478</v>
      </c>
    </row>
    <row r="62" spans="1:9" ht="12.75">
      <c r="A62" s="1">
        <v>27621</v>
      </c>
      <c r="C62" s="2">
        <v>48.53</v>
      </c>
      <c r="D62">
        <v>24.9</v>
      </c>
      <c r="E62">
        <v>2.6983</v>
      </c>
      <c r="F62">
        <f t="shared" si="0"/>
        <v>0.0031004547333608468</v>
      </c>
      <c r="G62">
        <f t="shared" si="1"/>
        <v>0.0016090104585679832</v>
      </c>
      <c r="H62">
        <f t="shared" si="2"/>
        <v>0.07420677574744228</v>
      </c>
      <c r="I62">
        <f t="shared" si="3"/>
        <v>0.0014914442747928636</v>
      </c>
    </row>
    <row r="63" spans="1:9" ht="12.75">
      <c r="A63" s="1">
        <v>27652</v>
      </c>
      <c r="C63" s="2">
        <v>48.71</v>
      </c>
      <c r="D63">
        <v>25.04</v>
      </c>
      <c r="E63">
        <v>2.6846</v>
      </c>
      <c r="F63">
        <f t="shared" si="0"/>
        <v>0.003709045950958112</v>
      </c>
      <c r="G63">
        <f t="shared" si="1"/>
        <v>0.005622489959839383</v>
      </c>
      <c r="H63">
        <f t="shared" si="2"/>
        <v>-0.005077270874254136</v>
      </c>
      <c r="I63">
        <f t="shared" si="3"/>
        <v>-0.001913444008881271</v>
      </c>
    </row>
    <row r="64" spans="1:9" ht="12.75">
      <c r="A64" s="1">
        <v>27682</v>
      </c>
      <c r="C64" s="2">
        <v>48.77</v>
      </c>
      <c r="D64">
        <v>25.18</v>
      </c>
      <c r="E64">
        <v>2.7122</v>
      </c>
      <c r="F64">
        <f t="shared" si="0"/>
        <v>0.0012317799219874193</v>
      </c>
      <c r="G64">
        <f t="shared" si="1"/>
        <v>0.005591054313099031</v>
      </c>
      <c r="H64">
        <f t="shared" si="2"/>
        <v>0.010280861208373793</v>
      </c>
      <c r="I64">
        <f t="shared" si="3"/>
        <v>-0.004359274391111612</v>
      </c>
    </row>
    <row r="65" spans="1:9" ht="12.75">
      <c r="A65" s="1">
        <v>27713</v>
      </c>
      <c r="C65" s="2">
        <v>48.92</v>
      </c>
      <c r="D65">
        <v>25.36</v>
      </c>
      <c r="E65">
        <v>2.6233</v>
      </c>
      <c r="F65">
        <f t="shared" si="0"/>
        <v>0.0030756612671725136</v>
      </c>
      <c r="G65">
        <f t="shared" si="1"/>
        <v>0.007148530579825341</v>
      </c>
      <c r="H65">
        <f t="shared" si="2"/>
        <v>-0.032777818744930354</v>
      </c>
      <c r="I65">
        <f t="shared" si="3"/>
        <v>-0.004072869312652827</v>
      </c>
    </row>
    <row r="66" spans="1:9" ht="12.75">
      <c r="A66" s="1">
        <v>27743</v>
      </c>
      <c r="C66" s="2">
        <v>48.86</v>
      </c>
      <c r="D66">
        <v>25.45</v>
      </c>
      <c r="E66">
        <v>2.6667</v>
      </c>
      <c r="F66">
        <f t="shared" si="0"/>
        <v>-0.0012264922322159366</v>
      </c>
      <c r="G66">
        <f t="shared" si="1"/>
        <v>0.0035488958990537167</v>
      </c>
      <c r="H66">
        <f t="shared" si="2"/>
        <v>0.016544047573666898</v>
      </c>
      <c r="I66">
        <f t="shared" si="3"/>
        <v>-0.004775388131269653</v>
      </c>
    </row>
    <row r="67" spans="1:9" ht="12.75">
      <c r="A67" s="1">
        <v>27774</v>
      </c>
      <c r="C67" s="2">
        <v>49.12</v>
      </c>
      <c r="D67">
        <v>25.5</v>
      </c>
      <c r="E67">
        <v>2.6212</v>
      </c>
      <c r="F67">
        <f t="shared" si="0"/>
        <v>0.005321326238231672</v>
      </c>
      <c r="G67">
        <f t="shared" si="1"/>
        <v>0.0019646365422396617</v>
      </c>
      <c r="H67">
        <f t="shared" si="2"/>
        <v>-0.017062286721415965</v>
      </c>
      <c r="I67">
        <f t="shared" si="3"/>
        <v>0.00335668969599201</v>
      </c>
    </row>
    <row r="68" spans="1:9" ht="12.75">
      <c r="A68" s="1">
        <v>27805</v>
      </c>
      <c r="C68" s="2">
        <v>49.09</v>
      </c>
      <c r="D68">
        <v>25.59</v>
      </c>
      <c r="E68">
        <v>2.5681</v>
      </c>
      <c r="F68">
        <f t="shared" si="0"/>
        <v>-0.0006107491856676139</v>
      </c>
      <c r="G68">
        <f t="shared" si="1"/>
        <v>0.003529411764705781</v>
      </c>
      <c r="H68">
        <f t="shared" si="2"/>
        <v>-0.020257897146345294</v>
      </c>
      <c r="I68">
        <f t="shared" si="3"/>
        <v>-0.004140160950373395</v>
      </c>
    </row>
    <row r="69" spans="1:9" ht="12.75">
      <c r="A69" s="1">
        <v>27834</v>
      </c>
      <c r="C69" s="2">
        <v>49.01</v>
      </c>
      <c r="D69">
        <v>25.64</v>
      </c>
      <c r="E69">
        <v>2.5907</v>
      </c>
      <c r="F69">
        <f t="shared" si="0"/>
        <v>-0.0016296598085150382</v>
      </c>
      <c r="G69">
        <f t="shared" si="1"/>
        <v>0.0019538882375929045</v>
      </c>
      <c r="H69">
        <f t="shared" si="2"/>
        <v>0.008800280362914359</v>
      </c>
      <c r="I69">
        <f t="shared" si="3"/>
        <v>-0.0035835480461079428</v>
      </c>
    </row>
    <row r="70" spans="1:9" ht="12.75">
      <c r="A70" s="1">
        <v>27865</v>
      </c>
      <c r="C70" s="2">
        <v>49.01</v>
      </c>
      <c r="D70">
        <v>25.73</v>
      </c>
      <c r="E70">
        <v>2.5265</v>
      </c>
      <c r="F70">
        <f t="shared" si="0"/>
        <v>0</v>
      </c>
      <c r="G70">
        <f t="shared" si="1"/>
        <v>0.0035101404056161467</v>
      </c>
      <c r="H70">
        <f t="shared" si="2"/>
        <v>-0.024780947234338213</v>
      </c>
      <c r="I70">
        <f t="shared" si="3"/>
        <v>-0.0035101404056161467</v>
      </c>
    </row>
    <row r="71" spans="1:9" ht="12.75">
      <c r="A71" s="1">
        <v>27895</v>
      </c>
      <c r="C71" s="2">
        <v>48.92</v>
      </c>
      <c r="D71">
        <v>25.91</v>
      </c>
      <c r="E71">
        <v>2.5025</v>
      </c>
      <c r="F71">
        <f t="shared" si="0"/>
        <v>-0.0018363599265455166</v>
      </c>
      <c r="G71">
        <f t="shared" si="1"/>
        <v>0.006995724834823136</v>
      </c>
      <c r="H71">
        <f t="shared" si="2"/>
        <v>-0.009499307342172969</v>
      </c>
      <c r="I71">
        <f t="shared" si="3"/>
        <v>-0.008832084761368653</v>
      </c>
    </row>
    <row r="72" spans="1:9" ht="12.75">
      <c r="A72" s="1">
        <v>27926</v>
      </c>
      <c r="C72" s="2">
        <v>49.01</v>
      </c>
      <c r="D72">
        <v>26.05</v>
      </c>
      <c r="E72">
        <v>2.426</v>
      </c>
      <c r="F72">
        <f t="shared" si="0"/>
        <v>0.0018397383483237384</v>
      </c>
      <c r="G72">
        <f t="shared" si="1"/>
        <v>0.005403319181783051</v>
      </c>
      <c r="H72">
        <f t="shared" si="2"/>
        <v>-0.03056943056943051</v>
      </c>
      <c r="I72">
        <f t="shared" si="3"/>
        <v>-0.003563580833459312</v>
      </c>
    </row>
    <row r="73" spans="1:9" ht="12.75">
      <c r="A73" s="1">
        <v>27956</v>
      </c>
      <c r="C73" s="2">
        <v>49.09</v>
      </c>
      <c r="D73">
        <v>26.19</v>
      </c>
      <c r="E73">
        <v>2.4697</v>
      </c>
      <c r="F73">
        <f t="shared" si="0"/>
        <v>0.0016323199347072492</v>
      </c>
      <c r="G73">
        <f t="shared" si="1"/>
        <v>0.005374280230326267</v>
      </c>
      <c r="H73">
        <f t="shared" si="2"/>
        <v>0.01801319043693317</v>
      </c>
      <c r="I73">
        <f t="shared" si="3"/>
        <v>-0.003741960295619018</v>
      </c>
    </row>
    <row r="74" spans="1:9" ht="12.75">
      <c r="A74" s="1">
        <v>27987</v>
      </c>
      <c r="C74" s="2">
        <v>49.27</v>
      </c>
      <c r="D74">
        <v>26.32</v>
      </c>
      <c r="E74">
        <v>2.4759</v>
      </c>
      <c r="F74">
        <f aca="true" t="shared" si="4" ref="F74:F137">C74/C73-1</f>
        <v>0.0036667345691587805</v>
      </c>
      <c r="G74">
        <f aca="true" t="shared" si="5" ref="G74:G137">D74/D73-1</f>
        <v>0.004963726613211206</v>
      </c>
      <c r="H74">
        <f aca="true" t="shared" si="6" ref="H74:H137">E74/E73-1</f>
        <v>0.002510426367575036</v>
      </c>
      <c r="I74">
        <f aca="true" t="shared" si="7" ref="I74:I137">F74-G74</f>
        <v>-0.0012969920440524252</v>
      </c>
    </row>
    <row r="75" spans="1:9" ht="12.75">
      <c r="A75" s="1">
        <v>28018</v>
      </c>
      <c r="C75" s="2">
        <v>49.15</v>
      </c>
      <c r="D75">
        <v>26.42</v>
      </c>
      <c r="E75">
        <v>2.4716</v>
      </c>
      <c r="F75">
        <f t="shared" si="4"/>
        <v>-0.0024355591637914564</v>
      </c>
      <c r="G75">
        <f t="shared" si="5"/>
        <v>0.0037993920972645423</v>
      </c>
      <c r="H75">
        <f t="shared" si="6"/>
        <v>-0.0017367421947575012</v>
      </c>
      <c r="I75">
        <f t="shared" si="7"/>
        <v>-0.006234951261055999</v>
      </c>
    </row>
    <row r="76" spans="1:9" ht="12.75">
      <c r="A76" s="1">
        <v>28048</v>
      </c>
      <c r="C76" s="2">
        <v>49.27</v>
      </c>
      <c r="D76">
        <v>26.55</v>
      </c>
      <c r="E76">
        <v>2.4516</v>
      </c>
      <c r="F76">
        <f t="shared" si="4"/>
        <v>0.0024415055951170217</v>
      </c>
      <c r="G76">
        <f t="shared" si="5"/>
        <v>0.0049205147615443146</v>
      </c>
      <c r="H76">
        <f t="shared" si="6"/>
        <v>-0.008091924259588934</v>
      </c>
      <c r="I76">
        <f t="shared" si="7"/>
        <v>-0.002479009166427293</v>
      </c>
    </row>
    <row r="77" spans="1:9" ht="12.75">
      <c r="A77" s="1">
        <v>28079</v>
      </c>
      <c r="C77" s="2">
        <v>49.36</v>
      </c>
      <c r="D77">
        <v>26.6</v>
      </c>
      <c r="E77">
        <v>2.4396</v>
      </c>
      <c r="F77">
        <f t="shared" si="4"/>
        <v>0.0018266693728434813</v>
      </c>
      <c r="G77">
        <f t="shared" si="5"/>
        <v>0.0018832391713747842</v>
      </c>
      <c r="H77">
        <f t="shared" si="6"/>
        <v>-0.004894762604013669</v>
      </c>
      <c r="I77">
        <f t="shared" si="7"/>
        <v>-5.656979853130295E-05</v>
      </c>
    </row>
    <row r="78" spans="1:9" ht="12.75">
      <c r="A78" s="1">
        <v>28109</v>
      </c>
      <c r="C78" s="2">
        <v>49.48</v>
      </c>
      <c r="D78">
        <v>26.69</v>
      </c>
      <c r="E78">
        <v>2.4528</v>
      </c>
      <c r="F78">
        <f t="shared" si="4"/>
        <v>0.002431118314424552</v>
      </c>
      <c r="G78">
        <f t="shared" si="5"/>
        <v>0.0033834586466165995</v>
      </c>
      <c r="H78">
        <f t="shared" si="6"/>
        <v>0.0054107230693556385</v>
      </c>
      <c r="I78">
        <f t="shared" si="7"/>
        <v>-0.0009523403321920476</v>
      </c>
    </row>
    <row r="79" spans="1:9" ht="12.75">
      <c r="A79" s="1">
        <v>28140</v>
      </c>
      <c r="C79" s="2">
        <v>49.57</v>
      </c>
      <c r="D79">
        <v>26.83</v>
      </c>
      <c r="E79">
        <v>2.442</v>
      </c>
      <c r="F79">
        <f t="shared" si="4"/>
        <v>0.001818916734034115</v>
      </c>
      <c r="G79">
        <f t="shared" si="5"/>
        <v>0.005245410266017103</v>
      </c>
      <c r="H79">
        <f t="shared" si="6"/>
        <v>-0.0044031311154597574</v>
      </c>
      <c r="I79">
        <f t="shared" si="7"/>
        <v>-0.003426493531982988</v>
      </c>
    </row>
    <row r="80" spans="1:9" ht="12.75">
      <c r="A80" s="1">
        <v>28171</v>
      </c>
      <c r="C80" s="2">
        <v>49.6</v>
      </c>
      <c r="D80">
        <v>27.1</v>
      </c>
      <c r="E80">
        <v>2.5151</v>
      </c>
      <c r="F80">
        <f t="shared" si="4"/>
        <v>0.0006052047609441669</v>
      </c>
      <c r="G80">
        <f t="shared" si="5"/>
        <v>0.010063361908311697</v>
      </c>
      <c r="H80">
        <f t="shared" si="6"/>
        <v>0.02993447993447984</v>
      </c>
      <c r="I80">
        <f t="shared" si="7"/>
        <v>-0.00945815714736753</v>
      </c>
    </row>
    <row r="81" spans="1:9" ht="12.75">
      <c r="A81" s="1">
        <v>28199</v>
      </c>
      <c r="C81" s="2">
        <v>49.51</v>
      </c>
      <c r="D81">
        <v>27.29</v>
      </c>
      <c r="E81">
        <v>2.553</v>
      </c>
      <c r="F81">
        <f t="shared" si="4"/>
        <v>-0.001814516129032273</v>
      </c>
      <c r="G81">
        <f t="shared" si="5"/>
        <v>0.007011070110701123</v>
      </c>
      <c r="H81">
        <f t="shared" si="6"/>
        <v>0.015068983340622566</v>
      </c>
      <c r="I81">
        <f t="shared" si="7"/>
        <v>-0.008825586239733396</v>
      </c>
    </row>
    <row r="82" spans="1:9" ht="12.75">
      <c r="A82" s="1">
        <v>28230</v>
      </c>
      <c r="C82" s="2">
        <v>49.57</v>
      </c>
      <c r="D82">
        <v>27.52</v>
      </c>
      <c r="E82">
        <v>2.5445</v>
      </c>
      <c r="F82">
        <f t="shared" si="4"/>
        <v>0.0012118763886084238</v>
      </c>
      <c r="G82">
        <f t="shared" si="5"/>
        <v>0.008427995602784843</v>
      </c>
      <c r="H82">
        <f t="shared" si="6"/>
        <v>-0.0033294163728945225</v>
      </c>
      <c r="I82">
        <f t="shared" si="7"/>
        <v>-0.00721611921417642</v>
      </c>
    </row>
    <row r="83" spans="1:9" ht="12.75">
      <c r="A83" s="1">
        <v>28260</v>
      </c>
      <c r="C83" s="2">
        <v>49.54</v>
      </c>
      <c r="D83">
        <v>27.65</v>
      </c>
      <c r="E83">
        <v>2.5202</v>
      </c>
      <c r="F83">
        <f t="shared" si="4"/>
        <v>-0.0006052047609441669</v>
      </c>
      <c r="G83">
        <f t="shared" si="5"/>
        <v>0.004723837209302362</v>
      </c>
      <c r="H83">
        <f t="shared" si="6"/>
        <v>-0.009550009825113115</v>
      </c>
      <c r="I83">
        <f t="shared" si="7"/>
        <v>-0.005329041970246529</v>
      </c>
    </row>
    <row r="84" spans="1:9" ht="12.75">
      <c r="A84" s="1">
        <v>28291</v>
      </c>
      <c r="C84" s="2">
        <v>49.86</v>
      </c>
      <c r="D84">
        <v>27.84</v>
      </c>
      <c r="E84">
        <v>2.5</v>
      </c>
      <c r="F84">
        <f t="shared" si="4"/>
        <v>0.006459426725878181</v>
      </c>
      <c r="G84">
        <f t="shared" si="5"/>
        <v>0.006871609403255041</v>
      </c>
      <c r="H84">
        <f t="shared" si="6"/>
        <v>-0.008015236885961396</v>
      </c>
      <c r="I84">
        <f t="shared" si="7"/>
        <v>-0.00041218267737686</v>
      </c>
    </row>
    <row r="85" spans="1:9" ht="12.75">
      <c r="A85" s="1">
        <v>28321</v>
      </c>
      <c r="C85" s="2">
        <v>49.89</v>
      </c>
      <c r="D85">
        <v>27.97</v>
      </c>
      <c r="E85">
        <v>2.4612</v>
      </c>
      <c r="F85">
        <f t="shared" si="4"/>
        <v>0.0006016847172081174</v>
      </c>
      <c r="G85">
        <f t="shared" si="5"/>
        <v>0.004669540229885083</v>
      </c>
      <c r="H85">
        <f t="shared" si="6"/>
        <v>-0.01552000000000009</v>
      </c>
      <c r="I85">
        <f t="shared" si="7"/>
        <v>-0.0040678555126769655</v>
      </c>
    </row>
    <row r="86" spans="1:9" ht="12.75">
      <c r="A86" s="1">
        <v>28352</v>
      </c>
      <c r="C86" s="2">
        <v>49.89</v>
      </c>
      <c r="D86">
        <v>28.07</v>
      </c>
      <c r="E86">
        <v>2.4099</v>
      </c>
      <c r="F86">
        <f t="shared" si="4"/>
        <v>0</v>
      </c>
      <c r="G86">
        <f t="shared" si="5"/>
        <v>0.003575259206292536</v>
      </c>
      <c r="H86">
        <f t="shared" si="6"/>
        <v>-0.020843490980009705</v>
      </c>
      <c r="I86">
        <f t="shared" si="7"/>
        <v>-0.003575259206292536</v>
      </c>
    </row>
    <row r="87" spans="1:9" ht="12.75">
      <c r="A87" s="1">
        <v>28383</v>
      </c>
      <c r="C87" s="2">
        <v>49.92</v>
      </c>
      <c r="D87">
        <v>28.16</v>
      </c>
      <c r="E87">
        <v>2.3941</v>
      </c>
      <c r="F87">
        <f t="shared" si="4"/>
        <v>0.000601322910402935</v>
      </c>
      <c r="G87">
        <f t="shared" si="5"/>
        <v>0.0032062700391877197</v>
      </c>
      <c r="H87">
        <f t="shared" si="6"/>
        <v>-0.0065562886426823175</v>
      </c>
      <c r="I87">
        <f t="shared" si="7"/>
        <v>-0.0026049471287847847</v>
      </c>
    </row>
    <row r="88" spans="1:9" ht="12.75">
      <c r="A88" s="1">
        <v>28413</v>
      </c>
      <c r="C88" s="2">
        <v>50.02</v>
      </c>
      <c r="D88">
        <v>28.25</v>
      </c>
      <c r="E88">
        <v>2.3364</v>
      </c>
      <c r="F88">
        <f t="shared" si="4"/>
        <v>0.0020032051282050656</v>
      </c>
      <c r="G88">
        <f t="shared" si="5"/>
        <v>0.003196022727272707</v>
      </c>
      <c r="H88">
        <f t="shared" si="6"/>
        <v>-0.024100914748757418</v>
      </c>
      <c r="I88">
        <f t="shared" si="7"/>
        <v>-0.0011928175990676415</v>
      </c>
    </row>
    <row r="89" spans="1:9" ht="12.75">
      <c r="A89" s="1">
        <v>28444</v>
      </c>
      <c r="C89" s="2">
        <v>49.97</v>
      </c>
      <c r="D89">
        <v>28.39</v>
      </c>
      <c r="E89">
        <v>2.2148</v>
      </c>
      <c r="F89">
        <f t="shared" si="4"/>
        <v>-0.0009996001599361648</v>
      </c>
      <c r="G89">
        <f t="shared" si="5"/>
        <v>0.004955752212389308</v>
      </c>
      <c r="H89">
        <f t="shared" si="6"/>
        <v>-0.05204588255435716</v>
      </c>
      <c r="I89">
        <f t="shared" si="7"/>
        <v>-0.005955352372325473</v>
      </c>
    </row>
    <row r="90" spans="1:9" ht="12.75">
      <c r="A90" s="1">
        <v>28474</v>
      </c>
      <c r="C90" s="2">
        <v>50.07</v>
      </c>
      <c r="D90">
        <v>28.48</v>
      </c>
      <c r="E90">
        <v>2.1441</v>
      </c>
      <c r="F90">
        <f t="shared" si="4"/>
        <v>0.0020012007204321947</v>
      </c>
      <c r="G90">
        <f t="shared" si="5"/>
        <v>0.0031701303275801784</v>
      </c>
      <c r="H90">
        <f t="shared" si="6"/>
        <v>-0.03192161820480399</v>
      </c>
      <c r="I90">
        <f t="shared" si="7"/>
        <v>-0.0011689296071479838</v>
      </c>
    </row>
    <row r="91" spans="1:9" ht="12.75">
      <c r="A91" s="1">
        <v>28505</v>
      </c>
      <c r="C91" s="2">
        <v>50.07</v>
      </c>
      <c r="D91">
        <v>28.66</v>
      </c>
      <c r="E91">
        <v>1.9932</v>
      </c>
      <c r="F91">
        <f t="shared" si="4"/>
        <v>0</v>
      </c>
      <c r="G91">
        <f t="shared" si="5"/>
        <v>0.006320224719101208</v>
      </c>
      <c r="H91">
        <f t="shared" si="6"/>
        <v>-0.0703791800755561</v>
      </c>
      <c r="I91">
        <f t="shared" si="7"/>
        <v>-0.006320224719101208</v>
      </c>
    </row>
    <row r="92" spans="1:9" ht="12.75">
      <c r="A92" s="1">
        <v>28536</v>
      </c>
      <c r="C92" s="2">
        <v>50.12</v>
      </c>
      <c r="D92">
        <v>28.85</v>
      </c>
      <c r="E92">
        <v>1.9861</v>
      </c>
      <c r="F92">
        <f t="shared" si="4"/>
        <v>0.0009986019572598703</v>
      </c>
      <c r="G92">
        <f t="shared" si="5"/>
        <v>0.0066294487090021725</v>
      </c>
      <c r="H92">
        <f t="shared" si="6"/>
        <v>-0.0035621111780053116</v>
      </c>
      <c r="I92">
        <f t="shared" si="7"/>
        <v>-0.005630846751742302</v>
      </c>
    </row>
    <row r="93" spans="1:9" ht="12.75">
      <c r="A93" s="1">
        <v>28564</v>
      </c>
      <c r="C93" s="2">
        <v>50.17</v>
      </c>
      <c r="D93">
        <v>29.08</v>
      </c>
      <c r="E93">
        <v>1.8365</v>
      </c>
      <c r="F93">
        <f t="shared" si="4"/>
        <v>0.000997605746209107</v>
      </c>
      <c r="G93">
        <f t="shared" si="5"/>
        <v>0.007972270363951317</v>
      </c>
      <c r="H93">
        <f t="shared" si="6"/>
        <v>-0.07532349831327723</v>
      </c>
      <c r="I93">
        <f t="shared" si="7"/>
        <v>-0.00697466461774221</v>
      </c>
    </row>
    <row r="94" spans="1:9" ht="12.75">
      <c r="A94" s="1">
        <v>28595</v>
      </c>
      <c r="C94" s="2">
        <v>50.27</v>
      </c>
      <c r="D94">
        <v>29.3</v>
      </c>
      <c r="E94">
        <v>1.8501</v>
      </c>
      <c r="F94">
        <f t="shared" si="4"/>
        <v>0.0019932230416583874</v>
      </c>
      <c r="G94">
        <f t="shared" si="5"/>
        <v>0.007565337001375516</v>
      </c>
      <c r="H94">
        <f t="shared" si="6"/>
        <v>0.007405390688810298</v>
      </c>
      <c r="I94">
        <f t="shared" si="7"/>
        <v>-0.005572113959717129</v>
      </c>
    </row>
    <row r="95" spans="1:9" ht="12.75">
      <c r="A95" s="1">
        <v>28625</v>
      </c>
      <c r="C95" s="2">
        <v>50.32</v>
      </c>
      <c r="D95">
        <v>29.58</v>
      </c>
      <c r="E95">
        <v>1.9455</v>
      </c>
      <c r="F95">
        <f t="shared" si="4"/>
        <v>0.000994629003381764</v>
      </c>
      <c r="G95">
        <f t="shared" si="5"/>
        <v>0.009556313993174026</v>
      </c>
      <c r="H95">
        <f t="shared" si="6"/>
        <v>0.05156478028214684</v>
      </c>
      <c r="I95">
        <f t="shared" si="7"/>
        <v>-0.008561684989792262</v>
      </c>
    </row>
    <row r="96" spans="1:9" ht="12.75">
      <c r="A96" s="1">
        <v>28656</v>
      </c>
      <c r="C96" s="2">
        <v>50.42</v>
      </c>
      <c r="D96">
        <v>29.9</v>
      </c>
      <c r="E96">
        <v>1.8921</v>
      </c>
      <c r="F96">
        <f t="shared" si="4"/>
        <v>0.001987281399046026</v>
      </c>
      <c r="G96">
        <f t="shared" si="5"/>
        <v>0.010818120351588911</v>
      </c>
      <c r="H96">
        <f t="shared" si="6"/>
        <v>-0.027447956823438813</v>
      </c>
      <c r="I96">
        <f t="shared" si="7"/>
        <v>-0.008830838952542885</v>
      </c>
    </row>
    <row r="97" spans="1:9" ht="12.75">
      <c r="A97" s="1">
        <v>28686</v>
      </c>
      <c r="C97" s="2">
        <v>50.42</v>
      </c>
      <c r="D97">
        <v>30.13</v>
      </c>
      <c r="E97">
        <v>1.8305</v>
      </c>
      <c r="F97">
        <f t="shared" si="4"/>
        <v>0</v>
      </c>
      <c r="G97">
        <f t="shared" si="5"/>
        <v>0.007692307692307665</v>
      </c>
      <c r="H97">
        <f t="shared" si="6"/>
        <v>-0.03255641879393256</v>
      </c>
      <c r="I97">
        <f t="shared" si="7"/>
        <v>-0.007692307692307665</v>
      </c>
    </row>
    <row r="98" spans="1:9" ht="12.75">
      <c r="A98" s="1">
        <v>28717</v>
      </c>
      <c r="C98" s="2">
        <v>50.47</v>
      </c>
      <c r="D98">
        <v>30.27</v>
      </c>
      <c r="E98">
        <v>1.7331</v>
      </c>
      <c r="F98">
        <f t="shared" si="4"/>
        <v>0.0009916699722332112</v>
      </c>
      <c r="G98">
        <f t="shared" si="5"/>
        <v>0.0046465316959840575</v>
      </c>
      <c r="H98">
        <f t="shared" si="6"/>
        <v>-0.053209505599562945</v>
      </c>
      <c r="I98">
        <f t="shared" si="7"/>
        <v>-0.0036548617237508463</v>
      </c>
    </row>
    <row r="99" spans="1:9" ht="12.75">
      <c r="A99" s="1">
        <v>28748</v>
      </c>
      <c r="C99" s="2">
        <v>50.32</v>
      </c>
      <c r="D99">
        <v>30.5</v>
      </c>
      <c r="E99">
        <v>1.605</v>
      </c>
      <c r="F99">
        <f t="shared" si="4"/>
        <v>-0.0029720626114523307</v>
      </c>
      <c r="G99">
        <f t="shared" si="5"/>
        <v>0.007598282127519118</v>
      </c>
      <c r="H99">
        <f t="shared" si="6"/>
        <v>-0.07391379608793502</v>
      </c>
      <c r="I99">
        <f t="shared" si="7"/>
        <v>-0.010570344738971449</v>
      </c>
    </row>
    <row r="100" spans="1:9" ht="12.75">
      <c r="A100" s="1">
        <v>28778</v>
      </c>
      <c r="C100" s="2">
        <v>50.22</v>
      </c>
      <c r="D100">
        <v>30.77</v>
      </c>
      <c r="E100">
        <v>1.592</v>
      </c>
      <c r="F100">
        <f t="shared" si="4"/>
        <v>-0.001987281399046137</v>
      </c>
      <c r="G100">
        <f t="shared" si="5"/>
        <v>0.008852459016393421</v>
      </c>
      <c r="H100">
        <f t="shared" si="6"/>
        <v>-0.008099688473520161</v>
      </c>
      <c r="I100">
        <f t="shared" si="7"/>
        <v>-0.010839740415439558</v>
      </c>
    </row>
    <row r="101" spans="1:9" ht="12.75">
      <c r="A101" s="1">
        <v>28809</v>
      </c>
      <c r="C101" s="2">
        <v>50.32</v>
      </c>
      <c r="D101">
        <v>30.91</v>
      </c>
      <c r="E101">
        <v>1.59</v>
      </c>
      <c r="F101">
        <f t="shared" si="4"/>
        <v>0.001991238550378416</v>
      </c>
      <c r="G101">
        <f t="shared" si="5"/>
        <v>0.004549886252843693</v>
      </c>
      <c r="H101">
        <f t="shared" si="6"/>
        <v>-0.0012562814070351536</v>
      </c>
      <c r="I101">
        <f t="shared" si="7"/>
        <v>-0.0025586477024652776</v>
      </c>
    </row>
    <row r="102" spans="1:9" ht="12.75">
      <c r="A102" s="1">
        <v>28839</v>
      </c>
      <c r="C102" s="2">
        <v>50.42</v>
      </c>
      <c r="D102">
        <v>31.05</v>
      </c>
      <c r="E102">
        <v>1.7355</v>
      </c>
      <c r="F102">
        <f t="shared" si="4"/>
        <v>0.001987281399046026</v>
      </c>
      <c r="G102">
        <f t="shared" si="5"/>
        <v>0.004529278550630789</v>
      </c>
      <c r="H102">
        <f t="shared" si="6"/>
        <v>0.09150943396226419</v>
      </c>
      <c r="I102">
        <f t="shared" si="7"/>
        <v>-0.002541997151584763</v>
      </c>
    </row>
    <row r="103" spans="1:9" ht="12.75">
      <c r="A103" s="1">
        <v>28870</v>
      </c>
      <c r="C103" s="2">
        <v>50.62</v>
      </c>
      <c r="D103">
        <v>31.32</v>
      </c>
      <c r="E103">
        <v>1.62</v>
      </c>
      <c r="F103">
        <f t="shared" si="4"/>
        <v>0.003966679888932845</v>
      </c>
      <c r="G103">
        <f t="shared" si="5"/>
        <v>0.008695652173912993</v>
      </c>
      <c r="H103">
        <f t="shared" si="6"/>
        <v>-0.06655142610198783</v>
      </c>
      <c r="I103">
        <f t="shared" si="7"/>
        <v>-0.0047289722849801485</v>
      </c>
    </row>
    <row r="104" spans="1:9" ht="12.75">
      <c r="A104" s="1">
        <v>28901</v>
      </c>
      <c r="C104" s="2">
        <v>51.17</v>
      </c>
      <c r="D104">
        <v>31.69</v>
      </c>
      <c r="E104">
        <v>1.71</v>
      </c>
      <c r="F104">
        <f t="shared" si="4"/>
        <v>0.010865270644014213</v>
      </c>
      <c r="G104">
        <f t="shared" si="5"/>
        <v>0.011813537675606778</v>
      </c>
      <c r="H104">
        <f t="shared" si="6"/>
        <v>0.05555555555555536</v>
      </c>
      <c r="I104">
        <f t="shared" si="7"/>
        <v>-0.0009482670315925645</v>
      </c>
    </row>
    <row r="105" spans="1:9" ht="12.75">
      <c r="A105" s="1">
        <v>28929</v>
      </c>
      <c r="C105" s="2">
        <v>51.42</v>
      </c>
      <c r="D105">
        <v>32.01</v>
      </c>
      <c r="E105">
        <v>1.676</v>
      </c>
      <c r="F105">
        <f t="shared" si="4"/>
        <v>0.004885675200312578</v>
      </c>
      <c r="G105">
        <f t="shared" si="5"/>
        <v>0.010097822656989441</v>
      </c>
      <c r="H105">
        <f t="shared" si="6"/>
        <v>-0.019883040935672502</v>
      </c>
      <c r="I105">
        <f t="shared" si="7"/>
        <v>-0.005212147456676863</v>
      </c>
    </row>
    <row r="106" spans="1:9" ht="12.75">
      <c r="A106" s="1">
        <v>28960</v>
      </c>
      <c r="C106" s="2">
        <v>51.57</v>
      </c>
      <c r="D106">
        <v>32.38</v>
      </c>
      <c r="E106">
        <v>1.7045</v>
      </c>
      <c r="F106">
        <f t="shared" si="4"/>
        <v>0.0029171528588096685</v>
      </c>
      <c r="G106">
        <f t="shared" si="5"/>
        <v>0.011558887847547883</v>
      </c>
      <c r="H106">
        <f t="shared" si="6"/>
        <v>0.017004773269689633</v>
      </c>
      <c r="I106">
        <f t="shared" si="7"/>
        <v>-0.008641734988738214</v>
      </c>
    </row>
    <row r="107" spans="1:9" ht="12.75">
      <c r="A107" s="1">
        <v>28990</v>
      </c>
      <c r="C107" s="2">
        <v>51.77</v>
      </c>
      <c r="D107">
        <v>32.79</v>
      </c>
      <c r="E107">
        <v>1.7177</v>
      </c>
      <c r="F107">
        <f t="shared" si="4"/>
        <v>0.0038782237735117686</v>
      </c>
      <c r="G107">
        <f t="shared" si="5"/>
        <v>0.012662137121679962</v>
      </c>
      <c r="H107">
        <f t="shared" si="6"/>
        <v>0.007744206512173779</v>
      </c>
      <c r="I107">
        <f t="shared" si="7"/>
        <v>-0.008783913348168193</v>
      </c>
    </row>
    <row r="108" spans="1:9" ht="12.75">
      <c r="A108" s="1">
        <v>29021</v>
      </c>
      <c r="C108" s="2">
        <v>52.47</v>
      </c>
      <c r="D108">
        <v>33.16</v>
      </c>
      <c r="E108">
        <v>1.734</v>
      </c>
      <c r="F108">
        <f t="shared" si="4"/>
        <v>0.013521344407958269</v>
      </c>
      <c r="G108">
        <f t="shared" si="5"/>
        <v>0.011283928026837309</v>
      </c>
      <c r="H108">
        <f t="shared" si="6"/>
        <v>0.00948943354485654</v>
      </c>
      <c r="I108">
        <f t="shared" si="7"/>
        <v>0.00223741638112096</v>
      </c>
    </row>
    <row r="109" spans="1:9" ht="12.75">
      <c r="A109" s="1">
        <v>29051</v>
      </c>
      <c r="C109" s="2">
        <v>52.62</v>
      </c>
      <c r="D109">
        <v>33.52</v>
      </c>
      <c r="E109">
        <v>1.656</v>
      </c>
      <c r="F109">
        <f t="shared" si="4"/>
        <v>0.002858776443682043</v>
      </c>
      <c r="G109">
        <f t="shared" si="5"/>
        <v>0.010856453558504509</v>
      </c>
      <c r="H109">
        <f t="shared" si="6"/>
        <v>-0.04498269896193774</v>
      </c>
      <c r="I109">
        <f t="shared" si="7"/>
        <v>-0.007997677114822466</v>
      </c>
    </row>
    <row r="110" spans="1:9" ht="12.75">
      <c r="A110" s="1">
        <v>29082</v>
      </c>
      <c r="C110" s="2">
        <v>52.52</v>
      </c>
      <c r="D110">
        <v>33.84</v>
      </c>
      <c r="E110">
        <v>1.6572</v>
      </c>
      <c r="F110">
        <f t="shared" si="4"/>
        <v>-0.0019004180919801605</v>
      </c>
      <c r="G110">
        <f t="shared" si="5"/>
        <v>0.009546539379474916</v>
      </c>
      <c r="H110">
        <f t="shared" si="6"/>
        <v>0.0007246376811593791</v>
      </c>
      <c r="I110">
        <f t="shared" si="7"/>
        <v>-0.011446957471455077</v>
      </c>
    </row>
    <row r="111" spans="1:9" ht="12.75">
      <c r="A111" s="1">
        <v>29113</v>
      </c>
      <c r="C111" s="2">
        <v>52.77</v>
      </c>
      <c r="D111">
        <v>34.21</v>
      </c>
      <c r="E111">
        <v>1.6562</v>
      </c>
      <c r="F111">
        <f t="shared" si="4"/>
        <v>0.004760091393754662</v>
      </c>
      <c r="G111">
        <f t="shared" si="5"/>
        <v>0.010933806146572023</v>
      </c>
      <c r="H111">
        <f t="shared" si="6"/>
        <v>-0.000603427468018447</v>
      </c>
      <c r="I111">
        <f t="shared" si="7"/>
        <v>-0.006173714752817361</v>
      </c>
    </row>
    <row r="112" spans="1:9" ht="12.75">
      <c r="A112" s="1">
        <v>29143</v>
      </c>
      <c r="C112" s="2">
        <v>52.72</v>
      </c>
      <c r="D112">
        <v>34.49</v>
      </c>
      <c r="E112">
        <v>1.548</v>
      </c>
      <c r="F112">
        <f t="shared" si="4"/>
        <v>-0.000947508053818491</v>
      </c>
      <c r="G112">
        <f t="shared" si="5"/>
        <v>0.008184741303712384</v>
      </c>
      <c r="H112">
        <f t="shared" si="6"/>
        <v>-0.06533027412148285</v>
      </c>
      <c r="I112">
        <f t="shared" si="7"/>
        <v>-0.009132249357530875</v>
      </c>
    </row>
    <row r="113" spans="1:9" ht="12.75">
      <c r="A113" s="1">
        <v>29174</v>
      </c>
      <c r="C113" s="2">
        <v>52.92</v>
      </c>
      <c r="D113">
        <v>34.81</v>
      </c>
      <c r="E113">
        <v>1.6495</v>
      </c>
      <c r="F113">
        <f t="shared" si="4"/>
        <v>0.003793626707132125</v>
      </c>
      <c r="G113">
        <f t="shared" si="5"/>
        <v>0.009278051609162175</v>
      </c>
      <c r="H113">
        <f t="shared" si="6"/>
        <v>0.06556847545219635</v>
      </c>
      <c r="I113">
        <f t="shared" si="7"/>
        <v>-0.0054844249020300495</v>
      </c>
    </row>
    <row r="114" spans="1:9" ht="12.75">
      <c r="A114" s="1">
        <v>29204</v>
      </c>
      <c r="C114" s="2">
        <v>53.02</v>
      </c>
      <c r="D114">
        <v>35.17</v>
      </c>
      <c r="E114">
        <v>1.5645</v>
      </c>
      <c r="F114">
        <f t="shared" si="4"/>
        <v>0.0018896447467875443</v>
      </c>
      <c r="G114">
        <f t="shared" si="5"/>
        <v>0.01034185578856639</v>
      </c>
      <c r="H114">
        <f t="shared" si="6"/>
        <v>-0.05153076689906033</v>
      </c>
      <c r="I114">
        <f t="shared" si="7"/>
        <v>-0.008452211041778845</v>
      </c>
    </row>
    <row r="115" spans="1:9" ht="12.75">
      <c r="A115" s="1">
        <v>29235</v>
      </c>
      <c r="C115" s="2">
        <v>53.17</v>
      </c>
      <c r="D115">
        <v>35.68</v>
      </c>
      <c r="E115">
        <v>1.595</v>
      </c>
      <c r="F115">
        <f t="shared" si="4"/>
        <v>0.0028291210863824467</v>
      </c>
      <c r="G115">
        <f t="shared" si="5"/>
        <v>0.014500995166334851</v>
      </c>
      <c r="H115">
        <f t="shared" si="6"/>
        <v>0.019495046340683997</v>
      </c>
      <c r="I115">
        <f t="shared" si="7"/>
        <v>-0.011671874079952405</v>
      </c>
    </row>
    <row r="116" spans="1:9" ht="12.75">
      <c r="A116" s="1">
        <v>29266</v>
      </c>
      <c r="C116" s="2">
        <v>53.27</v>
      </c>
      <c r="D116">
        <v>36.18</v>
      </c>
      <c r="E116">
        <v>1.6335</v>
      </c>
      <c r="F116">
        <f t="shared" si="4"/>
        <v>0.0018807598269701131</v>
      </c>
      <c r="G116">
        <f t="shared" si="5"/>
        <v>0.014013452914798163</v>
      </c>
      <c r="H116">
        <f t="shared" si="6"/>
        <v>0.024137931034482696</v>
      </c>
      <c r="I116">
        <f t="shared" si="7"/>
        <v>-0.01213269308782805</v>
      </c>
    </row>
    <row r="117" spans="1:9" ht="12.75">
      <c r="A117" s="1">
        <v>29295</v>
      </c>
      <c r="C117" s="2">
        <v>53.42</v>
      </c>
      <c r="D117">
        <v>36.73</v>
      </c>
      <c r="E117">
        <v>1.715</v>
      </c>
      <c r="F117">
        <f t="shared" si="4"/>
        <v>0.002815843814529817</v>
      </c>
      <c r="G117">
        <f t="shared" si="5"/>
        <v>0.015201768933112092</v>
      </c>
      <c r="H117">
        <f t="shared" si="6"/>
        <v>0.0498928680746864</v>
      </c>
      <c r="I117">
        <f t="shared" si="7"/>
        <v>-0.012385925118582275</v>
      </c>
    </row>
    <row r="118" spans="1:9" ht="12.75">
      <c r="A118" s="1">
        <v>29326</v>
      </c>
      <c r="C118" s="2">
        <v>53.67</v>
      </c>
      <c r="D118">
        <v>37.15</v>
      </c>
      <c r="E118">
        <v>1.864</v>
      </c>
      <c r="F118">
        <f t="shared" si="4"/>
        <v>0.0046798951703481695</v>
      </c>
      <c r="G118">
        <f t="shared" si="5"/>
        <v>0.011434794445956964</v>
      </c>
      <c r="H118">
        <f t="shared" si="6"/>
        <v>0.0868804664723033</v>
      </c>
      <c r="I118">
        <f t="shared" si="7"/>
        <v>-0.0067548992756087944</v>
      </c>
    </row>
    <row r="119" spans="1:9" ht="12.75">
      <c r="A119" s="1">
        <v>29356</v>
      </c>
      <c r="C119" s="2">
        <v>54.02</v>
      </c>
      <c r="D119">
        <v>37.51</v>
      </c>
      <c r="E119">
        <v>1.668</v>
      </c>
      <c r="F119">
        <f t="shared" si="4"/>
        <v>0.00652133407862876</v>
      </c>
      <c r="G119">
        <f t="shared" si="5"/>
        <v>0.009690444145356691</v>
      </c>
      <c r="H119">
        <f t="shared" si="6"/>
        <v>-0.1051502145922748</v>
      </c>
      <c r="I119">
        <f t="shared" si="7"/>
        <v>-0.0031691100667279315</v>
      </c>
    </row>
    <row r="120" spans="1:9" ht="12.75">
      <c r="A120" s="1">
        <v>29387</v>
      </c>
      <c r="C120" s="2">
        <v>54.17</v>
      </c>
      <c r="D120">
        <v>37.93</v>
      </c>
      <c r="E120">
        <v>1.6602</v>
      </c>
      <c r="F120">
        <f t="shared" si="4"/>
        <v>0.002776749352091823</v>
      </c>
      <c r="G120">
        <f t="shared" si="5"/>
        <v>0.011197014129565419</v>
      </c>
      <c r="H120">
        <f t="shared" si="6"/>
        <v>-0.004676258992805771</v>
      </c>
      <c r="I120">
        <f t="shared" si="7"/>
        <v>-0.008420264777473596</v>
      </c>
    </row>
    <row r="121" spans="1:9" ht="12.75">
      <c r="A121" s="1">
        <v>29417</v>
      </c>
      <c r="C121" s="2">
        <v>54.37</v>
      </c>
      <c r="D121">
        <v>37.93</v>
      </c>
      <c r="E121">
        <v>1.6265</v>
      </c>
      <c r="F121">
        <f t="shared" si="4"/>
        <v>0.0036920804873545876</v>
      </c>
      <c r="G121">
        <f t="shared" si="5"/>
        <v>0</v>
      </c>
      <c r="H121">
        <f t="shared" si="6"/>
        <v>-0.02029875918564017</v>
      </c>
      <c r="I121">
        <f t="shared" si="7"/>
        <v>0.0036920804873545876</v>
      </c>
    </row>
    <row r="122" spans="1:9" ht="12.75">
      <c r="A122" s="1">
        <v>29448</v>
      </c>
      <c r="C122" s="2">
        <v>54.72</v>
      </c>
      <c r="D122">
        <v>38.2</v>
      </c>
      <c r="E122">
        <v>1.663</v>
      </c>
      <c r="F122">
        <f t="shared" si="4"/>
        <v>0.006437373551591019</v>
      </c>
      <c r="G122">
        <f t="shared" si="5"/>
        <v>0.007118375955707856</v>
      </c>
      <c r="H122">
        <f t="shared" si="6"/>
        <v>0.022440823854903202</v>
      </c>
      <c r="I122">
        <f t="shared" si="7"/>
        <v>-0.0006810024041168372</v>
      </c>
    </row>
    <row r="123" spans="1:9" ht="12.75">
      <c r="A123" s="1">
        <v>29479</v>
      </c>
      <c r="C123" s="2">
        <v>54.77</v>
      </c>
      <c r="D123">
        <v>38.52</v>
      </c>
      <c r="E123">
        <v>1.649</v>
      </c>
      <c r="F123">
        <f t="shared" si="4"/>
        <v>0.0009137426900585055</v>
      </c>
      <c r="G123">
        <f t="shared" si="5"/>
        <v>0.008376963350785305</v>
      </c>
      <c r="H123">
        <f t="shared" si="6"/>
        <v>-0.008418520745640423</v>
      </c>
      <c r="I123">
        <f t="shared" si="7"/>
        <v>-0.007463220660726799</v>
      </c>
    </row>
    <row r="124" spans="1:9" ht="12.75">
      <c r="A124" s="1">
        <v>29509</v>
      </c>
      <c r="C124" s="2">
        <v>54.67</v>
      </c>
      <c r="D124">
        <v>38.89</v>
      </c>
      <c r="E124">
        <v>1.642</v>
      </c>
      <c r="F124">
        <f t="shared" si="4"/>
        <v>-0.00182581705313134</v>
      </c>
      <c r="G124">
        <f t="shared" si="5"/>
        <v>0.009605399792315561</v>
      </c>
      <c r="H124">
        <f t="shared" si="6"/>
        <v>-0.004244996967859405</v>
      </c>
      <c r="I124">
        <f t="shared" si="7"/>
        <v>-0.011431216845446901</v>
      </c>
    </row>
    <row r="125" spans="1:9" ht="12.75">
      <c r="A125" s="1">
        <v>29540</v>
      </c>
      <c r="C125" s="2">
        <v>55.17</v>
      </c>
      <c r="D125">
        <v>39.21</v>
      </c>
      <c r="E125">
        <v>1.717</v>
      </c>
      <c r="F125">
        <f t="shared" si="4"/>
        <v>0.009145783793671036</v>
      </c>
      <c r="G125">
        <f t="shared" si="5"/>
        <v>0.008228336333247599</v>
      </c>
      <c r="H125">
        <f t="shared" si="6"/>
        <v>0.04567600487210721</v>
      </c>
      <c r="I125">
        <f t="shared" si="7"/>
        <v>0.0009174474604234373</v>
      </c>
    </row>
    <row r="126" spans="1:9" ht="12.75">
      <c r="A126" s="1">
        <v>29570</v>
      </c>
      <c r="C126" s="2">
        <v>55.36</v>
      </c>
      <c r="D126">
        <v>39.58</v>
      </c>
      <c r="E126">
        <v>1.7525</v>
      </c>
      <c r="F126">
        <f t="shared" si="4"/>
        <v>0.003443900670654365</v>
      </c>
      <c r="G126">
        <f t="shared" si="5"/>
        <v>0.009436368273399554</v>
      </c>
      <c r="H126">
        <f t="shared" si="6"/>
        <v>0.020675596971461818</v>
      </c>
      <c r="I126">
        <f t="shared" si="7"/>
        <v>-0.005992467602745188</v>
      </c>
    </row>
    <row r="127" spans="1:9" ht="12.75">
      <c r="A127" s="1">
        <v>29601</v>
      </c>
      <c r="C127" s="2">
        <v>55.91</v>
      </c>
      <c r="D127">
        <v>39.9</v>
      </c>
      <c r="E127">
        <v>1.7875</v>
      </c>
      <c r="F127">
        <f t="shared" si="4"/>
        <v>0.00993497109826591</v>
      </c>
      <c r="G127">
        <f t="shared" si="5"/>
        <v>0.008084891359272373</v>
      </c>
      <c r="H127">
        <f t="shared" si="6"/>
        <v>0.019971469329529423</v>
      </c>
      <c r="I127">
        <f t="shared" si="7"/>
        <v>0.0018500797389935375</v>
      </c>
    </row>
    <row r="128" spans="1:9" ht="12.75">
      <c r="A128" s="1">
        <v>29632</v>
      </c>
      <c r="C128" s="2">
        <v>56.46</v>
      </c>
      <c r="D128">
        <v>40.31</v>
      </c>
      <c r="E128">
        <v>1.92</v>
      </c>
      <c r="F128">
        <f t="shared" si="4"/>
        <v>0.009837238418887617</v>
      </c>
      <c r="G128">
        <f t="shared" si="5"/>
        <v>0.010275689223057771</v>
      </c>
      <c r="H128">
        <f t="shared" si="6"/>
        <v>0.07412587412587412</v>
      </c>
      <c r="I128">
        <f t="shared" si="7"/>
        <v>-0.00043845080417015403</v>
      </c>
    </row>
    <row r="129" spans="1:9" ht="12.75">
      <c r="A129" s="1">
        <v>29660</v>
      </c>
      <c r="C129" s="2">
        <v>56.81</v>
      </c>
      <c r="D129">
        <v>40.59</v>
      </c>
      <c r="E129">
        <v>1.9825</v>
      </c>
      <c r="F129">
        <f t="shared" si="4"/>
        <v>0.006199078993978091</v>
      </c>
      <c r="G129">
        <f t="shared" si="5"/>
        <v>0.006946167204167741</v>
      </c>
      <c r="H129">
        <f t="shared" si="6"/>
        <v>0.03255208333333326</v>
      </c>
      <c r="I129">
        <f t="shared" si="7"/>
        <v>-0.0007470882101896503</v>
      </c>
    </row>
    <row r="130" spans="1:9" ht="12.75">
      <c r="A130" s="1">
        <v>29691</v>
      </c>
      <c r="C130" s="2">
        <v>56.71</v>
      </c>
      <c r="D130">
        <v>40.86</v>
      </c>
      <c r="E130">
        <v>1.9165</v>
      </c>
      <c r="F130">
        <f t="shared" si="4"/>
        <v>-0.0017602534765006617</v>
      </c>
      <c r="G130">
        <f t="shared" si="5"/>
        <v>0.006651884700665134</v>
      </c>
      <c r="H130">
        <f t="shared" si="6"/>
        <v>-0.03329129886506932</v>
      </c>
      <c r="I130">
        <f t="shared" si="7"/>
        <v>-0.008412138177165795</v>
      </c>
    </row>
    <row r="131" spans="1:9" ht="12.75">
      <c r="A131" s="1">
        <v>29721</v>
      </c>
      <c r="C131" s="2">
        <v>57.21</v>
      </c>
      <c r="D131">
        <v>41.18</v>
      </c>
      <c r="E131">
        <v>2.018</v>
      </c>
      <c r="F131">
        <f t="shared" si="4"/>
        <v>0.0088167871627578</v>
      </c>
      <c r="G131">
        <f t="shared" si="5"/>
        <v>0.007831620166421915</v>
      </c>
      <c r="H131">
        <f t="shared" si="6"/>
        <v>0.05296112705452627</v>
      </c>
      <c r="I131">
        <f t="shared" si="7"/>
        <v>0.0009851669963358844</v>
      </c>
    </row>
    <row r="132" spans="1:9" ht="12.75">
      <c r="A132" s="1">
        <v>29752</v>
      </c>
      <c r="C132" s="2">
        <v>57.61</v>
      </c>
      <c r="D132">
        <v>41.55</v>
      </c>
      <c r="E132">
        <v>2.076</v>
      </c>
      <c r="F132">
        <f t="shared" si="4"/>
        <v>0.00699178465303274</v>
      </c>
      <c r="G132">
        <f t="shared" si="5"/>
        <v>0.008984944147644391</v>
      </c>
      <c r="H132">
        <f t="shared" si="6"/>
        <v>0.0287413280475719</v>
      </c>
      <c r="I132">
        <f t="shared" si="7"/>
        <v>-0.0019931594946116515</v>
      </c>
    </row>
    <row r="133" spans="1:9" ht="12.75">
      <c r="A133" s="1">
        <v>29782</v>
      </c>
      <c r="C133" s="2">
        <v>57.91</v>
      </c>
      <c r="D133">
        <v>42.01</v>
      </c>
      <c r="E133">
        <v>2.075</v>
      </c>
      <c r="F133">
        <f t="shared" si="4"/>
        <v>0.005207429265752461</v>
      </c>
      <c r="G133">
        <f t="shared" si="5"/>
        <v>0.011070998796630649</v>
      </c>
      <c r="H133">
        <f t="shared" si="6"/>
        <v>-0.0004816955684007196</v>
      </c>
      <c r="I133">
        <f t="shared" si="7"/>
        <v>-0.005863569530878188</v>
      </c>
    </row>
    <row r="134" spans="1:9" ht="12.75">
      <c r="A134" s="1">
        <v>29813</v>
      </c>
      <c r="C134" s="2">
        <v>58.81</v>
      </c>
      <c r="D134">
        <v>42.33</v>
      </c>
      <c r="E134">
        <v>2.198</v>
      </c>
      <c r="F134">
        <f t="shared" si="4"/>
        <v>0.015541357278535672</v>
      </c>
      <c r="G134">
        <f t="shared" si="5"/>
        <v>0.0076172339919067245</v>
      </c>
      <c r="H134">
        <f t="shared" si="6"/>
        <v>0.059277108433734904</v>
      </c>
      <c r="I134">
        <f t="shared" si="7"/>
        <v>0.007924123286628948</v>
      </c>
    </row>
    <row r="135" spans="1:9" ht="12.75">
      <c r="A135" s="1">
        <v>29844</v>
      </c>
      <c r="C135" s="2">
        <v>58.86</v>
      </c>
      <c r="D135">
        <v>42.74</v>
      </c>
      <c r="E135">
        <v>2.1595</v>
      </c>
      <c r="F135">
        <f t="shared" si="4"/>
        <v>0.0008501955449753407</v>
      </c>
      <c r="G135">
        <f t="shared" si="5"/>
        <v>0.009685802031656143</v>
      </c>
      <c r="H135">
        <f t="shared" si="6"/>
        <v>-0.01751592356687892</v>
      </c>
      <c r="I135">
        <f t="shared" si="7"/>
        <v>-0.008835606486680803</v>
      </c>
    </row>
    <row r="136" spans="1:9" ht="12.75">
      <c r="A136" s="1">
        <v>29874</v>
      </c>
      <c r="C136" s="2">
        <v>58.66</v>
      </c>
      <c r="D136">
        <v>42.83</v>
      </c>
      <c r="E136">
        <v>1.969</v>
      </c>
      <c r="F136">
        <f t="shared" si="4"/>
        <v>-0.003397893306150257</v>
      </c>
      <c r="G136">
        <f t="shared" si="5"/>
        <v>0.0021057557323349574</v>
      </c>
      <c r="H136">
        <f t="shared" si="6"/>
        <v>-0.08821486455197958</v>
      </c>
      <c r="I136">
        <f t="shared" si="7"/>
        <v>-0.005503649038485214</v>
      </c>
    </row>
    <row r="137" spans="1:9" ht="12.75">
      <c r="A137" s="1">
        <v>29905</v>
      </c>
      <c r="C137" s="2">
        <v>59.01</v>
      </c>
      <c r="D137">
        <v>42.97</v>
      </c>
      <c r="E137">
        <v>1.8025</v>
      </c>
      <c r="F137">
        <f t="shared" si="4"/>
        <v>0.005966587112171906</v>
      </c>
      <c r="G137">
        <f t="shared" si="5"/>
        <v>0.003268736866682165</v>
      </c>
      <c r="H137">
        <f t="shared" si="6"/>
        <v>-0.08456069070594219</v>
      </c>
      <c r="I137">
        <f t="shared" si="7"/>
        <v>0.0026978502454897413</v>
      </c>
    </row>
    <row r="138" spans="1:9" ht="12.75">
      <c r="A138" s="1">
        <v>29935</v>
      </c>
      <c r="C138" s="2">
        <v>59.01</v>
      </c>
      <c r="D138">
        <v>43.11</v>
      </c>
      <c r="E138">
        <v>1.7865</v>
      </c>
      <c r="F138">
        <f aca="true" t="shared" si="8" ref="F138:F201">C138/C137-1</f>
        <v>0</v>
      </c>
      <c r="G138">
        <f aca="true" t="shared" si="9" ref="G138:G201">D138/D137-1</f>
        <v>0.003258087037468105</v>
      </c>
      <c r="H138">
        <f aca="true" t="shared" si="10" ref="H138:H201">E138/E137-1</f>
        <v>-0.008876560332870986</v>
      </c>
      <c r="I138">
        <f aca="true" t="shared" si="11" ref="I138:I201">F138-G138</f>
        <v>-0.003258087037468105</v>
      </c>
    </row>
    <row r="139" spans="1:9" ht="12.75">
      <c r="A139" s="1">
        <v>29966</v>
      </c>
      <c r="C139" s="2">
        <v>59.31</v>
      </c>
      <c r="D139">
        <v>43.25</v>
      </c>
      <c r="E139">
        <v>1.788</v>
      </c>
      <c r="F139">
        <f t="shared" si="8"/>
        <v>0.00508388408744298</v>
      </c>
      <c r="G139">
        <f t="shared" si="9"/>
        <v>0.0032475063790304848</v>
      </c>
      <c r="H139">
        <f t="shared" si="10"/>
        <v>0.0008396305625524292</v>
      </c>
      <c r="I139">
        <f t="shared" si="11"/>
        <v>0.0018363777084124955</v>
      </c>
    </row>
    <row r="140" spans="1:9" ht="12.75">
      <c r="A140" s="1">
        <v>29997</v>
      </c>
      <c r="C140" s="2">
        <v>59.41</v>
      </c>
      <c r="D140">
        <v>43.38</v>
      </c>
      <c r="E140">
        <v>1.875</v>
      </c>
      <c r="F140">
        <f t="shared" si="8"/>
        <v>0.0016860563142808704</v>
      </c>
      <c r="G140">
        <f t="shared" si="9"/>
        <v>0.0030057803468208633</v>
      </c>
      <c r="H140">
        <f t="shared" si="10"/>
        <v>0.04865771812080544</v>
      </c>
      <c r="I140">
        <f t="shared" si="11"/>
        <v>-0.0013197240325399928</v>
      </c>
    </row>
    <row r="141" spans="1:9" ht="12.75">
      <c r="A141" s="1">
        <v>30025</v>
      </c>
      <c r="C141" s="2">
        <v>59.51</v>
      </c>
      <c r="D141">
        <v>43.34</v>
      </c>
      <c r="E141">
        <v>1.8935</v>
      </c>
      <c r="F141">
        <f t="shared" si="8"/>
        <v>0.0016832183134152245</v>
      </c>
      <c r="G141">
        <f t="shared" si="9"/>
        <v>-0.0009220839096357736</v>
      </c>
      <c r="H141">
        <f t="shared" si="10"/>
        <v>0.00986666666666669</v>
      </c>
      <c r="I141">
        <f t="shared" si="11"/>
        <v>0.002605302223050998</v>
      </c>
    </row>
    <row r="142" spans="1:9" ht="12.75">
      <c r="A142" s="1">
        <v>30056</v>
      </c>
      <c r="C142" s="2">
        <v>59.86</v>
      </c>
      <c r="D142">
        <v>43.52</v>
      </c>
      <c r="E142">
        <v>1.941</v>
      </c>
      <c r="F142">
        <f t="shared" si="8"/>
        <v>0.005881364476558515</v>
      </c>
      <c r="G142">
        <f t="shared" si="9"/>
        <v>0.004153207198892561</v>
      </c>
      <c r="H142">
        <f t="shared" si="10"/>
        <v>0.025085819910219298</v>
      </c>
      <c r="I142">
        <f t="shared" si="11"/>
        <v>0.0017281572776659537</v>
      </c>
    </row>
    <row r="143" spans="1:9" ht="12.75">
      <c r="A143" s="1">
        <v>30086</v>
      </c>
      <c r="C143" s="2">
        <v>60.61</v>
      </c>
      <c r="D143">
        <v>43.93</v>
      </c>
      <c r="E143">
        <v>1.944</v>
      </c>
      <c r="F143">
        <f t="shared" si="8"/>
        <v>0.012529234881389906</v>
      </c>
      <c r="G143">
        <f t="shared" si="9"/>
        <v>0.00942095588235281</v>
      </c>
      <c r="H143">
        <f t="shared" si="10"/>
        <v>0.001545595054095683</v>
      </c>
      <c r="I143">
        <f t="shared" si="11"/>
        <v>0.003108278999037095</v>
      </c>
    </row>
    <row r="144" spans="1:9" ht="12.75">
      <c r="A144" s="1">
        <v>30117</v>
      </c>
      <c r="C144" s="2">
        <v>61.16</v>
      </c>
      <c r="D144">
        <v>44.48</v>
      </c>
      <c r="E144">
        <v>2.025</v>
      </c>
      <c r="F144">
        <f t="shared" si="8"/>
        <v>0.00907441016333932</v>
      </c>
      <c r="G144">
        <f t="shared" si="9"/>
        <v>0.012519918051445478</v>
      </c>
      <c r="H144">
        <f t="shared" si="10"/>
        <v>0.04166666666666674</v>
      </c>
      <c r="I144">
        <f t="shared" si="11"/>
        <v>-0.0034455078881061585</v>
      </c>
    </row>
    <row r="145" spans="1:9" ht="12.75">
      <c r="A145" s="1">
        <v>30147</v>
      </c>
      <c r="C145" s="2">
        <v>61.41</v>
      </c>
      <c r="D145">
        <v>44.71</v>
      </c>
      <c r="E145">
        <v>2.1025</v>
      </c>
      <c r="F145">
        <f t="shared" si="8"/>
        <v>0.004087638979725305</v>
      </c>
      <c r="G145">
        <f t="shared" si="9"/>
        <v>0.005170863309352569</v>
      </c>
      <c r="H145">
        <f t="shared" si="10"/>
        <v>0.03827160493827164</v>
      </c>
      <c r="I145">
        <f t="shared" si="11"/>
        <v>-0.0010832243296272637</v>
      </c>
    </row>
    <row r="146" spans="1:9" ht="12.75">
      <c r="A146" s="1">
        <v>30178</v>
      </c>
      <c r="C146" s="2">
        <v>61.85</v>
      </c>
      <c r="D146">
        <v>44.81</v>
      </c>
      <c r="E146">
        <v>2.066</v>
      </c>
      <c r="F146">
        <f t="shared" si="8"/>
        <v>0.007164956847419024</v>
      </c>
      <c r="G146">
        <f t="shared" si="9"/>
        <v>0.002236636099306688</v>
      </c>
      <c r="H146">
        <f t="shared" si="10"/>
        <v>-0.017360285374554252</v>
      </c>
      <c r="I146">
        <f t="shared" si="11"/>
        <v>0.004928320748112336</v>
      </c>
    </row>
    <row r="147" spans="1:9" ht="12.75">
      <c r="A147" s="1">
        <v>30209</v>
      </c>
      <c r="C147" s="2">
        <v>62.1</v>
      </c>
      <c r="D147">
        <v>44.9</v>
      </c>
      <c r="E147">
        <v>2.125</v>
      </c>
      <c r="F147">
        <f t="shared" si="8"/>
        <v>0.004042037186742009</v>
      </c>
      <c r="G147">
        <f t="shared" si="9"/>
        <v>0.0020084802499440446</v>
      </c>
      <c r="H147">
        <f t="shared" si="10"/>
        <v>0.028557599225556674</v>
      </c>
      <c r="I147">
        <f t="shared" si="11"/>
        <v>0.0020335569367979645</v>
      </c>
    </row>
    <row r="148" spans="1:9" ht="12.75">
      <c r="A148" s="1">
        <v>30239</v>
      </c>
      <c r="C148" s="2">
        <v>62.25</v>
      </c>
      <c r="D148">
        <v>45.03</v>
      </c>
      <c r="E148">
        <v>2.174</v>
      </c>
      <c r="F148">
        <f t="shared" si="8"/>
        <v>0.0024154589371980784</v>
      </c>
      <c r="G148">
        <f t="shared" si="9"/>
        <v>0.002895322939866496</v>
      </c>
      <c r="H148">
        <f t="shared" si="10"/>
        <v>0.023058823529411798</v>
      </c>
      <c r="I148">
        <f t="shared" si="11"/>
        <v>-0.00047986400266841756</v>
      </c>
    </row>
    <row r="149" spans="1:9" ht="12.75">
      <c r="A149" s="1">
        <v>30270</v>
      </c>
      <c r="C149" s="2">
        <v>62.45</v>
      </c>
      <c r="D149">
        <v>44.94</v>
      </c>
      <c r="E149">
        <v>2.191</v>
      </c>
      <c r="F149">
        <f t="shared" si="8"/>
        <v>0.003212851405622441</v>
      </c>
      <c r="G149">
        <f t="shared" si="9"/>
        <v>-0.0019986675549634736</v>
      </c>
      <c r="H149">
        <f t="shared" si="10"/>
        <v>0.007819687212511361</v>
      </c>
      <c r="I149">
        <f t="shared" si="11"/>
        <v>0.005211518960585915</v>
      </c>
    </row>
    <row r="150" spans="1:9" ht="12.75">
      <c r="A150" s="1">
        <v>30300</v>
      </c>
      <c r="C150" s="2">
        <v>62.25</v>
      </c>
      <c r="D150">
        <v>44.76</v>
      </c>
      <c r="E150">
        <v>2.111</v>
      </c>
      <c r="F150">
        <f t="shared" si="8"/>
        <v>-0.0032025620496397567</v>
      </c>
      <c r="G150">
        <f t="shared" si="9"/>
        <v>-0.004005340453938633</v>
      </c>
      <c r="H150">
        <f t="shared" si="10"/>
        <v>-0.036513007759014005</v>
      </c>
      <c r="I150">
        <f t="shared" si="11"/>
        <v>0.0008027784042988761</v>
      </c>
    </row>
    <row r="151" spans="1:9" ht="12.75">
      <c r="A151" s="1">
        <v>30331</v>
      </c>
      <c r="C151" s="2">
        <v>62.16</v>
      </c>
      <c r="D151">
        <v>44.85</v>
      </c>
      <c r="E151">
        <v>1.994</v>
      </c>
      <c r="F151">
        <f t="shared" si="8"/>
        <v>-0.0014457831325301873</v>
      </c>
      <c r="G151">
        <f t="shared" si="9"/>
        <v>0.00201072386058998</v>
      </c>
      <c r="H151">
        <f t="shared" si="10"/>
        <v>-0.05542396968261498</v>
      </c>
      <c r="I151">
        <f t="shared" si="11"/>
        <v>-0.0034565069931201675</v>
      </c>
    </row>
    <row r="152" spans="1:9" ht="12.75">
      <c r="A152" s="1">
        <v>30362</v>
      </c>
      <c r="C152" s="2">
        <v>62.25</v>
      </c>
      <c r="D152">
        <v>44.9</v>
      </c>
      <c r="E152">
        <v>2.0155</v>
      </c>
      <c r="F152">
        <f t="shared" si="8"/>
        <v>0.0014478764478764727</v>
      </c>
      <c r="G152">
        <f t="shared" si="9"/>
        <v>0.0011148272017835748</v>
      </c>
      <c r="H152">
        <f t="shared" si="10"/>
        <v>0.010782347041123241</v>
      </c>
      <c r="I152">
        <f t="shared" si="11"/>
        <v>0.000333049246092898</v>
      </c>
    </row>
    <row r="153" spans="1:9" ht="12.75">
      <c r="A153" s="1">
        <v>30390</v>
      </c>
      <c r="C153" s="2">
        <v>62.37</v>
      </c>
      <c r="D153">
        <v>44.9</v>
      </c>
      <c r="E153">
        <v>2.0675</v>
      </c>
      <c r="F153">
        <f t="shared" si="8"/>
        <v>0.001927710843373509</v>
      </c>
      <c r="G153">
        <f t="shared" si="9"/>
        <v>0</v>
      </c>
      <c r="H153">
        <f t="shared" si="10"/>
        <v>0.025800049615479992</v>
      </c>
      <c r="I153">
        <f t="shared" si="11"/>
        <v>0.001927710843373509</v>
      </c>
    </row>
    <row r="154" spans="1:9" ht="12.75">
      <c r="A154" s="1">
        <v>30421</v>
      </c>
      <c r="C154" s="2">
        <v>62.56</v>
      </c>
      <c r="D154">
        <v>45.22</v>
      </c>
      <c r="E154">
        <v>2.0875</v>
      </c>
      <c r="F154">
        <f t="shared" si="8"/>
        <v>0.0030463363796697784</v>
      </c>
      <c r="G154">
        <f t="shared" si="9"/>
        <v>0.007126948775055597</v>
      </c>
      <c r="H154">
        <f t="shared" si="10"/>
        <v>0.0096735187424426</v>
      </c>
      <c r="I154">
        <f t="shared" si="11"/>
        <v>-0.004080612395385819</v>
      </c>
    </row>
    <row r="155" spans="1:9" ht="12.75">
      <c r="A155" s="1">
        <v>30451</v>
      </c>
      <c r="C155" s="2">
        <v>62.61</v>
      </c>
      <c r="D155">
        <v>45.49</v>
      </c>
      <c r="E155">
        <v>2.0685</v>
      </c>
      <c r="F155">
        <f t="shared" si="8"/>
        <v>0.0007992327365728968</v>
      </c>
      <c r="G155">
        <f t="shared" si="9"/>
        <v>0.005970809376382169</v>
      </c>
      <c r="H155">
        <f t="shared" si="10"/>
        <v>-0.00910179640718567</v>
      </c>
      <c r="I155">
        <f t="shared" si="11"/>
        <v>-0.005171576639809272</v>
      </c>
    </row>
    <row r="156" spans="1:9" ht="12.75">
      <c r="A156" s="1">
        <v>30482</v>
      </c>
      <c r="C156" s="2">
        <v>62.87</v>
      </c>
      <c r="D156">
        <v>45.63</v>
      </c>
      <c r="E156">
        <v>2.109</v>
      </c>
      <c r="F156">
        <f t="shared" si="8"/>
        <v>0.004152691263376473</v>
      </c>
      <c r="G156">
        <f t="shared" si="9"/>
        <v>0.0030775994724114852</v>
      </c>
      <c r="H156">
        <f t="shared" si="10"/>
        <v>0.019579405366207503</v>
      </c>
      <c r="I156">
        <f t="shared" si="11"/>
        <v>0.0010750917909649882</v>
      </c>
    </row>
    <row r="157" spans="1:9" ht="12.75">
      <c r="A157" s="1">
        <v>30512</v>
      </c>
      <c r="C157" s="2">
        <v>62.75</v>
      </c>
      <c r="D157">
        <v>45.81</v>
      </c>
      <c r="E157">
        <v>2.106</v>
      </c>
      <c r="F157">
        <f t="shared" si="8"/>
        <v>-0.0019087004930808948</v>
      </c>
      <c r="G157">
        <f t="shared" si="9"/>
        <v>0.0039447731755424265</v>
      </c>
      <c r="H157">
        <f t="shared" si="10"/>
        <v>-0.0014224751066856944</v>
      </c>
      <c r="I157">
        <f t="shared" si="11"/>
        <v>-0.005853473668623321</v>
      </c>
    </row>
    <row r="158" spans="1:9" ht="12.75">
      <c r="A158" s="1">
        <v>30543</v>
      </c>
      <c r="C158" s="2">
        <v>62.92</v>
      </c>
      <c r="D158">
        <v>45.95</v>
      </c>
      <c r="E158">
        <v>2.155</v>
      </c>
      <c r="F158">
        <f t="shared" si="8"/>
        <v>0.002709163346613641</v>
      </c>
      <c r="G158">
        <f t="shared" si="9"/>
        <v>0.0030561012879284366</v>
      </c>
      <c r="H158">
        <f t="shared" si="10"/>
        <v>0.0232668566001899</v>
      </c>
      <c r="I158">
        <f t="shared" si="11"/>
        <v>-0.0003469379413147955</v>
      </c>
    </row>
    <row r="159" spans="1:9" ht="12.75">
      <c r="A159" s="1">
        <v>30574</v>
      </c>
      <c r="C159" s="2">
        <v>63</v>
      </c>
      <c r="D159">
        <v>46.18</v>
      </c>
      <c r="E159">
        <v>2.1885</v>
      </c>
      <c r="F159">
        <f t="shared" si="8"/>
        <v>0.0012714558169102386</v>
      </c>
      <c r="G159">
        <f t="shared" si="9"/>
        <v>0.005005440696409069</v>
      </c>
      <c r="H159">
        <f t="shared" si="10"/>
        <v>0.015545243619489613</v>
      </c>
      <c r="I159">
        <f t="shared" si="11"/>
        <v>-0.0037339848794988306</v>
      </c>
    </row>
    <row r="160" spans="1:9" ht="12.75">
      <c r="A160" s="1">
        <v>30604</v>
      </c>
      <c r="C160" s="2">
        <v>63.15</v>
      </c>
      <c r="D160">
        <v>46.32</v>
      </c>
      <c r="E160">
        <v>2.113</v>
      </c>
      <c r="F160">
        <f t="shared" si="8"/>
        <v>0.0023809523809523725</v>
      </c>
      <c r="G160">
        <f t="shared" si="9"/>
        <v>0.003031615417929956</v>
      </c>
      <c r="H160">
        <f t="shared" si="10"/>
        <v>-0.03449851496458756</v>
      </c>
      <c r="I160">
        <f t="shared" si="11"/>
        <v>-0.0006506630369775834</v>
      </c>
    </row>
    <row r="161" spans="1:9" ht="12.75">
      <c r="A161" s="1">
        <v>30635</v>
      </c>
      <c r="C161" s="2">
        <v>63.55</v>
      </c>
      <c r="D161">
        <v>46.41</v>
      </c>
      <c r="E161">
        <v>2.1615</v>
      </c>
      <c r="F161">
        <f t="shared" si="8"/>
        <v>0.006334125098970578</v>
      </c>
      <c r="G161">
        <f t="shared" si="9"/>
        <v>0.0019430051813471572</v>
      </c>
      <c r="H161">
        <f t="shared" si="10"/>
        <v>0.022953147184098466</v>
      </c>
      <c r="I161">
        <f t="shared" si="11"/>
        <v>0.004391119917623421</v>
      </c>
    </row>
    <row r="162" spans="1:9" ht="12.75">
      <c r="A162" s="1">
        <v>30665</v>
      </c>
      <c r="C162" s="2">
        <v>63.58</v>
      </c>
      <c r="D162">
        <v>46.46</v>
      </c>
      <c r="E162">
        <v>2.163</v>
      </c>
      <c r="F162">
        <f t="shared" si="8"/>
        <v>0.0004720692368214152</v>
      </c>
      <c r="G162">
        <f t="shared" si="9"/>
        <v>0.0010773540185304853</v>
      </c>
      <c r="H162">
        <f t="shared" si="10"/>
        <v>0.0006939625260233839</v>
      </c>
      <c r="I162">
        <f t="shared" si="11"/>
        <v>-0.0006052847817090701</v>
      </c>
    </row>
    <row r="163" spans="1:9" ht="12.75">
      <c r="A163" s="1">
        <v>30696</v>
      </c>
      <c r="C163" s="2">
        <v>63.81</v>
      </c>
      <c r="D163">
        <v>46.73</v>
      </c>
      <c r="E163">
        <v>2.179</v>
      </c>
      <c r="F163">
        <f t="shared" si="8"/>
        <v>0.0036174897766594327</v>
      </c>
      <c r="G163">
        <f t="shared" si="9"/>
        <v>0.005811450710288435</v>
      </c>
      <c r="H163">
        <f t="shared" si="10"/>
        <v>0.0073971336107259145</v>
      </c>
      <c r="I163">
        <f t="shared" si="11"/>
        <v>-0.0021939609336290022</v>
      </c>
    </row>
    <row r="164" spans="1:9" ht="12.75">
      <c r="A164" s="1">
        <v>30727</v>
      </c>
      <c r="C164" s="2">
        <v>64.04</v>
      </c>
      <c r="D164">
        <v>46.96</v>
      </c>
      <c r="E164">
        <v>2.235</v>
      </c>
      <c r="F164">
        <f t="shared" si="8"/>
        <v>0.0036044507130543746</v>
      </c>
      <c r="G164">
        <f t="shared" si="9"/>
        <v>0.004921891718382199</v>
      </c>
      <c r="H164">
        <f t="shared" si="10"/>
        <v>0.025699862322166256</v>
      </c>
      <c r="I164">
        <f t="shared" si="11"/>
        <v>-0.001317441005327824</v>
      </c>
    </row>
    <row r="165" spans="1:9" ht="12.75">
      <c r="A165" s="1">
        <v>30756</v>
      </c>
      <c r="C165" s="2">
        <v>64.46</v>
      </c>
      <c r="D165">
        <v>47.05</v>
      </c>
      <c r="E165">
        <v>2.176</v>
      </c>
      <c r="F165">
        <f t="shared" si="8"/>
        <v>0.0065584009993751025</v>
      </c>
      <c r="G165">
        <f t="shared" si="9"/>
        <v>0.0019165247018737563</v>
      </c>
      <c r="H165">
        <f t="shared" si="10"/>
        <v>-0.026398210290827562</v>
      </c>
      <c r="I165">
        <f t="shared" si="11"/>
        <v>0.004641876297501346</v>
      </c>
    </row>
    <row r="166" spans="1:9" ht="12.75">
      <c r="A166" s="1">
        <v>30787</v>
      </c>
      <c r="C166" s="2">
        <v>64.55</v>
      </c>
      <c r="D166">
        <v>47.28</v>
      </c>
      <c r="E166">
        <v>2.1535</v>
      </c>
      <c r="F166">
        <f t="shared" si="8"/>
        <v>0.0013962147067949626</v>
      </c>
      <c r="G166">
        <f t="shared" si="9"/>
        <v>0.0048884165781084565</v>
      </c>
      <c r="H166">
        <f t="shared" si="10"/>
        <v>-0.010340073529411797</v>
      </c>
      <c r="I166">
        <f t="shared" si="11"/>
        <v>-0.003492201871313494</v>
      </c>
    </row>
    <row r="167" spans="1:9" ht="12.75">
      <c r="A167" s="1">
        <v>30817</v>
      </c>
      <c r="C167" s="2">
        <v>64.42</v>
      </c>
      <c r="D167">
        <v>47.42</v>
      </c>
      <c r="E167">
        <v>2.2448</v>
      </c>
      <c r="F167">
        <f t="shared" si="8"/>
        <v>-0.002013942680092917</v>
      </c>
      <c r="G167">
        <f t="shared" si="9"/>
        <v>0.0029610829103214886</v>
      </c>
      <c r="H167">
        <f t="shared" si="10"/>
        <v>0.042396099373113394</v>
      </c>
      <c r="I167">
        <f t="shared" si="11"/>
        <v>-0.004975025590414406</v>
      </c>
    </row>
    <row r="168" spans="1:9" ht="12.75">
      <c r="A168" s="1">
        <v>30848</v>
      </c>
      <c r="C168" s="2">
        <v>64.63</v>
      </c>
      <c r="D168">
        <v>47.56</v>
      </c>
      <c r="E168">
        <v>2.2295</v>
      </c>
      <c r="F168">
        <f t="shared" si="8"/>
        <v>0.003259857187208892</v>
      </c>
      <c r="G168">
        <f t="shared" si="9"/>
        <v>0.002952340784479146</v>
      </c>
      <c r="H168">
        <f t="shared" si="10"/>
        <v>-0.006815751960085659</v>
      </c>
      <c r="I168">
        <f t="shared" si="11"/>
        <v>0.0003075164027297461</v>
      </c>
    </row>
    <row r="169" spans="1:9" ht="12.75">
      <c r="A169" s="1">
        <v>30878</v>
      </c>
      <c r="C169" s="2">
        <v>64.51</v>
      </c>
      <c r="D169">
        <v>47.74</v>
      </c>
      <c r="E169">
        <v>2.3425</v>
      </c>
      <c r="F169">
        <f t="shared" si="8"/>
        <v>-0.0018567228841094296</v>
      </c>
      <c r="G169">
        <f t="shared" si="9"/>
        <v>0.003784693019343921</v>
      </c>
      <c r="H169">
        <f t="shared" si="10"/>
        <v>0.05068400986768329</v>
      </c>
      <c r="I169">
        <f t="shared" si="11"/>
        <v>-0.005641415903453351</v>
      </c>
    </row>
    <row r="170" spans="1:9" ht="12.75">
      <c r="A170" s="1">
        <v>30909</v>
      </c>
      <c r="C170" s="2">
        <v>64.74</v>
      </c>
      <c r="D170">
        <v>47.92</v>
      </c>
      <c r="E170">
        <v>2.465</v>
      </c>
      <c r="F170">
        <f t="shared" si="8"/>
        <v>0.0035653387071770126</v>
      </c>
      <c r="G170">
        <f t="shared" si="9"/>
        <v>0.003770423125261768</v>
      </c>
      <c r="H170">
        <f t="shared" si="10"/>
        <v>0.0522945570971185</v>
      </c>
      <c r="I170">
        <f t="shared" si="11"/>
        <v>-0.00020508441808475553</v>
      </c>
    </row>
    <row r="171" spans="1:9" ht="12.75">
      <c r="A171" s="1">
        <v>30940</v>
      </c>
      <c r="C171" s="2">
        <v>64.7</v>
      </c>
      <c r="D171">
        <v>48.15</v>
      </c>
      <c r="E171">
        <v>2.4095</v>
      </c>
      <c r="F171">
        <f t="shared" si="8"/>
        <v>-0.0006178560395426747</v>
      </c>
      <c r="G171">
        <f t="shared" si="9"/>
        <v>0.004799666110183676</v>
      </c>
      <c r="H171">
        <f t="shared" si="10"/>
        <v>-0.022515212981744415</v>
      </c>
      <c r="I171">
        <f t="shared" si="11"/>
        <v>-0.00541752214972635</v>
      </c>
    </row>
    <row r="172" spans="1:9" ht="12.75">
      <c r="A172" s="1">
        <v>30970</v>
      </c>
      <c r="C172" s="2">
        <v>65.11</v>
      </c>
      <c r="D172">
        <v>48.29</v>
      </c>
      <c r="E172">
        <v>2.523</v>
      </c>
      <c r="F172">
        <f t="shared" si="8"/>
        <v>0.006336939721792945</v>
      </c>
      <c r="G172">
        <f t="shared" si="9"/>
        <v>0.002907580477673921</v>
      </c>
      <c r="H172">
        <f t="shared" si="10"/>
        <v>0.04710520854949163</v>
      </c>
      <c r="I172">
        <f t="shared" si="11"/>
        <v>0.0034293592441190235</v>
      </c>
    </row>
    <row r="173" spans="1:9" ht="12.75">
      <c r="A173" s="1">
        <v>31001</v>
      </c>
      <c r="C173" s="2">
        <v>65.45</v>
      </c>
      <c r="D173">
        <v>48.29</v>
      </c>
      <c r="E173">
        <v>2.458</v>
      </c>
      <c r="F173">
        <f t="shared" si="8"/>
        <v>0.005221932114882533</v>
      </c>
      <c r="G173">
        <f t="shared" si="9"/>
        <v>0</v>
      </c>
      <c r="H173">
        <f t="shared" si="10"/>
        <v>-0.02576298057867621</v>
      </c>
      <c r="I173">
        <f t="shared" si="11"/>
        <v>0.005221932114882533</v>
      </c>
    </row>
    <row r="174" spans="1:9" ht="12.75">
      <c r="A174" s="1">
        <v>31031</v>
      </c>
      <c r="C174" s="2">
        <v>65.43</v>
      </c>
      <c r="D174">
        <v>48.29</v>
      </c>
      <c r="E174">
        <v>2.5655</v>
      </c>
      <c r="F174">
        <f t="shared" si="8"/>
        <v>-0.0003055767761649397</v>
      </c>
      <c r="G174">
        <f t="shared" si="9"/>
        <v>0</v>
      </c>
      <c r="H174">
        <f t="shared" si="10"/>
        <v>0.043734743694060274</v>
      </c>
      <c r="I174">
        <f t="shared" si="11"/>
        <v>-0.0003055767761649397</v>
      </c>
    </row>
    <row r="175" spans="1:9" ht="12.75">
      <c r="A175" s="1">
        <v>31062</v>
      </c>
      <c r="C175" s="2">
        <v>66.07</v>
      </c>
      <c r="D175">
        <v>48.38</v>
      </c>
      <c r="E175">
        <v>2.601</v>
      </c>
      <c r="F175">
        <f t="shared" si="8"/>
        <v>0.0097814458199601</v>
      </c>
      <c r="G175">
        <f t="shared" si="9"/>
        <v>0.001863739904742312</v>
      </c>
      <c r="H175">
        <f t="shared" si="10"/>
        <v>0.013837458585071127</v>
      </c>
      <c r="I175">
        <f t="shared" si="11"/>
        <v>0.007917705915217788</v>
      </c>
    </row>
    <row r="176" spans="1:9" ht="12.75">
      <c r="A176" s="1">
        <v>31093</v>
      </c>
      <c r="C176" s="2">
        <v>66.61</v>
      </c>
      <c r="D176">
        <v>48.61</v>
      </c>
      <c r="E176">
        <v>2.7045</v>
      </c>
      <c r="F176">
        <f t="shared" si="8"/>
        <v>0.008173149689723047</v>
      </c>
      <c r="G176">
        <f t="shared" si="9"/>
        <v>0.004754030591153313</v>
      </c>
      <c r="H176">
        <f t="shared" si="10"/>
        <v>0.03979238754325265</v>
      </c>
      <c r="I176">
        <f t="shared" si="11"/>
        <v>0.003419119098569734</v>
      </c>
    </row>
    <row r="177" spans="1:9" ht="12.75">
      <c r="A177" s="1">
        <v>31121</v>
      </c>
      <c r="C177" s="2">
        <v>66.98</v>
      </c>
      <c r="D177">
        <v>48.79</v>
      </c>
      <c r="E177">
        <v>2.861</v>
      </c>
      <c r="F177">
        <f t="shared" si="8"/>
        <v>0.005554721513286287</v>
      </c>
      <c r="G177">
        <f t="shared" si="9"/>
        <v>0.0037029417815264143</v>
      </c>
      <c r="H177">
        <f t="shared" si="10"/>
        <v>0.05786651876502136</v>
      </c>
      <c r="I177">
        <f t="shared" si="11"/>
        <v>0.0018517797317598728</v>
      </c>
    </row>
    <row r="178" spans="1:9" ht="12.75">
      <c r="A178" s="1">
        <v>31152</v>
      </c>
      <c r="C178" s="2">
        <v>66.9</v>
      </c>
      <c r="D178">
        <v>49.02</v>
      </c>
      <c r="E178">
        <v>2.639</v>
      </c>
      <c r="F178">
        <f t="shared" si="8"/>
        <v>-0.0011943863839951607</v>
      </c>
      <c r="G178">
        <f t="shared" si="9"/>
        <v>0.004714080754252947</v>
      </c>
      <c r="H178">
        <f t="shared" si="10"/>
        <v>-0.07759524641733673</v>
      </c>
      <c r="I178">
        <f t="shared" si="11"/>
        <v>-0.005908467138248108</v>
      </c>
    </row>
    <row r="179" spans="1:9" ht="12.75">
      <c r="A179" s="1">
        <v>31182</v>
      </c>
      <c r="C179" s="2">
        <v>66.85</v>
      </c>
      <c r="D179">
        <v>49.21</v>
      </c>
      <c r="E179">
        <v>2.64</v>
      </c>
      <c r="F179">
        <f t="shared" si="8"/>
        <v>-0.0007473841554560545</v>
      </c>
      <c r="G179">
        <f t="shared" si="9"/>
        <v>0.003875968992248069</v>
      </c>
      <c r="H179">
        <f t="shared" si="10"/>
        <v>0.0003789314134143851</v>
      </c>
      <c r="I179">
        <f t="shared" si="11"/>
        <v>-0.004623353147704123</v>
      </c>
    </row>
    <row r="180" spans="1:9" ht="12.75">
      <c r="A180" s="1">
        <v>31213</v>
      </c>
      <c r="C180" s="2">
        <v>66.82</v>
      </c>
      <c r="D180">
        <v>49.35</v>
      </c>
      <c r="E180">
        <v>2.561</v>
      </c>
      <c r="F180">
        <f t="shared" si="8"/>
        <v>-0.000448765893792058</v>
      </c>
      <c r="G180">
        <f t="shared" si="9"/>
        <v>0.002844950213371167</v>
      </c>
      <c r="H180">
        <f t="shared" si="10"/>
        <v>-0.02992424242424252</v>
      </c>
      <c r="I180">
        <f t="shared" si="11"/>
        <v>-0.003293716107163225</v>
      </c>
    </row>
    <row r="181" spans="1:9" ht="12.75">
      <c r="A181" s="1">
        <v>31243</v>
      </c>
      <c r="C181" s="2">
        <v>66.68</v>
      </c>
      <c r="D181">
        <v>49.44</v>
      </c>
      <c r="E181">
        <v>2.549</v>
      </c>
      <c r="F181">
        <f t="shared" si="8"/>
        <v>-0.0020951810835077023</v>
      </c>
      <c r="G181">
        <f t="shared" si="9"/>
        <v>0.0018237082066867583</v>
      </c>
      <c r="H181">
        <f t="shared" si="10"/>
        <v>-0.004685669660288938</v>
      </c>
      <c r="I181">
        <f t="shared" si="11"/>
        <v>-0.0039188892901944605</v>
      </c>
    </row>
    <row r="182" spans="1:9" ht="12.75">
      <c r="A182" s="1">
        <v>31274</v>
      </c>
      <c r="C182" s="2">
        <v>66.66</v>
      </c>
      <c r="D182">
        <v>49.53</v>
      </c>
      <c r="E182">
        <v>2.32</v>
      </c>
      <c r="F182">
        <f t="shared" si="8"/>
        <v>-0.0002999400119977347</v>
      </c>
      <c r="G182">
        <f t="shared" si="9"/>
        <v>0.001820388349514701</v>
      </c>
      <c r="H182">
        <f t="shared" si="10"/>
        <v>-0.08983915260886621</v>
      </c>
      <c r="I182">
        <f t="shared" si="11"/>
        <v>-0.0021203283615124358</v>
      </c>
    </row>
    <row r="183" spans="1:9" ht="12.75">
      <c r="A183" s="1">
        <v>31305</v>
      </c>
      <c r="C183" s="2">
        <v>66.87</v>
      </c>
      <c r="D183">
        <v>49.67</v>
      </c>
      <c r="E183">
        <v>2.31</v>
      </c>
      <c r="F183">
        <f t="shared" si="8"/>
        <v>0.0031503150315033146</v>
      </c>
      <c r="G183">
        <f t="shared" si="9"/>
        <v>0.002826569755703723</v>
      </c>
      <c r="H183">
        <f t="shared" si="10"/>
        <v>-0.004310344827586077</v>
      </c>
      <c r="I183">
        <f t="shared" si="11"/>
        <v>0.0003237452757995918</v>
      </c>
    </row>
    <row r="184" spans="1:9" ht="12.75">
      <c r="A184" s="1">
        <v>31335</v>
      </c>
      <c r="C184" s="2">
        <v>67.03</v>
      </c>
      <c r="D184">
        <v>49.85</v>
      </c>
      <c r="E184">
        <v>2.168</v>
      </c>
      <c r="F184">
        <f t="shared" si="8"/>
        <v>0.002392702258112722</v>
      </c>
      <c r="G184">
        <f t="shared" si="9"/>
        <v>0.003623917857861869</v>
      </c>
      <c r="H184">
        <f t="shared" si="10"/>
        <v>-0.061471861471861455</v>
      </c>
      <c r="I184">
        <f t="shared" si="11"/>
        <v>-0.001231215599749147</v>
      </c>
    </row>
    <row r="185" spans="1:9" ht="12.75">
      <c r="A185" s="1">
        <v>31366</v>
      </c>
      <c r="C185" s="2">
        <v>67.51</v>
      </c>
      <c r="D185">
        <v>49.99</v>
      </c>
      <c r="E185">
        <v>2.136</v>
      </c>
      <c r="F185">
        <f t="shared" si="8"/>
        <v>0.007160972698791568</v>
      </c>
      <c r="G185">
        <f t="shared" si="9"/>
        <v>0.0028084252758275863</v>
      </c>
      <c r="H185">
        <f t="shared" si="10"/>
        <v>-0.014760147601476037</v>
      </c>
      <c r="I185">
        <f t="shared" si="11"/>
        <v>0.0043525474229639816</v>
      </c>
    </row>
    <row r="186" spans="1:9" ht="12.75">
      <c r="A186" s="1">
        <v>31396</v>
      </c>
      <c r="C186" s="2">
        <v>67.55</v>
      </c>
      <c r="D186">
        <v>50.12</v>
      </c>
      <c r="E186">
        <v>2.105</v>
      </c>
      <c r="F186">
        <f t="shared" si="8"/>
        <v>0.0005925048141015576</v>
      </c>
      <c r="G186">
        <f t="shared" si="9"/>
        <v>0.002600520104020676</v>
      </c>
      <c r="H186">
        <f t="shared" si="10"/>
        <v>-0.014513108614232273</v>
      </c>
      <c r="I186">
        <f t="shared" si="11"/>
        <v>-0.0020080152899191184</v>
      </c>
    </row>
    <row r="187" spans="1:9" ht="12.75">
      <c r="A187" s="1">
        <v>31427</v>
      </c>
      <c r="C187" s="2">
        <v>67.52</v>
      </c>
      <c r="D187">
        <v>50.26</v>
      </c>
      <c r="E187">
        <v>2.06</v>
      </c>
      <c r="F187">
        <f t="shared" si="8"/>
        <v>-0.0004441154700222105</v>
      </c>
      <c r="G187">
        <f t="shared" si="9"/>
        <v>0.0027932960893854997</v>
      </c>
      <c r="H187">
        <f t="shared" si="10"/>
        <v>-0.02137767220902609</v>
      </c>
      <c r="I187">
        <f t="shared" si="11"/>
        <v>-0.00323741155940771</v>
      </c>
    </row>
    <row r="188" spans="1:9" ht="12.75">
      <c r="A188" s="1">
        <v>31458</v>
      </c>
      <c r="C188" s="2">
        <v>67.5</v>
      </c>
      <c r="D188">
        <v>50.12</v>
      </c>
      <c r="E188">
        <v>2.0355</v>
      </c>
      <c r="F188">
        <f t="shared" si="8"/>
        <v>-0.0002962085308055862</v>
      </c>
      <c r="G188">
        <f t="shared" si="9"/>
        <v>-0.0027855153203342198</v>
      </c>
      <c r="H188">
        <f t="shared" si="10"/>
        <v>-0.01189320388349524</v>
      </c>
      <c r="I188">
        <f t="shared" si="11"/>
        <v>0.0024893067895286336</v>
      </c>
    </row>
    <row r="189" spans="1:9" ht="12.75">
      <c r="A189" s="1">
        <v>31486</v>
      </c>
      <c r="C189" s="2">
        <v>67.59</v>
      </c>
      <c r="D189">
        <v>49.9</v>
      </c>
      <c r="E189">
        <v>1.88</v>
      </c>
      <c r="F189">
        <f t="shared" si="8"/>
        <v>0.0013333333333334085</v>
      </c>
      <c r="G189">
        <f t="shared" si="9"/>
        <v>-0.00438946528331996</v>
      </c>
      <c r="H189">
        <f t="shared" si="10"/>
        <v>-0.07639400638663718</v>
      </c>
      <c r="I189">
        <f t="shared" si="11"/>
        <v>0.005722798616653368</v>
      </c>
    </row>
    <row r="190" spans="1:9" ht="12.75">
      <c r="A190" s="1">
        <v>31517</v>
      </c>
      <c r="C190" s="2">
        <v>67.55</v>
      </c>
      <c r="D190">
        <v>49.8</v>
      </c>
      <c r="E190">
        <v>1.952</v>
      </c>
      <c r="F190">
        <f t="shared" si="8"/>
        <v>-0.0005918035212310047</v>
      </c>
      <c r="G190">
        <f t="shared" si="9"/>
        <v>-0.002004008016032066</v>
      </c>
      <c r="H190">
        <f t="shared" si="10"/>
        <v>0.038297872340425476</v>
      </c>
      <c r="I190">
        <f t="shared" si="11"/>
        <v>0.0014122044948010615</v>
      </c>
    </row>
    <row r="191" spans="1:9" ht="12.75">
      <c r="A191" s="1">
        <v>31547</v>
      </c>
      <c r="C191" s="2">
        <v>67.34</v>
      </c>
      <c r="D191">
        <v>49.94</v>
      </c>
      <c r="E191">
        <v>1.846</v>
      </c>
      <c r="F191">
        <f t="shared" si="8"/>
        <v>-0.0031088082901553626</v>
      </c>
      <c r="G191">
        <f t="shared" si="9"/>
        <v>0.0028112449799195804</v>
      </c>
      <c r="H191">
        <f t="shared" si="10"/>
        <v>-0.05430327868852458</v>
      </c>
      <c r="I191">
        <f t="shared" si="11"/>
        <v>-0.005920053270074943</v>
      </c>
    </row>
    <row r="192" spans="1:9" ht="12.75">
      <c r="A192" s="1">
        <v>31578</v>
      </c>
      <c r="C192" s="2">
        <v>67.33</v>
      </c>
      <c r="D192">
        <v>50.22</v>
      </c>
      <c r="E192">
        <v>1.9295</v>
      </c>
      <c r="F192">
        <f t="shared" si="8"/>
        <v>-0.00014850014850020798</v>
      </c>
      <c r="G192">
        <f t="shared" si="9"/>
        <v>0.0056067280736884495</v>
      </c>
      <c r="H192">
        <f t="shared" si="10"/>
        <v>0.04523293607800638</v>
      </c>
      <c r="I192">
        <f t="shared" si="11"/>
        <v>-0.0057552282221886575</v>
      </c>
    </row>
    <row r="193" spans="1:9" ht="12.75">
      <c r="A193" s="1">
        <v>31608</v>
      </c>
      <c r="C193" s="2">
        <v>67.01</v>
      </c>
      <c r="D193">
        <v>50.22</v>
      </c>
      <c r="E193">
        <v>1.773</v>
      </c>
      <c r="F193">
        <f t="shared" si="8"/>
        <v>-0.004752710530224191</v>
      </c>
      <c r="G193">
        <f t="shared" si="9"/>
        <v>0</v>
      </c>
      <c r="H193">
        <f t="shared" si="10"/>
        <v>-0.08110909562062718</v>
      </c>
      <c r="I193">
        <f t="shared" si="11"/>
        <v>-0.004752710530224191</v>
      </c>
    </row>
    <row r="194" spans="1:9" ht="12.75">
      <c r="A194" s="1">
        <v>31639</v>
      </c>
      <c r="C194" s="2">
        <v>67.14</v>
      </c>
      <c r="D194">
        <v>50.31</v>
      </c>
      <c r="E194">
        <v>1.6705</v>
      </c>
      <c r="F194">
        <f t="shared" si="8"/>
        <v>0.001940008953887462</v>
      </c>
      <c r="G194">
        <f t="shared" si="9"/>
        <v>0.0017921146953405742</v>
      </c>
      <c r="H194">
        <f t="shared" si="10"/>
        <v>-0.057811618725324254</v>
      </c>
      <c r="I194">
        <f t="shared" si="11"/>
        <v>0.00014789425854688787</v>
      </c>
    </row>
    <row r="195" spans="1:9" ht="12.75">
      <c r="A195" s="1">
        <v>31670</v>
      </c>
      <c r="C195" s="2">
        <v>67.26</v>
      </c>
      <c r="D195">
        <v>50.54</v>
      </c>
      <c r="E195">
        <v>1.641</v>
      </c>
      <c r="F195">
        <f t="shared" si="8"/>
        <v>0.0017873100983021306</v>
      </c>
      <c r="G195">
        <f t="shared" si="9"/>
        <v>0.0045716557344464</v>
      </c>
      <c r="H195">
        <f t="shared" si="10"/>
        <v>-0.01765938341813833</v>
      </c>
      <c r="I195">
        <f t="shared" si="11"/>
        <v>-0.0027843456361442698</v>
      </c>
    </row>
    <row r="196" spans="1:9" ht="12.75">
      <c r="A196" s="1">
        <v>31700</v>
      </c>
      <c r="C196" s="2">
        <v>67.28</v>
      </c>
      <c r="D196">
        <v>50.58</v>
      </c>
      <c r="E196">
        <v>1.6405</v>
      </c>
      <c r="F196">
        <f t="shared" si="8"/>
        <v>0.0002973535533750127</v>
      </c>
      <c r="G196">
        <f t="shared" si="9"/>
        <v>0.000791452314998109</v>
      </c>
      <c r="H196">
        <f t="shared" si="10"/>
        <v>-0.00030469226081653034</v>
      </c>
      <c r="I196">
        <f t="shared" si="11"/>
        <v>-0.0004940987616230963</v>
      </c>
    </row>
    <row r="197" spans="1:9" ht="12.75">
      <c r="A197" s="1">
        <v>31731</v>
      </c>
      <c r="C197" s="2">
        <v>67.44</v>
      </c>
      <c r="D197">
        <v>50.63</v>
      </c>
      <c r="E197">
        <v>1.7182</v>
      </c>
      <c r="F197">
        <f t="shared" si="8"/>
        <v>0.0023781212841853527</v>
      </c>
      <c r="G197">
        <f t="shared" si="9"/>
        <v>0.0009885330170027462</v>
      </c>
      <c r="H197">
        <f t="shared" si="10"/>
        <v>0.047363608655897504</v>
      </c>
      <c r="I197">
        <f t="shared" si="11"/>
        <v>0.0013895882671826065</v>
      </c>
    </row>
    <row r="198" spans="1:9" ht="12.75">
      <c r="A198" s="1">
        <v>31761</v>
      </c>
      <c r="C198" s="2">
        <v>67.58</v>
      </c>
      <c r="D198">
        <v>50.68</v>
      </c>
      <c r="E198">
        <v>1.638</v>
      </c>
      <c r="F198">
        <f t="shared" si="8"/>
        <v>0.0020759193357058336</v>
      </c>
      <c r="G198">
        <f t="shared" si="9"/>
        <v>0.000987556784515009</v>
      </c>
      <c r="H198">
        <f t="shared" si="10"/>
        <v>-0.0466767547433361</v>
      </c>
      <c r="I198">
        <f t="shared" si="11"/>
        <v>0.0010883625511908246</v>
      </c>
    </row>
    <row r="199" spans="1:9" ht="12.75">
      <c r="A199" s="1">
        <v>31792</v>
      </c>
      <c r="C199" s="2">
        <v>67.97</v>
      </c>
      <c r="D199">
        <v>51</v>
      </c>
      <c r="E199">
        <v>1.614</v>
      </c>
      <c r="F199">
        <f t="shared" si="8"/>
        <v>0.005770938147380944</v>
      </c>
      <c r="G199">
        <f t="shared" si="9"/>
        <v>0.006314127861089203</v>
      </c>
      <c r="H199">
        <f t="shared" si="10"/>
        <v>-0.014652014652014489</v>
      </c>
      <c r="I199">
        <f t="shared" si="11"/>
        <v>-0.0005431897137082586</v>
      </c>
    </row>
    <row r="200" spans="1:9" ht="12.75">
      <c r="A200" s="1">
        <v>31823</v>
      </c>
      <c r="C200" s="2">
        <v>68.17</v>
      </c>
      <c r="D200">
        <v>51.18</v>
      </c>
      <c r="E200">
        <v>1.5255</v>
      </c>
      <c r="F200">
        <f t="shared" si="8"/>
        <v>0.002942474621156377</v>
      </c>
      <c r="G200">
        <f t="shared" si="9"/>
        <v>0.003529411764705781</v>
      </c>
      <c r="H200">
        <f t="shared" si="10"/>
        <v>-0.05483271375464682</v>
      </c>
      <c r="I200">
        <f t="shared" si="11"/>
        <v>-0.0005869371435494042</v>
      </c>
    </row>
    <row r="201" spans="1:9" ht="12.75">
      <c r="A201" s="1">
        <v>31851</v>
      </c>
      <c r="C201" s="2">
        <v>68.26</v>
      </c>
      <c r="D201">
        <v>51.41</v>
      </c>
      <c r="E201">
        <v>1.5417</v>
      </c>
      <c r="F201">
        <f t="shared" si="8"/>
        <v>0.0013202288396656492</v>
      </c>
      <c r="G201">
        <f t="shared" si="9"/>
        <v>0.004493942946463436</v>
      </c>
      <c r="H201">
        <f t="shared" si="10"/>
        <v>0.010619469026548645</v>
      </c>
      <c r="I201">
        <f t="shared" si="11"/>
        <v>-0.003173714106797787</v>
      </c>
    </row>
    <row r="202" spans="1:9" ht="12.75">
      <c r="A202" s="1">
        <v>31882</v>
      </c>
      <c r="C202" s="2">
        <v>68.35</v>
      </c>
      <c r="D202">
        <v>51.68</v>
      </c>
      <c r="E202">
        <v>1.5215</v>
      </c>
      <c r="F202">
        <f aca="true" t="shared" si="12" ref="F202:F265">C202/C201-1</f>
        <v>0.0013184881336065768</v>
      </c>
      <c r="G202">
        <f aca="true" t="shared" si="13" ref="G202:G265">D202/D201-1</f>
        <v>0.005251896518187138</v>
      </c>
      <c r="H202">
        <f aca="true" t="shared" si="14" ref="H202:H265">E202/E201-1</f>
        <v>-0.013102419407147958</v>
      </c>
      <c r="I202">
        <f aca="true" t="shared" si="15" ref="I202:I265">F202-G202</f>
        <v>-0.003933408384580561</v>
      </c>
    </row>
    <row r="203" spans="1:9" ht="12.75">
      <c r="A203" s="1">
        <v>31912</v>
      </c>
      <c r="C203" s="2">
        <v>67.97</v>
      </c>
      <c r="D203">
        <v>51.87</v>
      </c>
      <c r="E203">
        <v>1.461</v>
      </c>
      <c r="F203">
        <f t="shared" si="12"/>
        <v>-0.0055596196049743085</v>
      </c>
      <c r="G203">
        <f t="shared" si="13"/>
        <v>0.003676470588235281</v>
      </c>
      <c r="H203">
        <f t="shared" si="14"/>
        <v>-0.039763391390075564</v>
      </c>
      <c r="I203">
        <f t="shared" si="15"/>
        <v>-0.00923609019320959</v>
      </c>
    </row>
    <row r="204" spans="1:9" ht="12.75">
      <c r="A204" s="1">
        <v>31943</v>
      </c>
      <c r="C204" s="2">
        <v>68.19</v>
      </c>
      <c r="D204">
        <v>52.05</v>
      </c>
      <c r="E204">
        <v>1.522</v>
      </c>
      <c r="F204">
        <f t="shared" si="12"/>
        <v>0.003236722083272081</v>
      </c>
      <c r="G204">
        <f t="shared" si="13"/>
        <v>0.003470213996529692</v>
      </c>
      <c r="H204">
        <f t="shared" si="14"/>
        <v>0.04175222450376448</v>
      </c>
      <c r="I204">
        <f t="shared" si="15"/>
        <v>-0.00023349191325761076</v>
      </c>
    </row>
    <row r="205" spans="1:9" ht="12.75">
      <c r="A205" s="1">
        <v>31973</v>
      </c>
      <c r="C205" s="2">
        <v>68.2</v>
      </c>
      <c r="D205">
        <v>52.19</v>
      </c>
      <c r="E205">
        <v>1.5195</v>
      </c>
      <c r="F205">
        <f t="shared" si="12"/>
        <v>0.0001466490687784816</v>
      </c>
      <c r="G205">
        <f t="shared" si="13"/>
        <v>0.0026897214217098675</v>
      </c>
      <c r="H205">
        <f t="shared" si="14"/>
        <v>-0.0016425755584756896</v>
      </c>
      <c r="I205">
        <f t="shared" si="15"/>
        <v>-0.002543072352931386</v>
      </c>
    </row>
    <row r="206" spans="1:9" ht="12.75">
      <c r="A206" s="1">
        <v>32004</v>
      </c>
      <c r="C206" s="2">
        <v>68.47</v>
      </c>
      <c r="D206">
        <v>52.46</v>
      </c>
      <c r="E206">
        <v>1.544</v>
      </c>
      <c r="F206">
        <f t="shared" si="12"/>
        <v>0.003958944281524879</v>
      </c>
      <c r="G206">
        <f t="shared" si="13"/>
        <v>0.00517340486683282</v>
      </c>
      <c r="H206">
        <f t="shared" si="14"/>
        <v>0.01612372490950964</v>
      </c>
      <c r="I206">
        <f t="shared" si="15"/>
        <v>-0.0012144605853079415</v>
      </c>
    </row>
    <row r="207" spans="1:9" ht="12.75">
      <c r="A207" s="1">
        <v>32035</v>
      </c>
      <c r="C207" s="2">
        <v>68.31</v>
      </c>
      <c r="D207">
        <v>52.74</v>
      </c>
      <c r="E207">
        <v>1.4975</v>
      </c>
      <c r="F207">
        <f t="shared" si="12"/>
        <v>-0.0023367898349642147</v>
      </c>
      <c r="G207">
        <f t="shared" si="13"/>
        <v>0.005337399923751374</v>
      </c>
      <c r="H207">
        <f t="shared" si="14"/>
        <v>-0.030116580310880825</v>
      </c>
      <c r="I207">
        <f t="shared" si="15"/>
        <v>-0.007674189758715588</v>
      </c>
    </row>
    <row r="208" spans="1:9" ht="12.75">
      <c r="A208" s="1">
        <v>32065</v>
      </c>
      <c r="C208" s="2">
        <v>68.61</v>
      </c>
      <c r="D208">
        <v>52.88</v>
      </c>
      <c r="E208">
        <v>1.534</v>
      </c>
      <c r="F208">
        <f t="shared" si="12"/>
        <v>0.004391743522178304</v>
      </c>
      <c r="G208">
        <f t="shared" si="13"/>
        <v>0.0026545316647705874</v>
      </c>
      <c r="H208">
        <f t="shared" si="14"/>
        <v>0.024373956594323953</v>
      </c>
      <c r="I208">
        <f t="shared" si="15"/>
        <v>0.0017372118574077167</v>
      </c>
    </row>
    <row r="209" spans="1:9" ht="12.75">
      <c r="A209" s="1">
        <v>32096</v>
      </c>
      <c r="C209" s="2">
        <v>68.86</v>
      </c>
      <c r="D209">
        <v>52.92</v>
      </c>
      <c r="E209">
        <v>1.4163</v>
      </c>
      <c r="F209">
        <f t="shared" si="12"/>
        <v>0.0036437837049991817</v>
      </c>
      <c r="G209">
        <f t="shared" si="13"/>
        <v>0.0007564296520423675</v>
      </c>
      <c r="H209">
        <f t="shared" si="14"/>
        <v>-0.0767275097783573</v>
      </c>
      <c r="I209">
        <f t="shared" si="15"/>
        <v>0.0028873540529568142</v>
      </c>
    </row>
    <row r="210" spans="1:9" ht="12.75">
      <c r="A210" s="1">
        <v>32126</v>
      </c>
      <c r="C210" s="2">
        <v>68.85</v>
      </c>
      <c r="D210">
        <v>52.92</v>
      </c>
      <c r="E210">
        <v>1.361</v>
      </c>
      <c r="F210">
        <f t="shared" si="12"/>
        <v>-0.00014522218995072222</v>
      </c>
      <c r="G210">
        <f t="shared" si="13"/>
        <v>0</v>
      </c>
      <c r="H210">
        <f t="shared" si="14"/>
        <v>-0.03904539998587864</v>
      </c>
      <c r="I210">
        <f t="shared" si="15"/>
        <v>-0.00014522218995072222</v>
      </c>
    </row>
    <row r="211" spans="1:9" ht="12.75">
      <c r="A211" s="1">
        <v>32157</v>
      </c>
      <c r="C211" s="2">
        <v>69.03</v>
      </c>
      <c r="D211">
        <v>53.06</v>
      </c>
      <c r="E211">
        <v>1.2715</v>
      </c>
      <c r="F211">
        <f t="shared" si="12"/>
        <v>0.002614379084967311</v>
      </c>
      <c r="G211">
        <f t="shared" si="13"/>
        <v>0.002645502645502562</v>
      </c>
      <c r="H211">
        <f t="shared" si="14"/>
        <v>-0.06576047024246867</v>
      </c>
      <c r="I211">
        <f t="shared" si="15"/>
        <v>-3.1123560535251116E-05</v>
      </c>
    </row>
    <row r="212" spans="1:9" ht="12.75">
      <c r="A212" s="1">
        <v>32188</v>
      </c>
      <c r="C212" s="2">
        <v>69.36</v>
      </c>
      <c r="D212">
        <v>53.2</v>
      </c>
      <c r="E212">
        <v>1.3825</v>
      </c>
      <c r="F212">
        <f t="shared" si="12"/>
        <v>0.004780530204258948</v>
      </c>
      <c r="G212">
        <f t="shared" si="13"/>
        <v>0.0026385224274405594</v>
      </c>
      <c r="H212">
        <f t="shared" si="14"/>
        <v>0.08729846637829342</v>
      </c>
      <c r="I212">
        <f t="shared" si="15"/>
        <v>0.0021420077768183887</v>
      </c>
    </row>
    <row r="213" spans="1:9" ht="12.75">
      <c r="A213" s="1">
        <v>32217</v>
      </c>
      <c r="C213" s="2">
        <v>69.52</v>
      </c>
      <c r="D213">
        <v>53.43</v>
      </c>
      <c r="E213">
        <v>1.3917</v>
      </c>
      <c r="F213">
        <f t="shared" si="12"/>
        <v>0.0023068050749710522</v>
      </c>
      <c r="G213">
        <f t="shared" si="13"/>
        <v>0.004323308270676618</v>
      </c>
      <c r="H213">
        <f t="shared" si="14"/>
        <v>0.006654611211573069</v>
      </c>
      <c r="I213">
        <f t="shared" si="15"/>
        <v>-0.0020165031957055657</v>
      </c>
    </row>
    <row r="214" spans="1:9" ht="12.75">
      <c r="A214" s="1">
        <v>32248</v>
      </c>
      <c r="C214" s="2">
        <v>69.66</v>
      </c>
      <c r="D214">
        <v>53.7</v>
      </c>
      <c r="E214">
        <v>1.365</v>
      </c>
      <c r="F214">
        <f t="shared" si="12"/>
        <v>0.0020138089758343636</v>
      </c>
      <c r="G214">
        <f t="shared" si="13"/>
        <v>0.005053340819764163</v>
      </c>
      <c r="H214">
        <f t="shared" si="14"/>
        <v>-0.019185169217503684</v>
      </c>
      <c r="I214">
        <f t="shared" si="15"/>
        <v>-0.003039531843929799</v>
      </c>
    </row>
    <row r="215" spans="1:9" ht="12.75">
      <c r="A215" s="1">
        <v>32278</v>
      </c>
      <c r="C215" s="2">
        <v>69.49</v>
      </c>
      <c r="D215">
        <v>53.89</v>
      </c>
      <c r="E215">
        <v>1.398</v>
      </c>
      <c r="F215">
        <f t="shared" si="12"/>
        <v>-0.0024404249210451257</v>
      </c>
      <c r="G215">
        <f t="shared" si="13"/>
        <v>0.003538175046554848</v>
      </c>
      <c r="H215">
        <f t="shared" si="14"/>
        <v>0.02417582417582409</v>
      </c>
      <c r="I215">
        <f t="shared" si="15"/>
        <v>-0.0059785999675999735</v>
      </c>
    </row>
    <row r="216" spans="1:9" ht="12.75">
      <c r="A216" s="1">
        <v>32309</v>
      </c>
      <c r="C216" s="2">
        <v>69.6</v>
      </c>
      <c r="D216">
        <v>54.11</v>
      </c>
      <c r="E216">
        <v>1.4412</v>
      </c>
      <c r="F216">
        <f t="shared" si="12"/>
        <v>0.0015829615772053884</v>
      </c>
      <c r="G216">
        <f t="shared" si="13"/>
        <v>0.0040823900538133895</v>
      </c>
      <c r="H216">
        <f t="shared" si="14"/>
        <v>0.03090128755364807</v>
      </c>
      <c r="I216">
        <f t="shared" si="15"/>
        <v>-0.002499428476608001</v>
      </c>
    </row>
    <row r="217" spans="1:9" ht="12.75">
      <c r="A217" s="1">
        <v>32339</v>
      </c>
      <c r="C217" s="2">
        <v>69.44</v>
      </c>
      <c r="D217">
        <v>54.34</v>
      </c>
      <c r="E217">
        <v>1.5135</v>
      </c>
      <c r="F217">
        <f t="shared" si="12"/>
        <v>-0.0022988505747125743</v>
      </c>
      <c r="G217">
        <f t="shared" si="13"/>
        <v>0.00425060062834981</v>
      </c>
      <c r="H217">
        <f t="shared" si="14"/>
        <v>0.05016652789342224</v>
      </c>
      <c r="I217">
        <f t="shared" si="15"/>
        <v>-0.006549451203062384</v>
      </c>
    </row>
    <row r="218" spans="1:9" ht="12.75">
      <c r="A218" s="1">
        <v>32370</v>
      </c>
      <c r="C218" s="2">
        <v>69.68</v>
      </c>
      <c r="D218">
        <v>54.57</v>
      </c>
      <c r="E218">
        <v>1.562</v>
      </c>
      <c r="F218">
        <f t="shared" si="12"/>
        <v>0.003456221198156806</v>
      </c>
      <c r="G218">
        <f t="shared" si="13"/>
        <v>0.004232609495767425</v>
      </c>
      <c r="H218">
        <f t="shared" si="14"/>
        <v>0.032044928972580156</v>
      </c>
      <c r="I218">
        <f t="shared" si="15"/>
        <v>-0.0007763882976106196</v>
      </c>
    </row>
    <row r="219" spans="1:9" ht="12.75">
      <c r="A219" s="1">
        <v>32401</v>
      </c>
      <c r="C219" s="2">
        <v>69.7</v>
      </c>
      <c r="D219">
        <v>54.94</v>
      </c>
      <c r="E219">
        <v>1.581</v>
      </c>
      <c r="F219">
        <f t="shared" si="12"/>
        <v>0.0002870264064294137</v>
      </c>
      <c r="G219">
        <f t="shared" si="13"/>
        <v>0.006780282206340527</v>
      </c>
      <c r="H219">
        <f t="shared" si="14"/>
        <v>0.01216389244558247</v>
      </c>
      <c r="I219">
        <f t="shared" si="15"/>
        <v>-0.006493255799911113</v>
      </c>
    </row>
    <row r="220" spans="1:9" ht="12.75">
      <c r="A220" s="1">
        <v>32431</v>
      </c>
      <c r="C220" s="2">
        <v>69.81</v>
      </c>
      <c r="D220">
        <v>55.12</v>
      </c>
      <c r="E220">
        <v>1.5788</v>
      </c>
      <c r="F220">
        <f t="shared" si="12"/>
        <v>0.0015781922525106573</v>
      </c>
      <c r="G220">
        <f t="shared" si="13"/>
        <v>0.003276301419730565</v>
      </c>
      <c r="H220">
        <f t="shared" si="14"/>
        <v>-0.00139152435167611</v>
      </c>
      <c r="I220">
        <f t="shared" si="15"/>
        <v>-0.0016981091672199078</v>
      </c>
    </row>
    <row r="221" spans="1:9" ht="12.75">
      <c r="A221" s="1">
        <v>32462</v>
      </c>
      <c r="C221" s="2">
        <v>70.07</v>
      </c>
      <c r="D221">
        <v>55.17</v>
      </c>
      <c r="E221">
        <v>1.5005</v>
      </c>
      <c r="F221">
        <f t="shared" si="12"/>
        <v>0.003724394785847185</v>
      </c>
      <c r="G221">
        <f t="shared" si="13"/>
        <v>0.0009071117561685327</v>
      </c>
      <c r="H221">
        <f t="shared" si="14"/>
        <v>-0.04959462883202437</v>
      </c>
      <c r="I221">
        <f t="shared" si="15"/>
        <v>0.002817283029678652</v>
      </c>
    </row>
    <row r="222" spans="1:9" ht="12.75">
      <c r="A222" s="1">
        <v>32492</v>
      </c>
      <c r="C222" s="2">
        <v>70.19</v>
      </c>
      <c r="D222">
        <v>55.26</v>
      </c>
      <c r="E222">
        <v>1.4525</v>
      </c>
      <c r="F222">
        <f t="shared" si="12"/>
        <v>0.001712573141144702</v>
      </c>
      <c r="G222">
        <f t="shared" si="13"/>
        <v>0.0016313213703098572</v>
      </c>
      <c r="H222">
        <f t="shared" si="14"/>
        <v>-0.03198933688770411</v>
      </c>
      <c r="I222">
        <f t="shared" si="15"/>
        <v>8.12517708348448E-05</v>
      </c>
    </row>
    <row r="223" spans="1:9" ht="12.75">
      <c r="A223" s="1">
        <v>32523</v>
      </c>
      <c r="C223" s="2">
        <v>70.58</v>
      </c>
      <c r="D223">
        <v>55.54</v>
      </c>
      <c r="E223">
        <v>1.502</v>
      </c>
      <c r="F223">
        <f t="shared" si="12"/>
        <v>0.005556347057985578</v>
      </c>
      <c r="G223">
        <f t="shared" si="13"/>
        <v>0.005066956207021356</v>
      </c>
      <c r="H223">
        <f t="shared" si="14"/>
        <v>0.03407917383821002</v>
      </c>
      <c r="I223">
        <f t="shared" si="15"/>
        <v>0.000489390850964222</v>
      </c>
    </row>
    <row r="224" spans="1:9" ht="12.75">
      <c r="A224" s="1">
        <v>32554</v>
      </c>
      <c r="C224" s="2">
        <v>70.93</v>
      </c>
      <c r="D224">
        <v>55.77</v>
      </c>
      <c r="E224">
        <v>1.584</v>
      </c>
      <c r="F224">
        <f t="shared" si="12"/>
        <v>0.004958911873051974</v>
      </c>
      <c r="G224">
        <f t="shared" si="13"/>
        <v>0.004141159524666982</v>
      </c>
      <c r="H224">
        <f t="shared" si="14"/>
        <v>0.05459387483355527</v>
      </c>
      <c r="I224">
        <f t="shared" si="15"/>
        <v>0.0008177523483849924</v>
      </c>
    </row>
    <row r="225" spans="1:9" ht="12.75">
      <c r="A225" s="1">
        <v>32582</v>
      </c>
      <c r="C225" s="2">
        <v>71.12</v>
      </c>
      <c r="D225">
        <v>56.09</v>
      </c>
      <c r="E225">
        <v>1.5685</v>
      </c>
      <c r="F225">
        <f t="shared" si="12"/>
        <v>0.0026786973072041587</v>
      </c>
      <c r="G225">
        <f t="shared" si="13"/>
        <v>0.005737851891697954</v>
      </c>
      <c r="H225">
        <f t="shared" si="14"/>
        <v>-0.009785353535353591</v>
      </c>
      <c r="I225">
        <f t="shared" si="15"/>
        <v>-0.003059154584493795</v>
      </c>
    </row>
    <row r="226" spans="1:9" ht="12.75">
      <c r="A226" s="1">
        <v>32613</v>
      </c>
      <c r="C226" s="2">
        <v>71.5</v>
      </c>
      <c r="D226">
        <v>56.45</v>
      </c>
      <c r="E226">
        <v>1.6495</v>
      </c>
      <c r="F226">
        <f t="shared" si="12"/>
        <v>0.005343082114735553</v>
      </c>
      <c r="G226">
        <f t="shared" si="13"/>
        <v>0.006418256373685205</v>
      </c>
      <c r="H226">
        <f t="shared" si="14"/>
        <v>0.05164169588779077</v>
      </c>
      <c r="I226">
        <f t="shared" si="15"/>
        <v>-0.0010751742589496516</v>
      </c>
    </row>
    <row r="227" spans="1:9" ht="12.75">
      <c r="A227" s="1">
        <v>32643</v>
      </c>
      <c r="C227" s="2">
        <v>71.55</v>
      </c>
      <c r="D227">
        <v>56.77</v>
      </c>
      <c r="E227">
        <v>1.6895</v>
      </c>
      <c r="F227">
        <f t="shared" si="12"/>
        <v>0.0006993006993005757</v>
      </c>
      <c r="G227">
        <f t="shared" si="13"/>
        <v>0.005668733392382608</v>
      </c>
      <c r="H227">
        <f t="shared" si="14"/>
        <v>0.02424977265838124</v>
      </c>
      <c r="I227">
        <f t="shared" si="15"/>
        <v>-0.004969432693082032</v>
      </c>
    </row>
    <row r="228" spans="1:9" ht="12.75">
      <c r="A228" s="1">
        <v>32674</v>
      </c>
      <c r="C228" s="2">
        <v>71.67</v>
      </c>
      <c r="D228">
        <v>56.91</v>
      </c>
      <c r="E228">
        <v>1.705</v>
      </c>
      <c r="F228">
        <f t="shared" si="12"/>
        <v>0.0016771488469602414</v>
      </c>
      <c r="G228">
        <f t="shared" si="13"/>
        <v>0.002466091245376001</v>
      </c>
      <c r="H228">
        <f t="shared" si="14"/>
        <v>0.00917431192660545</v>
      </c>
      <c r="I228">
        <f t="shared" si="15"/>
        <v>-0.0007889423984157595</v>
      </c>
    </row>
    <row r="229" spans="1:9" ht="12.75">
      <c r="A229" s="1">
        <v>32704</v>
      </c>
      <c r="C229" s="2">
        <v>71.51</v>
      </c>
      <c r="D229">
        <v>57.05</v>
      </c>
      <c r="E229">
        <v>1.654</v>
      </c>
      <c r="F229">
        <f t="shared" si="12"/>
        <v>-0.0022324543044509593</v>
      </c>
      <c r="G229">
        <f t="shared" si="13"/>
        <v>0.002460024600245969</v>
      </c>
      <c r="H229">
        <f t="shared" si="14"/>
        <v>-0.029912023460410664</v>
      </c>
      <c r="I229">
        <f t="shared" si="15"/>
        <v>-0.004692478904696928</v>
      </c>
    </row>
    <row r="230" spans="1:9" ht="12.75">
      <c r="A230" s="1">
        <v>32735</v>
      </c>
      <c r="C230" s="2">
        <v>71.75</v>
      </c>
      <c r="D230">
        <v>57.14</v>
      </c>
      <c r="E230">
        <v>1.6075</v>
      </c>
      <c r="F230">
        <f t="shared" si="12"/>
        <v>0.0033561739616836395</v>
      </c>
      <c r="G230">
        <f t="shared" si="13"/>
        <v>0.0015775635407537791</v>
      </c>
      <c r="H230">
        <f t="shared" si="14"/>
        <v>-0.028113663845223735</v>
      </c>
      <c r="I230">
        <f t="shared" si="15"/>
        <v>0.0017786104209298603</v>
      </c>
    </row>
    <row r="231" spans="1:9" ht="12.75">
      <c r="A231" s="1">
        <v>32766</v>
      </c>
      <c r="C231" s="2">
        <v>72.06</v>
      </c>
      <c r="D231">
        <v>57.32</v>
      </c>
      <c r="E231">
        <v>1.71</v>
      </c>
      <c r="F231">
        <f t="shared" si="12"/>
        <v>0.004320557491289234</v>
      </c>
      <c r="G231">
        <f t="shared" si="13"/>
        <v>0.003150157507875395</v>
      </c>
      <c r="H231">
        <f t="shared" si="14"/>
        <v>0.0637636080870918</v>
      </c>
      <c r="I231">
        <f t="shared" si="15"/>
        <v>0.001170399983413839</v>
      </c>
    </row>
    <row r="232" spans="1:9" ht="12.75">
      <c r="A232" s="1">
        <v>32796</v>
      </c>
      <c r="C232" s="2">
        <v>72.34</v>
      </c>
      <c r="D232">
        <v>57.6</v>
      </c>
      <c r="E232">
        <v>1.6245</v>
      </c>
      <c r="F232">
        <f t="shared" si="12"/>
        <v>0.0038856508465168194</v>
      </c>
      <c r="G232">
        <f t="shared" si="13"/>
        <v>0.00488485694347518</v>
      </c>
      <c r="H232">
        <f t="shared" si="14"/>
        <v>-0.04999999999999993</v>
      </c>
      <c r="I232">
        <f t="shared" si="15"/>
        <v>-0.0009992060969583605</v>
      </c>
    </row>
    <row r="233" spans="1:9" ht="12.75">
      <c r="A233" s="1">
        <v>32827</v>
      </c>
      <c r="C233" s="2">
        <v>73.18</v>
      </c>
      <c r="D233">
        <v>57.74</v>
      </c>
      <c r="E233">
        <v>1.614</v>
      </c>
      <c r="F233">
        <f t="shared" si="12"/>
        <v>0.01161183301078239</v>
      </c>
      <c r="G233">
        <f t="shared" si="13"/>
        <v>0.0024305555555554914</v>
      </c>
      <c r="H233">
        <f t="shared" si="14"/>
        <v>-0.006463527239150446</v>
      </c>
      <c r="I233">
        <f t="shared" si="15"/>
        <v>0.0091812774552269</v>
      </c>
    </row>
    <row r="234" spans="1:9" ht="12.75">
      <c r="A234" s="1">
        <v>32857</v>
      </c>
      <c r="C234" s="2">
        <v>73.72</v>
      </c>
      <c r="D234">
        <v>57.83</v>
      </c>
      <c r="E234">
        <v>1.5925</v>
      </c>
      <c r="F234">
        <f t="shared" si="12"/>
        <v>0.007379065318392941</v>
      </c>
      <c r="G234">
        <f t="shared" si="13"/>
        <v>0.0015587114651887113</v>
      </c>
      <c r="H234">
        <f t="shared" si="14"/>
        <v>-0.013320941759603522</v>
      </c>
      <c r="I234">
        <f t="shared" si="15"/>
        <v>0.00582035385320423</v>
      </c>
    </row>
    <row r="235" spans="1:9" ht="12.75">
      <c r="A235" s="1">
        <v>32888</v>
      </c>
      <c r="C235" s="2">
        <v>74.15</v>
      </c>
      <c r="D235">
        <v>58.43</v>
      </c>
      <c r="E235">
        <v>1.541</v>
      </c>
      <c r="F235">
        <f t="shared" si="12"/>
        <v>0.005832881172002313</v>
      </c>
      <c r="G235">
        <f t="shared" si="13"/>
        <v>0.010375237765865464</v>
      </c>
      <c r="H235">
        <f t="shared" si="14"/>
        <v>-0.03233908948194664</v>
      </c>
      <c r="I235">
        <f t="shared" si="15"/>
        <v>-0.0045423565938631505</v>
      </c>
    </row>
    <row r="236" spans="1:9" ht="12.75">
      <c r="A236" s="1">
        <v>32919</v>
      </c>
      <c r="C236" s="2">
        <v>74.39</v>
      </c>
      <c r="D236">
        <v>58.7</v>
      </c>
      <c r="E236">
        <v>1.4982</v>
      </c>
      <c r="F236">
        <f t="shared" si="12"/>
        <v>0.0032366824005394257</v>
      </c>
      <c r="G236">
        <f t="shared" si="13"/>
        <v>0.004620913914085367</v>
      </c>
      <c r="H236">
        <f t="shared" si="14"/>
        <v>-0.02777417261518489</v>
      </c>
      <c r="I236">
        <f t="shared" si="15"/>
        <v>-0.0013842315135459415</v>
      </c>
    </row>
    <row r="237" spans="1:9" ht="12.75">
      <c r="A237" s="1">
        <v>32947</v>
      </c>
      <c r="C237" s="2">
        <v>74.65</v>
      </c>
      <c r="D237">
        <v>59.02</v>
      </c>
      <c r="E237">
        <v>1.506</v>
      </c>
      <c r="F237">
        <f t="shared" si="12"/>
        <v>0.003495093426535867</v>
      </c>
      <c r="G237">
        <f t="shared" si="13"/>
        <v>0.00545144804088582</v>
      </c>
      <c r="H237">
        <f t="shared" si="14"/>
        <v>0.005206247496996497</v>
      </c>
      <c r="I237">
        <f t="shared" si="15"/>
        <v>-0.0019563546143499533</v>
      </c>
    </row>
    <row r="238" spans="1:9" ht="12.75">
      <c r="A238" s="1">
        <v>32978</v>
      </c>
      <c r="C238" s="2">
        <v>74.8</v>
      </c>
      <c r="D238">
        <v>59.11</v>
      </c>
      <c r="E238">
        <v>1.5075</v>
      </c>
      <c r="F238">
        <f t="shared" si="12"/>
        <v>0.002009377093101117</v>
      </c>
      <c r="G238">
        <f t="shared" si="13"/>
        <v>0.0015249068112503927</v>
      </c>
      <c r="H238">
        <f t="shared" si="14"/>
        <v>0.0009960159362549792</v>
      </c>
      <c r="I238">
        <f t="shared" si="15"/>
        <v>0.00048447028185072405</v>
      </c>
    </row>
    <row r="239" spans="1:9" ht="12.75">
      <c r="A239" s="1">
        <v>33008</v>
      </c>
      <c r="C239" s="2">
        <v>75.17</v>
      </c>
      <c r="D239">
        <v>59.25</v>
      </c>
      <c r="E239">
        <v>1.4555</v>
      </c>
      <c r="F239">
        <f t="shared" si="12"/>
        <v>0.004946524064171287</v>
      </c>
      <c r="G239">
        <f t="shared" si="13"/>
        <v>0.002368465572661238</v>
      </c>
      <c r="H239">
        <f t="shared" si="14"/>
        <v>-0.03449419568822554</v>
      </c>
      <c r="I239">
        <f t="shared" si="15"/>
        <v>0.002578058491510049</v>
      </c>
    </row>
    <row r="240" spans="1:9" ht="12.75">
      <c r="A240" s="1">
        <v>33039</v>
      </c>
      <c r="C240" s="2">
        <v>75.27</v>
      </c>
      <c r="D240">
        <v>59.57</v>
      </c>
      <c r="E240">
        <v>1.436</v>
      </c>
      <c r="F240">
        <f t="shared" si="12"/>
        <v>0.0013303179459889236</v>
      </c>
      <c r="G240">
        <f t="shared" si="13"/>
        <v>0.005400843881856465</v>
      </c>
      <c r="H240">
        <f t="shared" si="14"/>
        <v>-0.013397457918241207</v>
      </c>
      <c r="I240">
        <f t="shared" si="15"/>
        <v>-0.004070525935867542</v>
      </c>
    </row>
    <row r="241" spans="1:9" ht="12.75">
      <c r="A241" s="1">
        <v>33069</v>
      </c>
      <c r="C241" s="2">
        <v>75.31</v>
      </c>
      <c r="D241">
        <v>59.8</v>
      </c>
      <c r="E241">
        <v>1.404</v>
      </c>
      <c r="F241">
        <f t="shared" si="12"/>
        <v>0.0005314202205395357</v>
      </c>
      <c r="G241">
        <f t="shared" si="13"/>
        <v>0.0038610038610038533</v>
      </c>
      <c r="H241">
        <f t="shared" si="14"/>
        <v>-0.02228412256267409</v>
      </c>
      <c r="I241">
        <f t="shared" si="15"/>
        <v>-0.0033295836404643175</v>
      </c>
    </row>
    <row r="242" spans="1:9" ht="12.75">
      <c r="A242" s="1">
        <v>33100</v>
      </c>
      <c r="C242" s="2">
        <v>76.11</v>
      </c>
      <c r="D242">
        <v>60.35</v>
      </c>
      <c r="E242">
        <v>1.3555</v>
      </c>
      <c r="F242">
        <f t="shared" si="12"/>
        <v>0.010622759261718295</v>
      </c>
      <c r="G242">
        <f t="shared" si="13"/>
        <v>0.00919732441471588</v>
      </c>
      <c r="H242">
        <f t="shared" si="14"/>
        <v>-0.03454415954415957</v>
      </c>
      <c r="I242">
        <f t="shared" si="15"/>
        <v>0.0014254348470024159</v>
      </c>
    </row>
    <row r="243" spans="1:9" ht="12.75">
      <c r="A243" s="1">
        <v>33131</v>
      </c>
      <c r="C243" s="2">
        <v>76.47</v>
      </c>
      <c r="D243">
        <v>60.86</v>
      </c>
      <c r="E243">
        <v>1.3085</v>
      </c>
      <c r="F243">
        <f t="shared" si="12"/>
        <v>0.004729996058336683</v>
      </c>
      <c r="G243">
        <f t="shared" si="13"/>
        <v>0.008450704225352101</v>
      </c>
      <c r="H243">
        <f t="shared" si="14"/>
        <v>-0.03467355219476198</v>
      </c>
      <c r="I243">
        <f t="shared" si="15"/>
        <v>-0.0037207081670154185</v>
      </c>
    </row>
    <row r="244" spans="1:9" ht="12.75">
      <c r="A244" s="1">
        <v>33161</v>
      </c>
      <c r="C244" s="2">
        <v>76.94</v>
      </c>
      <c r="D244">
        <v>61.22</v>
      </c>
      <c r="E244">
        <v>1.2895</v>
      </c>
      <c r="F244">
        <f t="shared" si="12"/>
        <v>0.006146201124624051</v>
      </c>
      <c r="G244">
        <f t="shared" si="13"/>
        <v>0.005915215248110339</v>
      </c>
      <c r="H244">
        <f t="shared" si="14"/>
        <v>-0.014520443255636173</v>
      </c>
      <c r="I244">
        <f t="shared" si="15"/>
        <v>0.00023098587651371183</v>
      </c>
    </row>
    <row r="245" spans="1:9" ht="12.75">
      <c r="A245" s="1">
        <v>33192</v>
      </c>
      <c r="C245" s="2">
        <v>77.61</v>
      </c>
      <c r="D245">
        <v>61.36</v>
      </c>
      <c r="E245">
        <v>1.2762</v>
      </c>
      <c r="F245">
        <f t="shared" si="12"/>
        <v>0.00870808422147129</v>
      </c>
      <c r="G245">
        <f t="shared" si="13"/>
        <v>0.0022868343678537073</v>
      </c>
      <c r="H245">
        <f t="shared" si="14"/>
        <v>-0.010314075222954688</v>
      </c>
      <c r="I245">
        <f t="shared" si="15"/>
        <v>0.006421249853617583</v>
      </c>
    </row>
    <row r="246" spans="1:9" ht="12.75">
      <c r="A246" s="1">
        <v>33222</v>
      </c>
      <c r="C246" s="2">
        <v>77.61</v>
      </c>
      <c r="D246">
        <v>61.36</v>
      </c>
      <c r="E246">
        <v>1.292</v>
      </c>
      <c r="F246">
        <f t="shared" si="12"/>
        <v>0</v>
      </c>
      <c r="G246">
        <f t="shared" si="13"/>
        <v>0</v>
      </c>
      <c r="H246">
        <f t="shared" si="14"/>
        <v>0.012380504623099808</v>
      </c>
      <c r="I246">
        <f t="shared" si="15"/>
        <v>0</v>
      </c>
    </row>
    <row r="247" spans="1:9" ht="12.75">
      <c r="A247" s="1">
        <v>33253</v>
      </c>
      <c r="C247" s="2">
        <v>78.24</v>
      </c>
      <c r="D247">
        <v>61.73</v>
      </c>
      <c r="E247">
        <v>1.277</v>
      </c>
      <c r="F247">
        <f t="shared" si="12"/>
        <v>0.008117510630073488</v>
      </c>
      <c r="G247">
        <f t="shared" si="13"/>
        <v>0.006029986962190259</v>
      </c>
      <c r="H247">
        <f t="shared" si="14"/>
        <v>-0.011609907120743168</v>
      </c>
      <c r="I247">
        <f t="shared" si="15"/>
        <v>0.0020875236678832287</v>
      </c>
    </row>
    <row r="248" spans="1:9" ht="12.75">
      <c r="A248" s="1">
        <v>33284</v>
      </c>
      <c r="C248" s="2">
        <v>79.02</v>
      </c>
      <c r="D248">
        <v>61.82</v>
      </c>
      <c r="E248">
        <v>1.2525</v>
      </c>
      <c r="F248">
        <f t="shared" si="12"/>
        <v>0.009969325153374342</v>
      </c>
      <c r="G248">
        <f t="shared" si="13"/>
        <v>0.001457962092985543</v>
      </c>
      <c r="H248">
        <f t="shared" si="14"/>
        <v>-0.019185591229443966</v>
      </c>
      <c r="I248">
        <f t="shared" si="15"/>
        <v>0.008511363060388799</v>
      </c>
    </row>
    <row r="249" spans="1:9" ht="12.75">
      <c r="A249" s="1">
        <v>33312</v>
      </c>
      <c r="C249" s="2">
        <v>79.03</v>
      </c>
      <c r="D249">
        <v>61.91</v>
      </c>
      <c r="E249">
        <v>1.332</v>
      </c>
      <c r="F249">
        <f t="shared" si="12"/>
        <v>0.0001265502404454999</v>
      </c>
      <c r="G249">
        <f t="shared" si="13"/>
        <v>0.001455839534131309</v>
      </c>
      <c r="H249">
        <f t="shared" si="14"/>
        <v>0.06347305389221569</v>
      </c>
      <c r="I249">
        <f t="shared" si="15"/>
        <v>-0.0013292892936858092</v>
      </c>
    </row>
    <row r="250" spans="1:9" ht="12.75">
      <c r="A250" s="1">
        <v>33343</v>
      </c>
      <c r="C250" s="2">
        <v>79.22</v>
      </c>
      <c r="D250">
        <v>62</v>
      </c>
      <c r="E250">
        <v>1.4382</v>
      </c>
      <c r="F250">
        <f t="shared" si="12"/>
        <v>0.0024041503226621685</v>
      </c>
      <c r="G250">
        <f t="shared" si="13"/>
        <v>0.0014537231465030498</v>
      </c>
      <c r="H250">
        <f t="shared" si="14"/>
        <v>0.07972972972972969</v>
      </c>
      <c r="I250">
        <f t="shared" si="15"/>
        <v>0.0009504271761591188</v>
      </c>
    </row>
    <row r="251" spans="1:9" ht="12.75">
      <c r="A251" s="1">
        <v>33373</v>
      </c>
      <c r="C251" s="2">
        <v>79.89</v>
      </c>
      <c r="D251">
        <v>62.19</v>
      </c>
      <c r="E251">
        <v>1.445</v>
      </c>
      <c r="F251">
        <f t="shared" si="12"/>
        <v>0.008457460237313752</v>
      </c>
      <c r="G251">
        <f t="shared" si="13"/>
        <v>0.0030645161290321354</v>
      </c>
      <c r="H251">
        <f t="shared" si="14"/>
        <v>0.004728132387706863</v>
      </c>
      <c r="I251">
        <f t="shared" si="15"/>
        <v>0.0053929441082816165</v>
      </c>
    </row>
    <row r="252" spans="1:9" ht="12.75">
      <c r="A252" s="1">
        <v>33404</v>
      </c>
      <c r="C252" s="2">
        <v>80.21</v>
      </c>
      <c r="D252">
        <v>62.37</v>
      </c>
      <c r="E252">
        <v>1.4895</v>
      </c>
      <c r="F252">
        <f t="shared" si="12"/>
        <v>0.0040055075729126255</v>
      </c>
      <c r="G252">
        <f t="shared" si="13"/>
        <v>0.0028943560057888007</v>
      </c>
      <c r="H252">
        <f t="shared" si="14"/>
        <v>0.03079584775086497</v>
      </c>
      <c r="I252">
        <f t="shared" si="15"/>
        <v>0.0011111515671238248</v>
      </c>
    </row>
    <row r="253" spans="1:9" ht="12.75">
      <c r="A253" s="1">
        <v>33434</v>
      </c>
      <c r="C253" s="2">
        <v>80.24</v>
      </c>
      <c r="D253">
        <v>62.46</v>
      </c>
      <c r="E253">
        <v>1.565</v>
      </c>
      <c r="F253">
        <f t="shared" si="12"/>
        <v>0.0003740182022191618</v>
      </c>
      <c r="G253">
        <f t="shared" si="13"/>
        <v>0.0014430014430015792</v>
      </c>
      <c r="H253">
        <f t="shared" si="14"/>
        <v>0.05068815038603547</v>
      </c>
      <c r="I253">
        <f t="shared" si="15"/>
        <v>-0.0010689832407824174</v>
      </c>
    </row>
    <row r="254" spans="1:9" ht="12.75">
      <c r="A254" s="1">
        <v>33465</v>
      </c>
      <c r="C254" s="2">
        <v>80.66</v>
      </c>
      <c r="D254">
        <v>62.64</v>
      </c>
      <c r="E254">
        <v>1.5357</v>
      </c>
      <c r="F254">
        <f t="shared" si="12"/>
        <v>0.005234297108674069</v>
      </c>
      <c r="G254">
        <f t="shared" si="13"/>
        <v>0.0028818443804035088</v>
      </c>
      <c r="H254">
        <f t="shared" si="14"/>
        <v>-0.018722044728434417</v>
      </c>
      <c r="I254">
        <f t="shared" si="15"/>
        <v>0.00235245272827056</v>
      </c>
    </row>
    <row r="255" spans="1:9" ht="12.75">
      <c r="A255" s="1">
        <v>33496</v>
      </c>
      <c r="C255" s="2">
        <v>80.82</v>
      </c>
      <c r="D255">
        <v>62.92</v>
      </c>
      <c r="E255">
        <v>1.5285</v>
      </c>
      <c r="F255">
        <f t="shared" si="12"/>
        <v>0.001983635011157947</v>
      </c>
      <c r="G255">
        <f t="shared" si="13"/>
        <v>0.00446998722860803</v>
      </c>
      <c r="H255">
        <f t="shared" si="14"/>
        <v>-0.004688415706192717</v>
      </c>
      <c r="I255">
        <f t="shared" si="15"/>
        <v>-0.002486352217450083</v>
      </c>
    </row>
    <row r="256" spans="1:9" ht="12.75">
      <c r="A256" s="1">
        <v>33526</v>
      </c>
      <c r="C256" s="2">
        <v>80.89</v>
      </c>
      <c r="D256">
        <v>63.01</v>
      </c>
      <c r="E256">
        <v>1.452</v>
      </c>
      <c r="F256">
        <f t="shared" si="12"/>
        <v>0.0008661222469685814</v>
      </c>
      <c r="G256">
        <f t="shared" si="13"/>
        <v>0.0014303877940240461</v>
      </c>
      <c r="H256">
        <f t="shared" si="14"/>
        <v>-0.05004906771344453</v>
      </c>
      <c r="I256">
        <f t="shared" si="15"/>
        <v>-0.0005642655470554647</v>
      </c>
    </row>
    <row r="257" spans="1:9" ht="12.75">
      <c r="A257" s="1">
        <v>33557</v>
      </c>
      <c r="C257" s="2">
        <v>81.86</v>
      </c>
      <c r="D257">
        <v>63.19</v>
      </c>
      <c r="E257">
        <v>1.461</v>
      </c>
      <c r="F257">
        <f t="shared" si="12"/>
        <v>0.011991593522066912</v>
      </c>
      <c r="G257">
        <f t="shared" si="13"/>
        <v>0.002856689414378666</v>
      </c>
      <c r="H257">
        <f t="shared" si="14"/>
        <v>0.006198347107438051</v>
      </c>
      <c r="I257">
        <f t="shared" si="15"/>
        <v>0.009134904107688246</v>
      </c>
    </row>
    <row r="258" spans="1:9" ht="12.75">
      <c r="A258" s="1">
        <v>33587</v>
      </c>
      <c r="C258" s="2">
        <v>81.66</v>
      </c>
      <c r="D258">
        <v>63.24</v>
      </c>
      <c r="E258">
        <v>1.4235</v>
      </c>
      <c r="F258">
        <f t="shared" si="12"/>
        <v>-0.002443195699975642</v>
      </c>
      <c r="G258">
        <f t="shared" si="13"/>
        <v>0.0007912644405760894</v>
      </c>
      <c r="H258">
        <f t="shared" si="14"/>
        <v>-0.02566735112936347</v>
      </c>
      <c r="I258">
        <f t="shared" si="15"/>
        <v>-0.0032344601405517315</v>
      </c>
    </row>
    <row r="259" spans="1:9" ht="12.75">
      <c r="A259" s="1">
        <v>33618</v>
      </c>
      <c r="C259" s="2">
        <v>82.05</v>
      </c>
      <c r="D259">
        <v>63.33</v>
      </c>
      <c r="E259">
        <v>1.3615</v>
      </c>
      <c r="F259">
        <f t="shared" si="12"/>
        <v>0.004775900073475503</v>
      </c>
      <c r="G259">
        <f t="shared" si="13"/>
        <v>0.0014231499051233776</v>
      </c>
      <c r="H259">
        <f t="shared" si="14"/>
        <v>-0.043554618897084674</v>
      </c>
      <c r="I259">
        <f t="shared" si="15"/>
        <v>0.0033527501683521255</v>
      </c>
    </row>
    <row r="260" spans="1:9" ht="12.75">
      <c r="A260" s="1">
        <v>33649</v>
      </c>
      <c r="C260" s="2">
        <v>82.63</v>
      </c>
      <c r="D260">
        <v>63.56</v>
      </c>
      <c r="E260">
        <v>1.4245</v>
      </c>
      <c r="F260">
        <f t="shared" si="12"/>
        <v>0.00706886045094457</v>
      </c>
      <c r="G260">
        <f t="shared" si="13"/>
        <v>0.003631770093162956</v>
      </c>
      <c r="H260">
        <f t="shared" si="14"/>
        <v>0.04627249357326502</v>
      </c>
      <c r="I260">
        <f t="shared" si="15"/>
        <v>0.0034370903577816136</v>
      </c>
    </row>
    <row r="261" spans="1:9" ht="12.75">
      <c r="A261" s="1">
        <v>33678</v>
      </c>
      <c r="C261" s="2">
        <v>82.88</v>
      </c>
      <c r="D261">
        <v>63.88</v>
      </c>
      <c r="E261">
        <v>1.4878</v>
      </c>
      <c r="F261">
        <f t="shared" si="12"/>
        <v>0.003025535519787015</v>
      </c>
      <c r="G261">
        <f t="shared" si="13"/>
        <v>0.005034612964128327</v>
      </c>
      <c r="H261">
        <f t="shared" si="14"/>
        <v>0.04443664443664441</v>
      </c>
      <c r="I261">
        <f t="shared" si="15"/>
        <v>-0.0020090774443413117</v>
      </c>
    </row>
    <row r="262" spans="1:9" ht="12.75">
      <c r="A262" s="1">
        <v>33709</v>
      </c>
      <c r="C262" s="2">
        <v>83.01</v>
      </c>
      <c r="D262">
        <v>63.97</v>
      </c>
      <c r="E262">
        <v>1.509</v>
      </c>
      <c r="F262">
        <f t="shared" si="12"/>
        <v>0.001568532818532864</v>
      </c>
      <c r="G262">
        <f t="shared" si="13"/>
        <v>0.0014088916718846267</v>
      </c>
      <c r="H262">
        <f t="shared" si="14"/>
        <v>0.014249227046645885</v>
      </c>
      <c r="I262">
        <f t="shared" si="15"/>
        <v>0.00015964114664823725</v>
      </c>
    </row>
    <row r="263" spans="1:9" ht="12.75">
      <c r="A263" s="1">
        <v>33739</v>
      </c>
      <c r="C263" s="2">
        <v>83.23</v>
      </c>
      <c r="D263">
        <v>64.07</v>
      </c>
      <c r="E263">
        <v>1.501</v>
      </c>
      <c r="F263">
        <f t="shared" si="12"/>
        <v>0.0026502830984218573</v>
      </c>
      <c r="G263">
        <f t="shared" si="13"/>
        <v>0.0015632327653587463</v>
      </c>
      <c r="H263">
        <f t="shared" si="14"/>
        <v>-0.005301524188204065</v>
      </c>
      <c r="I263">
        <f t="shared" si="15"/>
        <v>0.001087050333063111</v>
      </c>
    </row>
    <row r="264" spans="1:9" ht="12.75">
      <c r="A264" s="1">
        <v>33770</v>
      </c>
      <c r="C264" s="2">
        <v>83.56</v>
      </c>
      <c r="D264">
        <v>64.3</v>
      </c>
      <c r="E264">
        <v>1.4617</v>
      </c>
      <c r="F264">
        <f t="shared" si="12"/>
        <v>0.003964916496455695</v>
      </c>
      <c r="G264">
        <f t="shared" si="13"/>
        <v>0.0035898236304043873</v>
      </c>
      <c r="H264">
        <f t="shared" si="14"/>
        <v>-0.026182544970019928</v>
      </c>
      <c r="I264">
        <f t="shared" si="15"/>
        <v>0.00037509286605130754</v>
      </c>
    </row>
    <row r="265" spans="1:9" ht="12.75">
      <c r="A265" s="1">
        <v>33800</v>
      </c>
      <c r="C265" s="2">
        <v>83.31</v>
      </c>
      <c r="D265">
        <v>64.43</v>
      </c>
      <c r="E265">
        <v>1.3665</v>
      </c>
      <c r="F265">
        <f t="shared" si="12"/>
        <v>-0.0029918621349928065</v>
      </c>
      <c r="G265">
        <f t="shared" si="13"/>
        <v>0.002021772939347022</v>
      </c>
      <c r="H265">
        <f t="shared" si="14"/>
        <v>-0.06512964356571116</v>
      </c>
      <c r="I265">
        <f t="shared" si="15"/>
        <v>-0.005013635074339828</v>
      </c>
    </row>
    <row r="266" spans="1:9" ht="12.75">
      <c r="A266" s="1">
        <v>33831</v>
      </c>
      <c r="C266" s="2">
        <v>83.52</v>
      </c>
      <c r="D266">
        <v>64.62</v>
      </c>
      <c r="E266">
        <v>1.3198</v>
      </c>
      <c r="F266">
        <f aca="true" t="shared" si="16" ref="F266:F329">C266/C265-1</f>
        <v>0.0025207057976233127</v>
      </c>
      <c r="G266">
        <f aca="true" t="shared" si="17" ref="G266:G329">D266/D265-1</f>
        <v>0.002948936830668991</v>
      </c>
      <c r="H266">
        <f aca="true" t="shared" si="18" ref="H266:H329">E266/E265-1</f>
        <v>-0.03417489937797291</v>
      </c>
      <c r="I266">
        <f aca="true" t="shared" si="19" ref="I266:I329">F266-G266</f>
        <v>-0.00042823103304567844</v>
      </c>
    </row>
    <row r="267" spans="1:9" ht="12.75">
      <c r="A267" s="1">
        <v>33862</v>
      </c>
      <c r="C267" s="2">
        <v>83.62</v>
      </c>
      <c r="D267">
        <v>64.8</v>
      </c>
      <c r="E267">
        <v>1.2405</v>
      </c>
      <c r="F267">
        <f t="shared" si="16"/>
        <v>0.0011973180076629841</v>
      </c>
      <c r="G267">
        <f t="shared" si="17"/>
        <v>0.0027855153203342198</v>
      </c>
      <c r="H267">
        <f t="shared" si="18"/>
        <v>-0.060084861342627804</v>
      </c>
      <c r="I267">
        <f t="shared" si="19"/>
        <v>-0.0015881973126712357</v>
      </c>
    </row>
    <row r="268" spans="1:9" ht="12.75">
      <c r="A268" s="1">
        <v>33892</v>
      </c>
      <c r="C268" s="2">
        <v>83.74</v>
      </c>
      <c r="D268">
        <v>65.03</v>
      </c>
      <c r="E268">
        <v>1.245</v>
      </c>
      <c r="F268">
        <f t="shared" si="16"/>
        <v>0.001435063381965973</v>
      </c>
      <c r="G268">
        <f t="shared" si="17"/>
        <v>0.003549382716049543</v>
      </c>
      <c r="H268">
        <f t="shared" si="18"/>
        <v>0.0036275695284160303</v>
      </c>
      <c r="I268">
        <f t="shared" si="19"/>
        <v>-0.0021143193340835698</v>
      </c>
    </row>
    <row r="269" spans="1:9" ht="12.75">
      <c r="A269" s="1">
        <v>33923</v>
      </c>
      <c r="C269" s="2">
        <v>84.55</v>
      </c>
      <c r="D269">
        <v>65.12</v>
      </c>
      <c r="E269">
        <v>1.3985</v>
      </c>
      <c r="F269">
        <f t="shared" si="16"/>
        <v>0.009672796751851065</v>
      </c>
      <c r="G269">
        <f t="shared" si="17"/>
        <v>0.0013839766261725117</v>
      </c>
      <c r="H269">
        <f t="shared" si="18"/>
        <v>0.12329317269076312</v>
      </c>
      <c r="I269">
        <f t="shared" si="19"/>
        <v>0.008288820125678553</v>
      </c>
    </row>
    <row r="270" spans="1:9" ht="12.75">
      <c r="A270" s="1">
        <v>33953</v>
      </c>
      <c r="C270" s="2">
        <v>84.46</v>
      </c>
      <c r="D270">
        <v>65.08</v>
      </c>
      <c r="E270">
        <v>1.415</v>
      </c>
      <c r="F270">
        <f t="shared" si="16"/>
        <v>-0.0010644589000591287</v>
      </c>
      <c r="G270">
        <f t="shared" si="17"/>
        <v>-0.0006142506142506887</v>
      </c>
      <c r="H270">
        <f t="shared" si="18"/>
        <v>0.011798355380765013</v>
      </c>
      <c r="I270">
        <f t="shared" si="19"/>
        <v>-0.00045020828580843997</v>
      </c>
    </row>
    <row r="271" spans="1:9" ht="12.75">
      <c r="A271" s="1">
        <v>33984</v>
      </c>
      <c r="C271" s="2">
        <v>84.89</v>
      </c>
      <c r="D271">
        <v>65.4</v>
      </c>
      <c r="E271">
        <v>1.466</v>
      </c>
      <c r="F271">
        <f t="shared" si="16"/>
        <v>0.005091167416528597</v>
      </c>
      <c r="G271">
        <f t="shared" si="17"/>
        <v>0.0049170251997543435</v>
      </c>
      <c r="H271">
        <f t="shared" si="18"/>
        <v>0.03604240282685511</v>
      </c>
      <c r="I271">
        <f t="shared" si="19"/>
        <v>0.00017414221677425346</v>
      </c>
    </row>
    <row r="272" spans="1:9" ht="12.75">
      <c r="A272" s="1">
        <v>34015</v>
      </c>
      <c r="C272" s="2">
        <v>85.44</v>
      </c>
      <c r="D272">
        <v>65.63</v>
      </c>
      <c r="E272">
        <v>1.5185</v>
      </c>
      <c r="F272">
        <f t="shared" si="16"/>
        <v>0.00647897278831433</v>
      </c>
      <c r="G272">
        <f t="shared" si="17"/>
        <v>0.0035168195718653372</v>
      </c>
      <c r="H272">
        <f t="shared" si="18"/>
        <v>0.035811732605729896</v>
      </c>
      <c r="I272">
        <f t="shared" si="19"/>
        <v>0.0029621532164489928</v>
      </c>
    </row>
    <row r="273" spans="1:9" ht="12.75">
      <c r="A273" s="1">
        <v>34043</v>
      </c>
      <c r="C273" s="2">
        <v>85.89</v>
      </c>
      <c r="D273">
        <v>65.85</v>
      </c>
      <c r="E273">
        <v>1.5265</v>
      </c>
      <c r="F273">
        <f t="shared" si="16"/>
        <v>0.005266853932584192</v>
      </c>
      <c r="G273">
        <f t="shared" si="17"/>
        <v>0.0033521255523387694</v>
      </c>
      <c r="H273">
        <f t="shared" si="18"/>
        <v>0.0052683569311819944</v>
      </c>
      <c r="I273">
        <f t="shared" si="19"/>
        <v>0.001914728380245423</v>
      </c>
    </row>
    <row r="274" spans="1:9" ht="12.75">
      <c r="A274" s="1">
        <v>34074</v>
      </c>
      <c r="C274" s="2">
        <v>86.15</v>
      </c>
      <c r="D274">
        <v>66.04</v>
      </c>
      <c r="E274">
        <v>1.4824</v>
      </c>
      <c r="F274">
        <f t="shared" si="16"/>
        <v>0.0030271277215043746</v>
      </c>
      <c r="G274">
        <f t="shared" si="17"/>
        <v>0.002885345482156687</v>
      </c>
      <c r="H274">
        <f t="shared" si="18"/>
        <v>-0.028889616770389814</v>
      </c>
      <c r="I274">
        <f t="shared" si="19"/>
        <v>0.00014178223934768752</v>
      </c>
    </row>
    <row r="275" spans="1:9" ht="12.75">
      <c r="A275" s="1">
        <v>34104</v>
      </c>
      <c r="C275" s="2">
        <v>86.2</v>
      </c>
      <c r="D275">
        <v>66.13</v>
      </c>
      <c r="E275">
        <v>1.4325</v>
      </c>
      <c r="F275">
        <f t="shared" si="16"/>
        <v>0.0005803830528148257</v>
      </c>
      <c r="G275">
        <f t="shared" si="17"/>
        <v>0.0013628104179284062</v>
      </c>
      <c r="H275">
        <f t="shared" si="18"/>
        <v>-0.033661629789530356</v>
      </c>
      <c r="I275">
        <f t="shared" si="19"/>
        <v>-0.0007824273651135805</v>
      </c>
    </row>
    <row r="276" spans="1:9" ht="12.75">
      <c r="A276" s="1">
        <v>34135</v>
      </c>
      <c r="C276" s="2">
        <v>86.18</v>
      </c>
      <c r="D276">
        <v>66.22</v>
      </c>
      <c r="E276">
        <v>1.425</v>
      </c>
      <c r="F276">
        <f t="shared" si="16"/>
        <v>-0.00023201856148491462</v>
      </c>
      <c r="G276">
        <f t="shared" si="17"/>
        <v>0.0013609556933313893</v>
      </c>
      <c r="H276">
        <f t="shared" si="18"/>
        <v>-0.005235602094240899</v>
      </c>
      <c r="I276">
        <f t="shared" si="19"/>
        <v>-0.001592974254816304</v>
      </c>
    </row>
    <row r="277" spans="1:9" ht="12.75">
      <c r="A277" s="1">
        <v>34165</v>
      </c>
      <c r="C277" s="2">
        <v>86.13</v>
      </c>
      <c r="D277">
        <v>66.22</v>
      </c>
      <c r="E277">
        <v>1.5065</v>
      </c>
      <c r="F277">
        <f t="shared" si="16"/>
        <v>-0.0005801810164772769</v>
      </c>
      <c r="G277">
        <f t="shared" si="17"/>
        <v>0</v>
      </c>
      <c r="H277">
        <f t="shared" si="18"/>
        <v>0.05719298245614035</v>
      </c>
      <c r="I277">
        <f t="shared" si="19"/>
        <v>-0.0005801810164772769</v>
      </c>
    </row>
    <row r="278" spans="1:9" ht="12.75">
      <c r="A278" s="1">
        <v>34196</v>
      </c>
      <c r="C278" s="2">
        <v>86.55</v>
      </c>
      <c r="D278">
        <v>66.41</v>
      </c>
      <c r="E278">
        <v>1.5025</v>
      </c>
      <c r="F278">
        <f t="shared" si="16"/>
        <v>0.004876349703935912</v>
      </c>
      <c r="G278">
        <f t="shared" si="17"/>
        <v>0.002869223799456311</v>
      </c>
      <c r="H278">
        <f t="shared" si="18"/>
        <v>-0.002655160969133763</v>
      </c>
      <c r="I278">
        <f t="shared" si="19"/>
        <v>0.002007125904479601</v>
      </c>
    </row>
    <row r="279" spans="1:9" ht="12.75">
      <c r="A279" s="1">
        <v>34227</v>
      </c>
      <c r="C279" s="2">
        <v>86.5</v>
      </c>
      <c r="D279">
        <v>66.54</v>
      </c>
      <c r="E279">
        <v>1.459</v>
      </c>
      <c r="F279">
        <f t="shared" si="16"/>
        <v>-0.0005777007510109344</v>
      </c>
      <c r="G279">
        <f t="shared" si="17"/>
        <v>0.0019575365155850566</v>
      </c>
      <c r="H279">
        <f t="shared" si="18"/>
        <v>-0.028951747088186264</v>
      </c>
      <c r="I279">
        <f t="shared" si="19"/>
        <v>-0.002535237266595991</v>
      </c>
    </row>
    <row r="280" spans="1:9" ht="12.75">
      <c r="A280" s="1">
        <v>34257</v>
      </c>
      <c r="C280" s="2">
        <v>86.56</v>
      </c>
      <c r="D280">
        <v>66.82</v>
      </c>
      <c r="E280">
        <v>1.4247</v>
      </c>
      <c r="F280">
        <f t="shared" si="16"/>
        <v>0.000693641618497054</v>
      </c>
      <c r="G280">
        <f t="shared" si="17"/>
        <v>0.004207995190862457</v>
      </c>
      <c r="H280">
        <f t="shared" si="18"/>
        <v>-0.023509252912954026</v>
      </c>
      <c r="I280">
        <f t="shared" si="19"/>
        <v>-0.003514353572365403</v>
      </c>
    </row>
    <row r="281" spans="1:9" ht="12.75">
      <c r="A281" s="1">
        <v>34288</v>
      </c>
      <c r="C281" s="2">
        <v>86.45</v>
      </c>
      <c r="D281">
        <v>66.86</v>
      </c>
      <c r="E281">
        <v>1.5015</v>
      </c>
      <c r="F281">
        <f t="shared" si="16"/>
        <v>-0.0012707948243992906</v>
      </c>
      <c r="G281">
        <f t="shared" si="17"/>
        <v>0.0005986231667165498</v>
      </c>
      <c r="H281">
        <f t="shared" si="18"/>
        <v>0.05390608549168241</v>
      </c>
      <c r="I281">
        <f t="shared" si="19"/>
        <v>-0.0018694179911158404</v>
      </c>
    </row>
    <row r="282" spans="1:11" ht="12.75">
      <c r="A282" s="1">
        <v>34318</v>
      </c>
      <c r="C282" s="2">
        <v>86.55</v>
      </c>
      <c r="D282">
        <v>66.86</v>
      </c>
      <c r="E282">
        <v>1.4965</v>
      </c>
      <c r="F282">
        <f t="shared" si="16"/>
        <v>0.0011567379988433046</v>
      </c>
      <c r="G282">
        <f t="shared" si="17"/>
        <v>0</v>
      </c>
      <c r="H282">
        <f t="shared" si="18"/>
        <v>-0.0033300033300034393</v>
      </c>
      <c r="I282">
        <f t="shared" si="19"/>
        <v>0.0011567379988433046</v>
      </c>
      <c r="J282" t="str">
        <f>IF(H282&gt;0.15,1,"** **")</f>
        <v>** **</v>
      </c>
      <c r="K282">
        <f>1.45*(1+H282)</f>
        <v>1.445171495171495</v>
      </c>
    </row>
    <row r="283" spans="1:11" ht="12.75">
      <c r="A283" s="1">
        <v>34349</v>
      </c>
      <c r="C283" s="2">
        <v>86.66</v>
      </c>
      <c r="D283">
        <v>67.05</v>
      </c>
      <c r="E283">
        <v>1.491</v>
      </c>
      <c r="F283">
        <f t="shared" si="16"/>
        <v>0.001270941652224078</v>
      </c>
      <c r="G283">
        <f t="shared" si="17"/>
        <v>0.0028417588991922482</v>
      </c>
      <c r="H283">
        <f t="shared" si="18"/>
        <v>-0.0036752422318743205</v>
      </c>
      <c r="I283">
        <f t="shared" si="19"/>
        <v>-0.0015708172469681703</v>
      </c>
      <c r="J283" t="str">
        <f aca="true" t="shared" si="20" ref="J283:J346">IF(H283&gt;0.15,1,"** **")</f>
        <v>** **</v>
      </c>
      <c r="K283">
        <f aca="true" t="shared" si="21" ref="K283:K346">1.45*(1+H283)</f>
        <v>1.4446708987637822</v>
      </c>
    </row>
    <row r="284" spans="1:11" ht="12.75">
      <c r="A284" s="1">
        <v>34380</v>
      </c>
      <c r="C284" s="2">
        <v>87.01</v>
      </c>
      <c r="D284">
        <v>67.28</v>
      </c>
      <c r="E284">
        <v>1.45</v>
      </c>
      <c r="F284">
        <f t="shared" si="16"/>
        <v>0.0040387722132473325</v>
      </c>
      <c r="G284">
        <f t="shared" si="17"/>
        <v>0.003430275913497427</v>
      </c>
      <c r="H284">
        <f t="shared" si="18"/>
        <v>-0.027498323272971303</v>
      </c>
      <c r="I284">
        <f t="shared" si="19"/>
        <v>0.0006084962997499055</v>
      </c>
      <c r="J284" t="str">
        <f t="shared" si="20"/>
        <v>** **</v>
      </c>
      <c r="K284">
        <f t="shared" si="21"/>
        <v>1.4101274312541916</v>
      </c>
    </row>
    <row r="285" spans="1:11" ht="12.75">
      <c r="A285" s="1">
        <v>34408</v>
      </c>
      <c r="C285" s="2">
        <v>87.01</v>
      </c>
      <c r="D285">
        <v>67.51</v>
      </c>
      <c r="E285">
        <v>1.44</v>
      </c>
      <c r="F285">
        <f t="shared" si="16"/>
        <v>0</v>
      </c>
      <c r="G285">
        <f t="shared" si="17"/>
        <v>0.003418549346016597</v>
      </c>
      <c r="H285">
        <f t="shared" si="18"/>
        <v>-0.006896551724137945</v>
      </c>
      <c r="I285">
        <f t="shared" si="19"/>
        <v>-0.003418549346016597</v>
      </c>
      <c r="J285" t="str">
        <f t="shared" si="20"/>
        <v>** **</v>
      </c>
      <c r="K285">
        <f t="shared" si="21"/>
        <v>1.44</v>
      </c>
    </row>
    <row r="286" spans="1:11" ht="12.75">
      <c r="A286" s="1">
        <v>34439</v>
      </c>
      <c r="C286" s="2">
        <v>87.05</v>
      </c>
      <c r="D286">
        <v>67.6</v>
      </c>
      <c r="E286">
        <v>1.4265</v>
      </c>
      <c r="F286">
        <f t="shared" si="16"/>
        <v>0.0004597172738765032</v>
      </c>
      <c r="G286">
        <f t="shared" si="17"/>
        <v>0.0013331358317285602</v>
      </c>
      <c r="H286">
        <f t="shared" si="18"/>
        <v>-0.009374999999999911</v>
      </c>
      <c r="I286">
        <f t="shared" si="19"/>
        <v>-0.000873418557852057</v>
      </c>
      <c r="J286" t="str">
        <f t="shared" si="20"/>
        <v>** **</v>
      </c>
      <c r="K286">
        <f t="shared" si="21"/>
        <v>1.43640625</v>
      </c>
    </row>
    <row r="287" spans="1:11" ht="12.75">
      <c r="A287" s="1">
        <v>34469</v>
      </c>
      <c r="C287" s="2">
        <v>86.51</v>
      </c>
      <c r="D287">
        <v>67.64</v>
      </c>
      <c r="E287">
        <v>1.4</v>
      </c>
      <c r="F287">
        <f t="shared" si="16"/>
        <v>-0.006203331418724756</v>
      </c>
      <c r="G287">
        <f t="shared" si="17"/>
        <v>0.0005917159763315638</v>
      </c>
      <c r="H287">
        <f t="shared" si="18"/>
        <v>-0.018576936558009294</v>
      </c>
      <c r="I287">
        <f t="shared" si="19"/>
        <v>-0.0067950473950563195</v>
      </c>
      <c r="J287" t="str">
        <f t="shared" si="20"/>
        <v>** **</v>
      </c>
      <c r="K287">
        <f t="shared" si="21"/>
        <v>1.4230634419908865</v>
      </c>
    </row>
    <row r="288" spans="1:11" ht="12.75">
      <c r="A288" s="1">
        <v>34500</v>
      </c>
      <c r="C288" s="2">
        <v>86.65</v>
      </c>
      <c r="D288">
        <v>67.87</v>
      </c>
      <c r="E288">
        <v>1.4005</v>
      </c>
      <c r="F288">
        <f t="shared" si="16"/>
        <v>0.0016183100219628876</v>
      </c>
      <c r="G288">
        <f t="shared" si="17"/>
        <v>0.003400354819633522</v>
      </c>
      <c r="H288">
        <f t="shared" si="18"/>
        <v>0.0003571428571429447</v>
      </c>
      <c r="I288">
        <f t="shared" si="19"/>
        <v>-0.0017820447976706344</v>
      </c>
      <c r="J288" t="str">
        <f t="shared" si="20"/>
        <v>** **</v>
      </c>
      <c r="K288">
        <f t="shared" si="21"/>
        <v>1.4505178571428572</v>
      </c>
    </row>
    <row r="289" spans="1:11" ht="12.75">
      <c r="A289" s="1">
        <v>34530</v>
      </c>
      <c r="C289" s="2">
        <v>86.63</v>
      </c>
      <c r="D289">
        <v>68.06</v>
      </c>
      <c r="E289">
        <v>1.3355</v>
      </c>
      <c r="F289">
        <f t="shared" si="16"/>
        <v>-0.00023081361800358913</v>
      </c>
      <c r="G289">
        <f t="shared" si="17"/>
        <v>0.0027994695741859754</v>
      </c>
      <c r="H289">
        <f t="shared" si="18"/>
        <v>-0.04641199571581589</v>
      </c>
      <c r="I289">
        <f t="shared" si="19"/>
        <v>-0.0030302831921895645</v>
      </c>
      <c r="J289" t="str">
        <f t="shared" si="20"/>
        <v>** **</v>
      </c>
      <c r="K289">
        <f t="shared" si="21"/>
        <v>1.3827026062120669</v>
      </c>
    </row>
    <row r="290" spans="1:11" ht="12.75">
      <c r="A290" s="1">
        <v>34561</v>
      </c>
      <c r="C290" s="2">
        <v>86.97</v>
      </c>
      <c r="D290">
        <v>68.33</v>
      </c>
      <c r="E290">
        <v>1.3315</v>
      </c>
      <c r="F290">
        <f t="shared" si="16"/>
        <v>0.003924737388895316</v>
      </c>
      <c r="G290">
        <f t="shared" si="17"/>
        <v>0.003967087863649743</v>
      </c>
      <c r="H290">
        <f t="shared" si="18"/>
        <v>-0.0029951329090228684</v>
      </c>
      <c r="I290">
        <f t="shared" si="19"/>
        <v>-4.235047475442677E-05</v>
      </c>
      <c r="J290" t="str">
        <f t="shared" si="20"/>
        <v>** **</v>
      </c>
      <c r="K290">
        <f t="shared" si="21"/>
        <v>1.4456570572819167</v>
      </c>
    </row>
    <row r="291" spans="1:11" ht="12.75">
      <c r="A291" s="1">
        <v>34592</v>
      </c>
      <c r="C291" s="2">
        <v>87.01</v>
      </c>
      <c r="D291">
        <v>68.51</v>
      </c>
      <c r="E291">
        <v>1.324</v>
      </c>
      <c r="F291">
        <f t="shared" si="16"/>
        <v>0.00045992871104982846</v>
      </c>
      <c r="G291">
        <f t="shared" si="17"/>
        <v>0.0026342748426753104</v>
      </c>
      <c r="H291">
        <f t="shared" si="18"/>
        <v>-0.00563274502440847</v>
      </c>
      <c r="I291">
        <f t="shared" si="19"/>
        <v>-0.002174346131625482</v>
      </c>
      <c r="J291" t="str">
        <f t="shared" si="20"/>
        <v>** **</v>
      </c>
      <c r="K291">
        <f t="shared" si="21"/>
        <v>1.4418325197146076</v>
      </c>
    </row>
    <row r="292" spans="1:11" ht="12.75">
      <c r="A292" s="1">
        <v>34622</v>
      </c>
      <c r="C292" s="2">
        <v>86.94</v>
      </c>
      <c r="D292">
        <v>68.56</v>
      </c>
      <c r="E292">
        <v>1.293</v>
      </c>
      <c r="F292">
        <f t="shared" si="16"/>
        <v>-0.0008045052292841026</v>
      </c>
      <c r="G292">
        <f t="shared" si="17"/>
        <v>0.000729820464165698</v>
      </c>
      <c r="H292">
        <f t="shared" si="18"/>
        <v>-0.023413897280966878</v>
      </c>
      <c r="I292">
        <f t="shared" si="19"/>
        <v>-0.0015343256934498006</v>
      </c>
      <c r="J292" t="str">
        <f t="shared" si="20"/>
        <v>** **</v>
      </c>
      <c r="K292">
        <f t="shared" si="21"/>
        <v>1.4160498489425979</v>
      </c>
    </row>
    <row r="293" spans="1:11" ht="12.75">
      <c r="A293" s="1">
        <v>34653</v>
      </c>
      <c r="C293" s="2">
        <v>86.93</v>
      </c>
      <c r="D293">
        <v>68.65</v>
      </c>
      <c r="E293">
        <v>1.248</v>
      </c>
      <c r="F293">
        <f t="shared" si="16"/>
        <v>-0.00011502185415213084</v>
      </c>
      <c r="G293">
        <f t="shared" si="17"/>
        <v>0.0013127187864645506</v>
      </c>
      <c r="H293">
        <f t="shared" si="18"/>
        <v>-0.03480278422273775</v>
      </c>
      <c r="I293">
        <f t="shared" si="19"/>
        <v>-0.0014277406406166815</v>
      </c>
      <c r="J293" t="str">
        <f t="shared" si="20"/>
        <v>** **</v>
      </c>
      <c r="K293">
        <f t="shared" si="21"/>
        <v>1.3995359628770303</v>
      </c>
    </row>
    <row r="294" spans="1:11" ht="12.75">
      <c r="A294" s="1">
        <v>34683</v>
      </c>
      <c r="C294" s="2">
        <v>86.92</v>
      </c>
      <c r="D294">
        <v>68.65</v>
      </c>
      <c r="E294">
        <v>1.3305</v>
      </c>
      <c r="F294">
        <f t="shared" si="16"/>
        <v>-0.00011503508570120946</v>
      </c>
      <c r="G294">
        <f t="shared" si="17"/>
        <v>0</v>
      </c>
      <c r="H294">
        <f t="shared" si="18"/>
        <v>0.06610576923076916</v>
      </c>
      <c r="I294">
        <f t="shared" si="19"/>
        <v>-0.00011503508570120946</v>
      </c>
      <c r="J294" t="str">
        <f t="shared" si="20"/>
        <v>** **</v>
      </c>
      <c r="K294">
        <f t="shared" si="21"/>
        <v>1.5458533653846152</v>
      </c>
    </row>
    <row r="295" spans="1:11" ht="12.75">
      <c r="A295" s="1">
        <v>34714</v>
      </c>
      <c r="C295" s="2">
        <v>87.53</v>
      </c>
      <c r="D295">
        <v>68.93</v>
      </c>
      <c r="E295">
        <v>1.31</v>
      </c>
      <c r="F295">
        <f t="shared" si="16"/>
        <v>0.007017947537965918</v>
      </c>
      <c r="G295">
        <f t="shared" si="17"/>
        <v>0.004078659868900214</v>
      </c>
      <c r="H295">
        <f t="shared" si="18"/>
        <v>-0.015407741450582435</v>
      </c>
      <c r="I295">
        <f t="shared" si="19"/>
        <v>0.0029392876690657044</v>
      </c>
      <c r="J295" t="str">
        <f t="shared" si="20"/>
        <v>** **</v>
      </c>
      <c r="K295">
        <f t="shared" si="21"/>
        <v>1.4276587748966554</v>
      </c>
    </row>
    <row r="296" spans="1:11" ht="12.75">
      <c r="A296" s="1">
        <v>34745</v>
      </c>
      <c r="C296" s="2">
        <v>88.32</v>
      </c>
      <c r="D296">
        <v>69.2</v>
      </c>
      <c r="E296">
        <v>1.289</v>
      </c>
      <c r="F296">
        <f t="shared" si="16"/>
        <v>0.009025476979321212</v>
      </c>
      <c r="G296">
        <f t="shared" si="17"/>
        <v>0.003917017263890932</v>
      </c>
      <c r="H296">
        <f t="shared" si="18"/>
        <v>-0.016030534351145098</v>
      </c>
      <c r="I296">
        <f t="shared" si="19"/>
        <v>0.00510845971543028</v>
      </c>
      <c r="J296" t="str">
        <f t="shared" si="20"/>
        <v>** **</v>
      </c>
      <c r="K296">
        <f t="shared" si="21"/>
        <v>1.4267557251908396</v>
      </c>
    </row>
    <row r="297" spans="1:11" ht="12.75">
      <c r="A297" s="1">
        <v>34773</v>
      </c>
      <c r="C297" s="2">
        <v>88.37</v>
      </c>
      <c r="D297">
        <v>69.43</v>
      </c>
      <c r="E297">
        <v>1.2405</v>
      </c>
      <c r="F297">
        <f t="shared" si="16"/>
        <v>0.000566123188405987</v>
      </c>
      <c r="G297">
        <f t="shared" si="17"/>
        <v>0.0033236994219654203</v>
      </c>
      <c r="H297">
        <f t="shared" si="18"/>
        <v>-0.03762606671838631</v>
      </c>
      <c r="I297">
        <f t="shared" si="19"/>
        <v>-0.0027575762335594334</v>
      </c>
      <c r="J297" t="str">
        <f t="shared" si="20"/>
        <v>** **</v>
      </c>
      <c r="K297">
        <f t="shared" si="21"/>
        <v>1.3954422032583398</v>
      </c>
    </row>
    <row r="298" spans="1:11" ht="12.75">
      <c r="A298" s="1">
        <v>34804</v>
      </c>
      <c r="C298" s="2">
        <v>88.44</v>
      </c>
      <c r="D298">
        <v>69.66</v>
      </c>
      <c r="E298">
        <v>1.1242</v>
      </c>
      <c r="F298">
        <f t="shared" si="16"/>
        <v>0.0007921240239898708</v>
      </c>
      <c r="G298">
        <f t="shared" si="17"/>
        <v>0.003312689039320027</v>
      </c>
      <c r="H298">
        <f t="shared" si="18"/>
        <v>-0.09375251914550575</v>
      </c>
      <c r="I298">
        <f t="shared" si="19"/>
        <v>-0.002520565015330156</v>
      </c>
      <c r="J298" t="str">
        <f t="shared" si="20"/>
        <v>** **</v>
      </c>
      <c r="K298">
        <f t="shared" si="21"/>
        <v>1.3140588472390167</v>
      </c>
    </row>
    <row r="299" spans="1:11" ht="12.75">
      <c r="A299" s="1">
        <v>34834</v>
      </c>
      <c r="C299" s="2">
        <v>88.28</v>
      </c>
      <c r="D299">
        <v>69.8</v>
      </c>
      <c r="E299">
        <v>1.146</v>
      </c>
      <c r="F299">
        <f t="shared" si="16"/>
        <v>-0.0018091361374943382</v>
      </c>
      <c r="G299">
        <f t="shared" si="17"/>
        <v>0.0020097616996841428</v>
      </c>
      <c r="H299">
        <f t="shared" si="18"/>
        <v>0.019391567336772608</v>
      </c>
      <c r="I299">
        <f t="shared" si="19"/>
        <v>-0.003818897837178481</v>
      </c>
      <c r="J299" t="str">
        <f t="shared" si="20"/>
        <v>** **</v>
      </c>
      <c r="K299">
        <f t="shared" si="21"/>
        <v>1.4781177726383203</v>
      </c>
    </row>
    <row r="300" spans="1:11" ht="12.75">
      <c r="A300" s="1">
        <v>34865</v>
      </c>
      <c r="C300" s="2">
        <v>88.45</v>
      </c>
      <c r="D300">
        <v>69.94</v>
      </c>
      <c r="E300">
        <v>1.171</v>
      </c>
      <c r="F300">
        <f t="shared" si="16"/>
        <v>0.001925690983235251</v>
      </c>
      <c r="G300">
        <f t="shared" si="17"/>
        <v>0.0020057306590257618</v>
      </c>
      <c r="H300">
        <f t="shared" si="18"/>
        <v>0.021815008726003615</v>
      </c>
      <c r="I300">
        <f t="shared" si="19"/>
        <v>-8.003967579051086E-05</v>
      </c>
      <c r="J300" t="str">
        <f t="shared" si="20"/>
        <v>** **</v>
      </c>
      <c r="K300">
        <f t="shared" si="21"/>
        <v>1.4816317626527051</v>
      </c>
    </row>
    <row r="301" spans="1:11" ht="12.75">
      <c r="A301" s="1">
        <v>34895</v>
      </c>
      <c r="C301" s="2">
        <v>88.39</v>
      </c>
      <c r="D301">
        <v>69.94</v>
      </c>
      <c r="E301">
        <v>1.146</v>
      </c>
      <c r="F301">
        <f t="shared" si="16"/>
        <v>-0.000678349349915286</v>
      </c>
      <c r="G301">
        <f t="shared" si="17"/>
        <v>0</v>
      </c>
      <c r="H301">
        <f t="shared" si="18"/>
        <v>-0.021349274124679907</v>
      </c>
      <c r="I301">
        <f t="shared" si="19"/>
        <v>-0.000678349349915286</v>
      </c>
      <c r="J301" t="str">
        <f t="shared" si="20"/>
        <v>** **</v>
      </c>
      <c r="K301">
        <f t="shared" si="21"/>
        <v>1.419043552519214</v>
      </c>
    </row>
    <row r="302" spans="1:11" ht="12.75">
      <c r="A302" s="1">
        <v>34926</v>
      </c>
      <c r="C302" s="2">
        <v>88.67</v>
      </c>
      <c r="D302">
        <v>70.12</v>
      </c>
      <c r="E302">
        <v>1.146</v>
      </c>
      <c r="F302">
        <f t="shared" si="16"/>
        <v>0.003167779160538453</v>
      </c>
      <c r="G302">
        <f t="shared" si="17"/>
        <v>0.0025736345438949204</v>
      </c>
      <c r="H302">
        <f t="shared" si="18"/>
        <v>0</v>
      </c>
      <c r="I302">
        <f t="shared" si="19"/>
        <v>0.0005941446166435327</v>
      </c>
      <c r="J302" t="str">
        <f t="shared" si="20"/>
        <v>** **</v>
      </c>
      <c r="K302">
        <f t="shared" si="21"/>
        <v>1.45</v>
      </c>
    </row>
    <row r="303" spans="1:11" ht="12.75">
      <c r="A303" s="1">
        <v>34957</v>
      </c>
      <c r="C303" s="2">
        <v>88.75</v>
      </c>
      <c r="D303">
        <v>70.26</v>
      </c>
      <c r="E303">
        <v>1.201</v>
      </c>
      <c r="F303">
        <f t="shared" si="16"/>
        <v>0.0009022217209879724</v>
      </c>
      <c r="G303">
        <f t="shared" si="17"/>
        <v>0.0019965772960639505</v>
      </c>
      <c r="H303">
        <f t="shared" si="18"/>
        <v>0.047993019197207776</v>
      </c>
      <c r="I303">
        <f t="shared" si="19"/>
        <v>-0.0010943555750759781</v>
      </c>
      <c r="J303" t="str">
        <f t="shared" si="20"/>
        <v>** **</v>
      </c>
      <c r="K303">
        <f t="shared" si="21"/>
        <v>1.5195898778359511</v>
      </c>
    </row>
    <row r="304" spans="1:11" ht="12.75">
      <c r="A304" s="1">
        <v>34987</v>
      </c>
      <c r="C304" s="2">
        <v>88.65</v>
      </c>
      <c r="D304">
        <v>70.49</v>
      </c>
      <c r="E304">
        <v>1.1507</v>
      </c>
      <c r="F304">
        <f t="shared" si="16"/>
        <v>-0.0011267605633802358</v>
      </c>
      <c r="G304">
        <f t="shared" si="17"/>
        <v>0.0032735553657841088</v>
      </c>
      <c r="H304">
        <f t="shared" si="18"/>
        <v>-0.04188176519567033</v>
      </c>
      <c r="I304">
        <f t="shared" si="19"/>
        <v>-0.0044003159291643446</v>
      </c>
      <c r="J304" t="str">
        <f t="shared" si="20"/>
        <v>** **</v>
      </c>
      <c r="K304">
        <f t="shared" si="21"/>
        <v>1.389271440466278</v>
      </c>
    </row>
    <row r="305" spans="1:11" ht="12.75">
      <c r="A305" s="1">
        <v>35018</v>
      </c>
      <c r="C305" s="2">
        <v>88.59</v>
      </c>
      <c r="D305">
        <v>70.44</v>
      </c>
      <c r="E305">
        <v>1.1395</v>
      </c>
      <c r="F305">
        <f t="shared" si="16"/>
        <v>-0.0006768189509306355</v>
      </c>
      <c r="G305">
        <f t="shared" si="17"/>
        <v>-0.0007093204709887058</v>
      </c>
      <c r="H305">
        <f t="shared" si="18"/>
        <v>-0.00973320587468507</v>
      </c>
      <c r="I305">
        <f t="shared" si="19"/>
        <v>3.250152005807028E-05</v>
      </c>
      <c r="J305" t="str">
        <f t="shared" si="20"/>
        <v>** **</v>
      </c>
      <c r="K305">
        <f t="shared" si="21"/>
        <v>1.4358868514817067</v>
      </c>
    </row>
    <row r="306" spans="1:11" ht="12.75">
      <c r="A306" s="1">
        <v>35048</v>
      </c>
      <c r="C306" s="2">
        <v>88.61</v>
      </c>
      <c r="D306">
        <v>70.39</v>
      </c>
      <c r="E306">
        <v>1.174</v>
      </c>
      <c r="F306">
        <f t="shared" si="16"/>
        <v>0.00022575911502431545</v>
      </c>
      <c r="G306">
        <f t="shared" si="17"/>
        <v>-0.0007098239636569303</v>
      </c>
      <c r="H306">
        <f t="shared" si="18"/>
        <v>0.030276437033786685</v>
      </c>
      <c r="I306">
        <f t="shared" si="19"/>
        <v>0.0009355830786812458</v>
      </c>
      <c r="J306" t="str">
        <f t="shared" si="20"/>
        <v>** **</v>
      </c>
      <c r="K306">
        <f t="shared" si="21"/>
        <v>1.4939008336989907</v>
      </c>
    </row>
    <row r="307" spans="1:11" ht="12.75">
      <c r="A307" s="1">
        <v>35079</v>
      </c>
      <c r="C307" s="2">
        <v>88.86</v>
      </c>
      <c r="D307">
        <v>70.81</v>
      </c>
      <c r="E307">
        <v>1.154</v>
      </c>
      <c r="F307">
        <f t="shared" si="16"/>
        <v>0.002821351991874499</v>
      </c>
      <c r="G307">
        <f t="shared" si="17"/>
        <v>0.005966756641568427</v>
      </c>
      <c r="H307">
        <f t="shared" si="18"/>
        <v>-0.017035775127768327</v>
      </c>
      <c r="I307">
        <f t="shared" si="19"/>
        <v>-0.003145404649693928</v>
      </c>
      <c r="J307" t="str">
        <f t="shared" si="20"/>
        <v>** **</v>
      </c>
      <c r="K307">
        <f t="shared" si="21"/>
        <v>1.425298126064736</v>
      </c>
    </row>
    <row r="308" spans="1:11" ht="12.75">
      <c r="A308" s="1">
        <v>35110</v>
      </c>
      <c r="C308" s="2">
        <v>89.01</v>
      </c>
      <c r="D308">
        <v>71.04</v>
      </c>
      <c r="E308">
        <v>1.2195</v>
      </c>
      <c r="F308">
        <f t="shared" si="16"/>
        <v>0.0016880486158001862</v>
      </c>
      <c r="G308">
        <f t="shared" si="17"/>
        <v>0.003248128795367844</v>
      </c>
      <c r="H308">
        <f t="shared" si="18"/>
        <v>0.0567590987868285</v>
      </c>
      <c r="I308">
        <f t="shared" si="19"/>
        <v>-0.0015600801795676578</v>
      </c>
      <c r="J308" t="str">
        <f t="shared" si="20"/>
        <v>** **</v>
      </c>
      <c r="K308">
        <f t="shared" si="21"/>
        <v>1.5323006932409013</v>
      </c>
    </row>
    <row r="309" spans="1:11" ht="12.75">
      <c r="A309" s="1">
        <v>35139</v>
      </c>
      <c r="C309" s="2">
        <v>89.16</v>
      </c>
      <c r="D309">
        <v>71.4</v>
      </c>
      <c r="E309">
        <v>1.2053</v>
      </c>
      <c r="F309">
        <f t="shared" si="16"/>
        <v>0.001685203909673083</v>
      </c>
      <c r="G309">
        <f t="shared" si="17"/>
        <v>0.0050675675675675436</v>
      </c>
      <c r="H309">
        <f t="shared" si="18"/>
        <v>-0.011644116441164365</v>
      </c>
      <c r="I309">
        <f t="shared" si="19"/>
        <v>-0.0033823636578944605</v>
      </c>
      <c r="J309" t="str">
        <f t="shared" si="20"/>
        <v>** **</v>
      </c>
      <c r="K309">
        <f t="shared" si="21"/>
        <v>1.4331160311603117</v>
      </c>
    </row>
    <row r="310" spans="1:11" ht="12.75">
      <c r="A310" s="1">
        <v>35170</v>
      </c>
      <c r="C310" s="2">
        <v>89.25</v>
      </c>
      <c r="D310">
        <v>71.68</v>
      </c>
      <c r="E310">
        <v>1.1948</v>
      </c>
      <c r="F310">
        <f t="shared" si="16"/>
        <v>0.0010094212651412526</v>
      </c>
      <c r="G310">
        <f t="shared" si="17"/>
        <v>0.0039215686274509665</v>
      </c>
      <c r="H310">
        <f t="shared" si="18"/>
        <v>-0.008711524101883361</v>
      </c>
      <c r="I310">
        <f t="shared" si="19"/>
        <v>-0.002912147362309714</v>
      </c>
      <c r="J310" t="str">
        <f t="shared" si="20"/>
        <v>** **</v>
      </c>
      <c r="K310">
        <f t="shared" si="21"/>
        <v>1.437368290052269</v>
      </c>
    </row>
    <row r="311" spans="1:11" ht="12.75">
      <c r="A311" s="1">
        <v>35200</v>
      </c>
      <c r="C311" s="2">
        <v>88.92</v>
      </c>
      <c r="D311">
        <v>71.82</v>
      </c>
      <c r="E311">
        <v>1.2497</v>
      </c>
      <c r="F311">
        <f t="shared" si="16"/>
        <v>-0.00369747899159667</v>
      </c>
      <c r="G311">
        <f t="shared" si="17"/>
        <v>0.001953124999999778</v>
      </c>
      <c r="H311">
        <f t="shared" si="18"/>
        <v>0.045949112822229576</v>
      </c>
      <c r="I311">
        <f t="shared" si="19"/>
        <v>-0.005650603991596448</v>
      </c>
      <c r="J311" t="str">
        <f t="shared" si="20"/>
        <v>** **</v>
      </c>
      <c r="K311">
        <f t="shared" si="21"/>
        <v>1.5166262135922328</v>
      </c>
    </row>
    <row r="312" spans="1:11" ht="12.75">
      <c r="A312" s="1">
        <v>35231</v>
      </c>
      <c r="C312" s="2">
        <v>89.1</v>
      </c>
      <c r="D312">
        <v>71.86</v>
      </c>
      <c r="E312">
        <v>1.2515</v>
      </c>
      <c r="F312">
        <f t="shared" si="16"/>
        <v>0.002024291497975561</v>
      </c>
      <c r="G312">
        <f t="shared" si="17"/>
        <v>0.000556947925369089</v>
      </c>
      <c r="H312">
        <f t="shared" si="18"/>
        <v>0.0014403456829639172</v>
      </c>
      <c r="I312">
        <f t="shared" si="19"/>
        <v>0.001467343572606472</v>
      </c>
      <c r="J312" t="str">
        <f t="shared" si="20"/>
        <v>** **</v>
      </c>
      <c r="K312">
        <f t="shared" si="21"/>
        <v>1.4520885012402975</v>
      </c>
    </row>
    <row r="313" spans="1:11" ht="12.75">
      <c r="A313" s="1">
        <v>35261</v>
      </c>
      <c r="C313" s="2">
        <v>88.97</v>
      </c>
      <c r="D313">
        <v>72</v>
      </c>
      <c r="E313">
        <v>1.2495</v>
      </c>
      <c r="F313">
        <f t="shared" si="16"/>
        <v>-0.0014590347923680858</v>
      </c>
      <c r="G313">
        <f t="shared" si="17"/>
        <v>0.0019482326746451673</v>
      </c>
      <c r="H313">
        <f t="shared" si="18"/>
        <v>-0.0015980823012384793</v>
      </c>
      <c r="I313">
        <f t="shared" si="19"/>
        <v>-0.003407267467013253</v>
      </c>
      <c r="J313" t="str">
        <f t="shared" si="20"/>
        <v>** **</v>
      </c>
      <c r="K313">
        <f t="shared" si="21"/>
        <v>1.4476827806632042</v>
      </c>
    </row>
    <row r="314" spans="1:11" ht="12.75">
      <c r="A314" s="1">
        <v>35292</v>
      </c>
      <c r="C314" s="2">
        <v>89.2</v>
      </c>
      <c r="D314">
        <v>72.14</v>
      </c>
      <c r="E314">
        <v>1.2008</v>
      </c>
      <c r="F314">
        <f t="shared" si="16"/>
        <v>0.002585141058783824</v>
      </c>
      <c r="G314">
        <f t="shared" si="17"/>
        <v>0.0019444444444445264</v>
      </c>
      <c r="H314">
        <f t="shared" si="18"/>
        <v>-0.038975590236094426</v>
      </c>
      <c r="I314">
        <f t="shared" si="19"/>
        <v>0.0006406966143392978</v>
      </c>
      <c r="J314" t="str">
        <f t="shared" si="20"/>
        <v>** **</v>
      </c>
      <c r="K314">
        <f t="shared" si="21"/>
        <v>1.393485394157663</v>
      </c>
    </row>
    <row r="315" spans="1:11" ht="12.75">
      <c r="A315" s="1">
        <v>35323</v>
      </c>
      <c r="C315" s="2">
        <v>89.25</v>
      </c>
      <c r="D315">
        <v>72.37</v>
      </c>
      <c r="E315">
        <v>1.2009</v>
      </c>
      <c r="F315">
        <f t="shared" si="16"/>
        <v>0.0005605381165918466</v>
      </c>
      <c r="G315">
        <f t="shared" si="17"/>
        <v>0.0031882450790130523</v>
      </c>
      <c r="H315">
        <f t="shared" si="18"/>
        <v>8.327781479011698E-05</v>
      </c>
      <c r="I315">
        <f t="shared" si="19"/>
        <v>-0.0026277069624212057</v>
      </c>
      <c r="J315" t="str">
        <f t="shared" si="20"/>
        <v>** **</v>
      </c>
      <c r="K315">
        <f t="shared" si="21"/>
        <v>1.4501207528314457</v>
      </c>
    </row>
    <row r="316" spans="1:11" ht="12.75">
      <c r="A316" s="1">
        <v>35353</v>
      </c>
      <c r="C316" s="2">
        <v>89.4</v>
      </c>
      <c r="D316">
        <v>72.6</v>
      </c>
      <c r="E316">
        <v>1.2545</v>
      </c>
      <c r="F316">
        <f t="shared" si="16"/>
        <v>0.001680672268907557</v>
      </c>
      <c r="G316">
        <f t="shared" si="17"/>
        <v>0.003178112477545847</v>
      </c>
      <c r="H316">
        <f t="shared" si="18"/>
        <v>0.04463319177283687</v>
      </c>
      <c r="I316">
        <f t="shared" si="19"/>
        <v>-0.0014974402086382899</v>
      </c>
      <c r="J316" t="str">
        <f t="shared" si="20"/>
        <v>** **</v>
      </c>
      <c r="K316">
        <f t="shared" si="21"/>
        <v>1.5147181280706135</v>
      </c>
    </row>
    <row r="317" spans="1:11" ht="12.75">
      <c r="A317" s="1">
        <v>35384</v>
      </c>
      <c r="C317" s="2">
        <v>89.23</v>
      </c>
      <c r="D317">
        <v>72.73</v>
      </c>
      <c r="E317">
        <v>1.27</v>
      </c>
      <c r="F317">
        <f t="shared" si="16"/>
        <v>-0.0019015659955257114</v>
      </c>
      <c r="G317">
        <f t="shared" si="17"/>
        <v>0.001790633608815595</v>
      </c>
      <c r="H317">
        <f t="shared" si="18"/>
        <v>0.012355520127540931</v>
      </c>
      <c r="I317">
        <f t="shared" si="19"/>
        <v>-0.0036921996043413063</v>
      </c>
      <c r="J317" t="str">
        <f t="shared" si="20"/>
        <v>** **</v>
      </c>
      <c r="K317">
        <f t="shared" si="21"/>
        <v>1.4679155041849343</v>
      </c>
    </row>
    <row r="318" spans="1:11" ht="12.75">
      <c r="A318" s="1">
        <v>35414</v>
      </c>
      <c r="C318" s="2">
        <v>89.3</v>
      </c>
      <c r="D318">
        <v>72.73</v>
      </c>
      <c r="E318">
        <v>1.314</v>
      </c>
      <c r="F318">
        <f t="shared" si="16"/>
        <v>0.0007844895214612624</v>
      </c>
      <c r="G318">
        <f t="shared" si="17"/>
        <v>0</v>
      </c>
      <c r="H318">
        <f t="shared" si="18"/>
        <v>0.03464566929133861</v>
      </c>
      <c r="I318">
        <f t="shared" si="19"/>
        <v>0.0007844895214612624</v>
      </c>
      <c r="J318" t="str">
        <f t="shared" si="20"/>
        <v>** **</v>
      </c>
      <c r="K318">
        <f t="shared" si="21"/>
        <v>1.5002362204724409</v>
      </c>
    </row>
    <row r="319" spans="1:11" ht="12.75">
      <c r="A319" s="1">
        <v>35445</v>
      </c>
      <c r="C319" s="2">
        <v>89.6</v>
      </c>
      <c r="D319">
        <v>72.96</v>
      </c>
      <c r="E319">
        <v>1.339</v>
      </c>
      <c r="F319">
        <f t="shared" si="16"/>
        <v>0.0033594624860022737</v>
      </c>
      <c r="G319">
        <f t="shared" si="17"/>
        <v>0.003162381410696913</v>
      </c>
      <c r="H319">
        <f t="shared" si="18"/>
        <v>0.01902587519025878</v>
      </c>
      <c r="I319">
        <f t="shared" si="19"/>
        <v>0.0001970810753053609</v>
      </c>
      <c r="J319" t="str">
        <f t="shared" si="20"/>
        <v>** **</v>
      </c>
      <c r="K319">
        <f t="shared" si="21"/>
        <v>1.4775875190258752</v>
      </c>
    </row>
    <row r="320" spans="1:11" ht="12.75">
      <c r="A320" s="1">
        <v>35476</v>
      </c>
      <c r="C320" s="2">
        <v>89.76</v>
      </c>
      <c r="D320">
        <v>73.19</v>
      </c>
      <c r="E320">
        <v>1.4205</v>
      </c>
      <c r="F320">
        <f t="shared" si="16"/>
        <v>0.0017857142857145014</v>
      </c>
      <c r="G320">
        <f t="shared" si="17"/>
        <v>0.003152412280701844</v>
      </c>
      <c r="H320">
        <f t="shared" si="18"/>
        <v>0.06086631814787169</v>
      </c>
      <c r="I320">
        <f t="shared" si="19"/>
        <v>-0.0013666979949873426</v>
      </c>
      <c r="J320" t="str">
        <f t="shared" si="20"/>
        <v>** **</v>
      </c>
      <c r="K320">
        <f t="shared" si="21"/>
        <v>1.538256161314414</v>
      </c>
    </row>
    <row r="321" spans="1:11" ht="12.75">
      <c r="A321" s="1">
        <v>35504</v>
      </c>
      <c r="C321" s="2">
        <v>89.63</v>
      </c>
      <c r="D321">
        <v>73.38</v>
      </c>
      <c r="E321">
        <v>1.477</v>
      </c>
      <c r="F321">
        <f t="shared" si="16"/>
        <v>-0.001448306595365545</v>
      </c>
      <c r="G321">
        <f t="shared" si="17"/>
        <v>0.0025959830577948484</v>
      </c>
      <c r="H321">
        <f t="shared" si="18"/>
        <v>0.03977472720872921</v>
      </c>
      <c r="I321">
        <f t="shared" si="19"/>
        <v>-0.004044289653160393</v>
      </c>
      <c r="J321" t="str">
        <f t="shared" si="20"/>
        <v>** **</v>
      </c>
      <c r="K321">
        <f t="shared" si="21"/>
        <v>1.5076733544526573</v>
      </c>
    </row>
    <row r="322" spans="1:11" ht="12.75">
      <c r="A322" s="1">
        <v>35535</v>
      </c>
      <c r="C322" s="2">
        <v>89.72</v>
      </c>
      <c r="D322">
        <v>73.47</v>
      </c>
      <c r="E322">
        <v>1.4427</v>
      </c>
      <c r="F322">
        <f t="shared" si="16"/>
        <v>0.001004128082115363</v>
      </c>
      <c r="G322">
        <f t="shared" si="17"/>
        <v>0.0012264922322158256</v>
      </c>
      <c r="H322">
        <f t="shared" si="18"/>
        <v>-0.02322274881516584</v>
      </c>
      <c r="I322">
        <f t="shared" si="19"/>
        <v>-0.0002223641501004625</v>
      </c>
      <c r="J322" t="str">
        <f t="shared" si="20"/>
        <v>** **</v>
      </c>
      <c r="K322">
        <f t="shared" si="21"/>
        <v>1.4163270142180096</v>
      </c>
    </row>
    <row r="323" spans="1:11" ht="12.75">
      <c r="A323" s="1">
        <v>35565</v>
      </c>
      <c r="C323" s="2">
        <v>89.44</v>
      </c>
      <c r="D323">
        <v>73.42</v>
      </c>
      <c r="E323">
        <v>1.4685</v>
      </c>
      <c r="F323">
        <f t="shared" si="16"/>
        <v>-0.0031208203299153414</v>
      </c>
      <c r="G323">
        <f t="shared" si="17"/>
        <v>-0.0006805498843064361</v>
      </c>
      <c r="H323">
        <f t="shared" si="18"/>
        <v>0.017883135787065685</v>
      </c>
      <c r="I323">
        <f t="shared" si="19"/>
        <v>-0.0024402704456089053</v>
      </c>
      <c r="J323" t="str">
        <f t="shared" si="20"/>
        <v>** **</v>
      </c>
      <c r="K323">
        <f t="shared" si="21"/>
        <v>1.4759305468912451</v>
      </c>
    </row>
    <row r="324" spans="1:11" ht="12.75">
      <c r="A324" s="1">
        <v>35596</v>
      </c>
      <c r="C324" s="2">
        <v>89.53</v>
      </c>
      <c r="D324">
        <v>73.51</v>
      </c>
      <c r="E324">
        <v>1.4285</v>
      </c>
      <c r="F324">
        <f t="shared" si="16"/>
        <v>0.0010062611806798127</v>
      </c>
      <c r="G324">
        <f t="shared" si="17"/>
        <v>0.0012258240261509012</v>
      </c>
      <c r="H324">
        <f t="shared" si="18"/>
        <v>-0.027238678924072057</v>
      </c>
      <c r="I324">
        <f t="shared" si="19"/>
        <v>-0.0002195628454710885</v>
      </c>
      <c r="J324" t="str">
        <f t="shared" si="20"/>
        <v>** **</v>
      </c>
      <c r="K324">
        <f t="shared" si="21"/>
        <v>1.4105039155600956</v>
      </c>
    </row>
    <row r="325" spans="1:11" ht="12.75">
      <c r="A325" s="1">
        <v>35626</v>
      </c>
      <c r="C325" s="2">
        <v>89.43</v>
      </c>
      <c r="D325">
        <v>73.61</v>
      </c>
      <c r="E325">
        <v>1.459</v>
      </c>
      <c r="F325">
        <f t="shared" si="16"/>
        <v>-0.001116944041103518</v>
      </c>
      <c r="G325">
        <f t="shared" si="17"/>
        <v>0.001360359134811473</v>
      </c>
      <c r="H325">
        <f t="shared" si="18"/>
        <v>0.02135106755337768</v>
      </c>
      <c r="I325">
        <f t="shared" si="19"/>
        <v>-0.002477303175914991</v>
      </c>
      <c r="J325" t="str">
        <f t="shared" si="20"/>
        <v>** **</v>
      </c>
      <c r="K325">
        <f t="shared" si="21"/>
        <v>1.4809590479523975</v>
      </c>
    </row>
    <row r="326" spans="1:11" ht="12.75">
      <c r="A326" s="1">
        <v>35657</v>
      </c>
      <c r="C326" s="2">
        <v>89.63</v>
      </c>
      <c r="D326">
        <v>73.74</v>
      </c>
      <c r="E326">
        <v>1.526</v>
      </c>
      <c r="F326">
        <f t="shared" si="16"/>
        <v>0.002236386000223467</v>
      </c>
      <c r="G326">
        <f t="shared" si="17"/>
        <v>0.0017660643934247489</v>
      </c>
      <c r="H326">
        <f t="shared" si="18"/>
        <v>0.04592186429061007</v>
      </c>
      <c r="I326">
        <f t="shared" si="19"/>
        <v>0.00047032160679871815</v>
      </c>
      <c r="J326" t="str">
        <f t="shared" si="20"/>
        <v>** **</v>
      </c>
      <c r="K326">
        <f t="shared" si="21"/>
        <v>1.5165867032213844</v>
      </c>
    </row>
    <row r="327" spans="1:11" ht="12.75">
      <c r="A327" s="1">
        <v>35688</v>
      </c>
      <c r="C327" s="2">
        <v>89.62</v>
      </c>
      <c r="D327">
        <v>73.93</v>
      </c>
      <c r="E327">
        <v>1.4889</v>
      </c>
      <c r="F327">
        <f t="shared" si="16"/>
        <v>-0.000111569786901633</v>
      </c>
      <c r="G327">
        <f t="shared" si="17"/>
        <v>0.0025766205587198776</v>
      </c>
      <c r="H327">
        <f t="shared" si="18"/>
        <v>-0.02431192660550463</v>
      </c>
      <c r="I327">
        <f t="shared" si="19"/>
        <v>-0.0026881903456215106</v>
      </c>
      <c r="J327" t="str">
        <f t="shared" si="20"/>
        <v>** **</v>
      </c>
      <c r="K327">
        <f t="shared" si="21"/>
        <v>1.4147477064220182</v>
      </c>
    </row>
    <row r="328" spans="1:11" ht="12.75">
      <c r="A328" s="1">
        <v>35718</v>
      </c>
      <c r="C328" s="2">
        <v>89.63</v>
      </c>
      <c r="D328">
        <v>74.11</v>
      </c>
      <c r="E328">
        <v>1.4609</v>
      </c>
      <c r="F328">
        <f t="shared" si="16"/>
        <v>0.00011158223610796547</v>
      </c>
      <c r="G328">
        <f t="shared" si="17"/>
        <v>0.002434735560665313</v>
      </c>
      <c r="H328">
        <f t="shared" si="18"/>
        <v>-0.018805829807240104</v>
      </c>
      <c r="I328">
        <f t="shared" si="19"/>
        <v>-0.0023231533245573477</v>
      </c>
      <c r="J328" t="str">
        <f t="shared" si="20"/>
        <v>** **</v>
      </c>
      <c r="K328">
        <f t="shared" si="21"/>
        <v>1.4227315467795019</v>
      </c>
    </row>
    <row r="329" spans="1:11" ht="12.75">
      <c r="A329" s="1">
        <v>35749</v>
      </c>
      <c r="C329" s="2">
        <v>89.6</v>
      </c>
      <c r="D329">
        <v>74.06</v>
      </c>
      <c r="E329">
        <v>1.4134</v>
      </c>
      <c r="F329">
        <f t="shared" si="16"/>
        <v>-0.00033470936070512103</v>
      </c>
      <c r="G329">
        <f t="shared" si="17"/>
        <v>-0.0006746727836998145</v>
      </c>
      <c r="H329">
        <f t="shared" si="18"/>
        <v>-0.032514203573139944</v>
      </c>
      <c r="I329">
        <f t="shared" si="19"/>
        <v>0.0003399634229946935</v>
      </c>
      <c r="J329" t="str">
        <f t="shared" si="20"/>
        <v>** **</v>
      </c>
      <c r="K329">
        <f t="shared" si="21"/>
        <v>1.402854404818947</v>
      </c>
    </row>
    <row r="330" spans="1:11" ht="12.75">
      <c r="A330" s="1">
        <v>35779</v>
      </c>
      <c r="C330" s="2">
        <v>89.65</v>
      </c>
      <c r="D330">
        <v>73.97</v>
      </c>
      <c r="E330">
        <v>1.433</v>
      </c>
      <c r="F330">
        <f aca="true" t="shared" si="22" ref="F330:F393">C330/C329-1</f>
        <v>0.0005580357142858094</v>
      </c>
      <c r="G330">
        <f aca="true" t="shared" si="23" ref="G330:G393">D330/D329-1</f>
        <v>-0.0012152308938698786</v>
      </c>
      <c r="H330">
        <f aca="true" t="shared" si="24" ref="H330:H393">E330/E329-1</f>
        <v>0.013867270411773047</v>
      </c>
      <c r="I330">
        <f aca="true" t="shared" si="25" ref="I330:I393">F330-G330</f>
        <v>0.001773266608155688</v>
      </c>
      <c r="J330" t="str">
        <f t="shared" si="20"/>
        <v>** **</v>
      </c>
      <c r="K330">
        <f t="shared" si="21"/>
        <v>1.4701075420970708</v>
      </c>
    </row>
    <row r="331" spans="1:11" ht="12.75">
      <c r="A331" s="1">
        <v>35810</v>
      </c>
      <c r="C331" s="2">
        <v>89.62</v>
      </c>
      <c r="D331">
        <v>74.11</v>
      </c>
      <c r="E331">
        <v>1.461</v>
      </c>
      <c r="F331">
        <f t="shared" si="22"/>
        <v>-0.0003346346904629094</v>
      </c>
      <c r="G331">
        <f t="shared" si="23"/>
        <v>0.0018926591861565534</v>
      </c>
      <c r="H331">
        <f t="shared" si="24"/>
        <v>0.01953942777390094</v>
      </c>
      <c r="I331">
        <f t="shared" si="25"/>
        <v>-0.0022272938766194628</v>
      </c>
      <c r="J331" t="str">
        <f t="shared" si="20"/>
        <v>** **</v>
      </c>
      <c r="K331">
        <f t="shared" si="21"/>
        <v>1.4783321702721564</v>
      </c>
    </row>
    <row r="332" spans="1:11" ht="12.75">
      <c r="A332" s="1">
        <v>35841</v>
      </c>
      <c r="C332" s="2">
        <v>89.73</v>
      </c>
      <c r="D332">
        <v>74.25</v>
      </c>
      <c r="E332">
        <v>1.473</v>
      </c>
      <c r="F332">
        <f t="shared" si="22"/>
        <v>0.0012274045971880643</v>
      </c>
      <c r="G332">
        <f t="shared" si="23"/>
        <v>0.0018890837943597028</v>
      </c>
      <c r="H332">
        <f t="shared" si="24"/>
        <v>0.008213552361396204</v>
      </c>
      <c r="I332">
        <f t="shared" si="25"/>
        <v>-0.0006616791971716385</v>
      </c>
      <c r="J332" t="str">
        <f t="shared" si="20"/>
        <v>** **</v>
      </c>
      <c r="K332">
        <f t="shared" si="21"/>
        <v>1.4619096509240244</v>
      </c>
    </row>
    <row r="333" spans="1:11" ht="12.75">
      <c r="A333" s="1">
        <v>35869</v>
      </c>
      <c r="C333" s="2">
        <v>89.66</v>
      </c>
      <c r="D333">
        <v>74.38</v>
      </c>
      <c r="E333">
        <v>1.466</v>
      </c>
      <c r="F333">
        <f t="shared" si="22"/>
        <v>-0.0007801181321743789</v>
      </c>
      <c r="G333">
        <f t="shared" si="23"/>
        <v>0.001750841750841614</v>
      </c>
      <c r="H333">
        <f t="shared" si="24"/>
        <v>-0.004752206381534396</v>
      </c>
      <c r="I333">
        <f t="shared" si="25"/>
        <v>-0.002530959883015993</v>
      </c>
      <c r="J333" t="str">
        <f t="shared" si="20"/>
        <v>** **</v>
      </c>
      <c r="K333">
        <f t="shared" si="21"/>
        <v>1.443109300746775</v>
      </c>
    </row>
    <row r="334" spans="1:11" ht="12.75">
      <c r="A334" s="1">
        <v>35900</v>
      </c>
      <c r="C334" s="2">
        <v>89.7</v>
      </c>
      <c r="D334">
        <v>74.52</v>
      </c>
      <c r="E334">
        <v>1.5335</v>
      </c>
      <c r="F334">
        <f t="shared" si="22"/>
        <v>0.00044612982377878474</v>
      </c>
      <c r="G334">
        <f t="shared" si="23"/>
        <v>0.0018822264049476178</v>
      </c>
      <c r="H334">
        <f t="shared" si="24"/>
        <v>0.04604365620736717</v>
      </c>
      <c r="I334">
        <f t="shared" si="25"/>
        <v>-0.001436096581168833</v>
      </c>
      <c r="J334" t="str">
        <f t="shared" si="20"/>
        <v>** **</v>
      </c>
      <c r="K334">
        <f t="shared" si="21"/>
        <v>1.5167633015006823</v>
      </c>
    </row>
    <row r="335" spans="1:11" ht="12.75">
      <c r="A335" s="1">
        <v>35930</v>
      </c>
      <c r="C335" s="2">
        <v>89.51</v>
      </c>
      <c r="D335">
        <v>74.66</v>
      </c>
      <c r="E335">
        <v>1.4883</v>
      </c>
      <c r="F335">
        <f t="shared" si="22"/>
        <v>-0.002118171683389014</v>
      </c>
      <c r="G335">
        <f t="shared" si="23"/>
        <v>0.0018786902844873943</v>
      </c>
      <c r="H335">
        <f t="shared" si="24"/>
        <v>-0.02947505705901543</v>
      </c>
      <c r="I335">
        <f t="shared" si="25"/>
        <v>-0.003996861967876408</v>
      </c>
      <c r="J335" t="str">
        <f t="shared" si="20"/>
        <v>** **</v>
      </c>
      <c r="K335">
        <f t="shared" si="21"/>
        <v>1.4072611672644275</v>
      </c>
    </row>
    <row r="336" spans="1:11" ht="12.75">
      <c r="A336" s="1">
        <v>35961</v>
      </c>
      <c r="C336" s="2">
        <v>89.62</v>
      </c>
      <c r="D336">
        <v>74.75</v>
      </c>
      <c r="E336">
        <v>1.4765</v>
      </c>
      <c r="F336">
        <f t="shared" si="22"/>
        <v>0.0012289129706177793</v>
      </c>
      <c r="G336">
        <f t="shared" si="23"/>
        <v>0.0012054647736405855</v>
      </c>
      <c r="H336">
        <f t="shared" si="24"/>
        <v>-0.007928509037156473</v>
      </c>
      <c r="I336">
        <f t="shared" si="25"/>
        <v>2.3448196977193803E-05</v>
      </c>
      <c r="J336" t="str">
        <f t="shared" si="20"/>
        <v>** **</v>
      </c>
      <c r="K336">
        <f t="shared" si="21"/>
        <v>1.438503661896123</v>
      </c>
    </row>
    <row r="337" spans="1:11" ht="12.75">
      <c r="A337" s="1">
        <v>35991</v>
      </c>
      <c r="C337" s="2">
        <v>89.5</v>
      </c>
      <c r="D337">
        <v>74.84</v>
      </c>
      <c r="E337">
        <v>1.5285</v>
      </c>
      <c r="F337">
        <f t="shared" si="22"/>
        <v>-0.0013389868332961408</v>
      </c>
      <c r="G337">
        <f t="shared" si="23"/>
        <v>0.0012040133779265272</v>
      </c>
      <c r="H337">
        <f t="shared" si="24"/>
        <v>0.035218421943786105</v>
      </c>
      <c r="I337">
        <f t="shared" si="25"/>
        <v>-0.002543000211222668</v>
      </c>
      <c r="J337" t="str">
        <f t="shared" si="20"/>
        <v>** **</v>
      </c>
      <c r="K337">
        <f t="shared" si="21"/>
        <v>1.5010667118184897</v>
      </c>
    </row>
    <row r="338" spans="1:11" ht="12.75">
      <c r="A338" s="1">
        <v>36022</v>
      </c>
      <c r="C338" s="2">
        <v>89.75</v>
      </c>
      <c r="D338">
        <v>74.94</v>
      </c>
      <c r="E338">
        <v>1.502</v>
      </c>
      <c r="F338">
        <f t="shared" si="22"/>
        <v>0.0027932960893854997</v>
      </c>
      <c r="G338">
        <f t="shared" si="23"/>
        <v>0.0013361838588989983</v>
      </c>
      <c r="H338">
        <f t="shared" si="24"/>
        <v>-0.017337258750408924</v>
      </c>
      <c r="I338">
        <f t="shared" si="25"/>
        <v>0.0014571122304865014</v>
      </c>
      <c r="J338" t="str">
        <f t="shared" si="20"/>
        <v>** **</v>
      </c>
      <c r="K338">
        <f t="shared" si="21"/>
        <v>1.424860974811907</v>
      </c>
    </row>
    <row r="339" spans="1:11" ht="12.75">
      <c r="A339" s="1">
        <v>36053</v>
      </c>
      <c r="C339" s="2">
        <v>89.68</v>
      </c>
      <c r="D339">
        <v>75.03</v>
      </c>
      <c r="E339">
        <v>1.4405</v>
      </c>
      <c r="F339">
        <f t="shared" si="22"/>
        <v>-0.0007799442896935238</v>
      </c>
      <c r="G339">
        <f t="shared" si="23"/>
        <v>0.0012009607686149781</v>
      </c>
      <c r="H339">
        <f t="shared" si="24"/>
        <v>-0.040945406125166506</v>
      </c>
      <c r="I339">
        <f t="shared" si="25"/>
        <v>-0.001980905058308502</v>
      </c>
      <c r="J339" t="str">
        <f t="shared" si="20"/>
        <v>** **</v>
      </c>
      <c r="K339">
        <f t="shared" si="21"/>
        <v>1.3906291611185084</v>
      </c>
    </row>
    <row r="340" spans="1:11" ht="12.75">
      <c r="A340" s="1">
        <v>36083</v>
      </c>
      <c r="C340" s="2">
        <v>89.66</v>
      </c>
      <c r="D340">
        <v>75.21</v>
      </c>
      <c r="E340">
        <v>1.364</v>
      </c>
      <c r="F340">
        <f t="shared" si="22"/>
        <v>-0.00022301516503131502</v>
      </c>
      <c r="G340">
        <f t="shared" si="23"/>
        <v>0.002399040383846307</v>
      </c>
      <c r="H340">
        <f t="shared" si="24"/>
        <v>-0.053106560222144994</v>
      </c>
      <c r="I340">
        <f t="shared" si="25"/>
        <v>-0.002622055548877622</v>
      </c>
      <c r="J340" t="str">
        <f t="shared" si="20"/>
        <v>** **</v>
      </c>
      <c r="K340">
        <f t="shared" si="21"/>
        <v>1.3729954876778898</v>
      </c>
    </row>
    <row r="341" spans="1:11" ht="12.75">
      <c r="A341" s="1">
        <v>36114</v>
      </c>
      <c r="C341" s="2">
        <v>89.52</v>
      </c>
      <c r="D341">
        <v>75.21</v>
      </c>
      <c r="E341">
        <v>1.35</v>
      </c>
      <c r="F341">
        <f t="shared" si="22"/>
        <v>-0.0015614543832255245</v>
      </c>
      <c r="G341">
        <f t="shared" si="23"/>
        <v>0</v>
      </c>
      <c r="H341">
        <f t="shared" si="24"/>
        <v>-0.01026392961876832</v>
      </c>
      <c r="I341">
        <f t="shared" si="25"/>
        <v>-0.0015614543832255245</v>
      </c>
      <c r="J341" t="str">
        <f t="shared" si="20"/>
        <v>** **</v>
      </c>
      <c r="K341">
        <f t="shared" si="21"/>
        <v>1.4351173020527859</v>
      </c>
    </row>
    <row r="342" spans="1:11" ht="12.75">
      <c r="A342" s="1">
        <v>36144</v>
      </c>
      <c r="C342" s="2">
        <v>89.5</v>
      </c>
      <c r="D342">
        <v>75.16</v>
      </c>
      <c r="E342">
        <v>1.3783</v>
      </c>
      <c r="F342">
        <f t="shared" si="22"/>
        <v>-0.00022341376228773857</v>
      </c>
      <c r="G342">
        <f t="shared" si="23"/>
        <v>-0.0006648052120727943</v>
      </c>
      <c r="H342">
        <f t="shared" si="24"/>
        <v>0.02096296296296285</v>
      </c>
      <c r="I342">
        <f t="shared" si="25"/>
        <v>0.00044139144978505573</v>
      </c>
      <c r="J342" t="str">
        <f t="shared" si="20"/>
        <v>** **</v>
      </c>
      <c r="K342">
        <f t="shared" si="21"/>
        <v>1.480396296296296</v>
      </c>
    </row>
    <row r="343" spans="1:11" ht="12.75">
      <c r="A343" s="1">
        <v>36175</v>
      </c>
      <c r="C343" s="2">
        <v>89.68</v>
      </c>
      <c r="D343">
        <v>75.35</v>
      </c>
      <c r="E343">
        <v>1.3735</v>
      </c>
      <c r="F343">
        <f t="shared" si="22"/>
        <v>0.0020111731843577285</v>
      </c>
      <c r="G343">
        <f t="shared" si="23"/>
        <v>0.0025279403938265332</v>
      </c>
      <c r="H343">
        <f t="shared" si="24"/>
        <v>-0.00348255096858463</v>
      </c>
      <c r="I343">
        <f t="shared" si="25"/>
        <v>-0.0005167672094688047</v>
      </c>
      <c r="J343" t="str">
        <f t="shared" si="20"/>
        <v>** **</v>
      </c>
      <c r="K343">
        <f t="shared" si="21"/>
        <v>1.4449503010955522</v>
      </c>
    </row>
    <row r="344" spans="1:11" ht="12.75">
      <c r="A344" s="1">
        <v>36206</v>
      </c>
      <c r="C344" s="2">
        <v>89.98</v>
      </c>
      <c r="D344">
        <v>75.44</v>
      </c>
      <c r="E344">
        <v>1.4232</v>
      </c>
      <c r="F344">
        <f t="shared" si="22"/>
        <v>0.003345227475468393</v>
      </c>
      <c r="G344">
        <f t="shared" si="23"/>
        <v>0.001194426011944305</v>
      </c>
      <c r="H344">
        <f t="shared" si="24"/>
        <v>0.03618492901346926</v>
      </c>
      <c r="I344">
        <f t="shared" si="25"/>
        <v>0.002150801463524088</v>
      </c>
      <c r="J344" t="str">
        <f t="shared" si="20"/>
        <v>** **</v>
      </c>
      <c r="K344">
        <f t="shared" si="21"/>
        <v>1.5024681470695305</v>
      </c>
    </row>
    <row r="345" spans="1:11" ht="12.75">
      <c r="A345" s="1">
        <v>36234</v>
      </c>
      <c r="C345" s="2">
        <v>90.08</v>
      </c>
      <c r="D345">
        <v>75.67</v>
      </c>
      <c r="E345">
        <v>1.462</v>
      </c>
      <c r="F345">
        <f t="shared" si="22"/>
        <v>0.001111358079573188</v>
      </c>
      <c r="G345">
        <f t="shared" si="23"/>
        <v>0.0030487804878049918</v>
      </c>
      <c r="H345">
        <f t="shared" si="24"/>
        <v>0.02726250702641919</v>
      </c>
      <c r="I345">
        <f t="shared" si="25"/>
        <v>-0.0019374224082318037</v>
      </c>
      <c r="J345" t="str">
        <f t="shared" si="20"/>
        <v>** **</v>
      </c>
      <c r="K345">
        <f t="shared" si="21"/>
        <v>1.4895306351883078</v>
      </c>
    </row>
    <row r="346" spans="1:11" ht="12.75">
      <c r="A346" s="1">
        <v>36265</v>
      </c>
      <c r="C346" s="2">
        <v>90.23</v>
      </c>
      <c r="D346">
        <v>76.22</v>
      </c>
      <c r="E346">
        <v>1.481</v>
      </c>
      <c r="F346">
        <f t="shared" si="22"/>
        <v>0.001665186500888094</v>
      </c>
      <c r="G346">
        <f t="shared" si="23"/>
        <v>0.007268402273027608</v>
      </c>
      <c r="H346">
        <f t="shared" si="24"/>
        <v>0.0129958960328318</v>
      </c>
      <c r="I346">
        <f t="shared" si="25"/>
        <v>-0.005603215772139514</v>
      </c>
      <c r="J346" t="str">
        <f t="shared" si="20"/>
        <v>** **</v>
      </c>
      <c r="K346">
        <f t="shared" si="21"/>
        <v>1.468844049247606</v>
      </c>
    </row>
    <row r="347" spans="1:11" ht="12.75">
      <c r="A347" s="1">
        <v>36295</v>
      </c>
      <c r="C347" s="2">
        <v>90.03</v>
      </c>
      <c r="D347">
        <v>76.22</v>
      </c>
      <c r="E347">
        <v>1.5252</v>
      </c>
      <c r="F347">
        <f t="shared" si="22"/>
        <v>-0.002216557685913778</v>
      </c>
      <c r="G347">
        <f t="shared" si="23"/>
        <v>0</v>
      </c>
      <c r="H347">
        <f t="shared" si="24"/>
        <v>0.029844699527346252</v>
      </c>
      <c r="I347">
        <f t="shared" si="25"/>
        <v>-0.002216557685913778</v>
      </c>
      <c r="J347" t="str">
        <f aca="true" t="shared" si="26" ref="J347:J410">IF(H347&gt;0.15,1,"** **")</f>
        <v>** **</v>
      </c>
      <c r="K347">
        <f aca="true" t="shared" si="27" ref="K347:K410">1.45*(1+H347)</f>
        <v>1.493274814314652</v>
      </c>
    </row>
    <row r="348" spans="1:11" ht="12.75">
      <c r="A348" s="1">
        <v>36326</v>
      </c>
      <c r="C348" s="2">
        <v>90.13</v>
      </c>
      <c r="D348">
        <v>76.22</v>
      </c>
      <c r="E348">
        <v>1.523</v>
      </c>
      <c r="F348">
        <f t="shared" si="22"/>
        <v>0.001110740864156412</v>
      </c>
      <c r="G348">
        <f t="shared" si="23"/>
        <v>0</v>
      </c>
      <c r="H348">
        <f t="shared" si="24"/>
        <v>-0.0014424337791765218</v>
      </c>
      <c r="I348">
        <f t="shared" si="25"/>
        <v>0.001110740864156412</v>
      </c>
      <c r="J348" t="str">
        <f t="shared" si="26"/>
        <v>** **</v>
      </c>
      <c r="K348">
        <f t="shared" si="27"/>
        <v>1.447908471020194</v>
      </c>
    </row>
    <row r="349" spans="1:11" ht="12.75">
      <c r="A349" s="1">
        <v>36356</v>
      </c>
      <c r="C349" s="2">
        <v>90.15</v>
      </c>
      <c r="D349">
        <v>76.45</v>
      </c>
      <c r="E349">
        <v>1.569</v>
      </c>
      <c r="F349">
        <f t="shared" si="22"/>
        <v>0.0002219016975482102</v>
      </c>
      <c r="G349">
        <f t="shared" si="23"/>
        <v>0.003017580687483701</v>
      </c>
      <c r="H349">
        <f t="shared" si="24"/>
        <v>0.030203545633617823</v>
      </c>
      <c r="I349">
        <f t="shared" si="25"/>
        <v>-0.0027956789899354906</v>
      </c>
      <c r="J349" t="str">
        <f t="shared" si="26"/>
        <v>** **</v>
      </c>
      <c r="K349">
        <f t="shared" si="27"/>
        <v>1.4937951411687458</v>
      </c>
    </row>
    <row r="350" spans="1:11" ht="12.75">
      <c r="A350" s="1">
        <v>36387</v>
      </c>
      <c r="C350" s="2">
        <v>90.6</v>
      </c>
      <c r="D350">
        <v>76.63</v>
      </c>
      <c r="E350">
        <v>1.4995</v>
      </c>
      <c r="F350">
        <f t="shared" si="22"/>
        <v>0.004991680532445697</v>
      </c>
      <c r="G350">
        <f t="shared" si="23"/>
        <v>0.002354480052321639</v>
      </c>
      <c r="H350">
        <f t="shared" si="24"/>
        <v>-0.04429572976418095</v>
      </c>
      <c r="I350">
        <f t="shared" si="25"/>
        <v>0.002637200480124058</v>
      </c>
      <c r="J350" t="str">
        <f t="shared" si="26"/>
        <v>** **</v>
      </c>
      <c r="K350">
        <f t="shared" si="27"/>
        <v>1.3857711918419375</v>
      </c>
    </row>
    <row r="351" spans="1:11" ht="12.75">
      <c r="A351" s="1">
        <v>36418</v>
      </c>
      <c r="C351" s="2">
        <v>90.77</v>
      </c>
      <c r="D351">
        <v>77</v>
      </c>
      <c r="E351">
        <v>1.5135</v>
      </c>
      <c r="F351">
        <f t="shared" si="22"/>
        <v>0.0018763796909493369</v>
      </c>
      <c r="G351">
        <f t="shared" si="23"/>
        <v>0.004828396189481943</v>
      </c>
      <c r="H351">
        <f t="shared" si="24"/>
        <v>0.009336445481827216</v>
      </c>
      <c r="I351">
        <f t="shared" si="25"/>
        <v>-0.002952016498532606</v>
      </c>
      <c r="J351" t="str">
        <f t="shared" si="26"/>
        <v>** **</v>
      </c>
      <c r="K351">
        <f t="shared" si="27"/>
        <v>1.4635378459486494</v>
      </c>
    </row>
    <row r="352" spans="1:11" ht="12.75">
      <c r="A352" s="1">
        <v>36448</v>
      </c>
      <c r="C352" s="2">
        <v>90.77</v>
      </c>
      <c r="D352">
        <v>77.14</v>
      </c>
      <c r="E352">
        <v>1.4867</v>
      </c>
      <c r="F352">
        <f t="shared" si="22"/>
        <v>0</v>
      </c>
      <c r="G352">
        <f t="shared" si="23"/>
        <v>0.0018181818181817189</v>
      </c>
      <c r="H352">
        <f t="shared" si="24"/>
        <v>-0.017707300958044403</v>
      </c>
      <c r="I352">
        <f t="shared" si="25"/>
        <v>-0.0018181818181817189</v>
      </c>
      <c r="J352" t="str">
        <f t="shared" si="26"/>
        <v>** **</v>
      </c>
      <c r="K352">
        <f t="shared" si="27"/>
        <v>1.4243244136108355</v>
      </c>
    </row>
    <row r="353" spans="1:11" ht="12.75">
      <c r="A353" s="1">
        <v>36479</v>
      </c>
      <c r="C353" s="2">
        <v>90.68</v>
      </c>
      <c r="D353">
        <v>77.18</v>
      </c>
      <c r="E353">
        <v>1.5291</v>
      </c>
      <c r="F353">
        <f t="shared" si="22"/>
        <v>-0.0009915170210420543</v>
      </c>
      <c r="G353">
        <f t="shared" si="23"/>
        <v>0.0005185377236194277</v>
      </c>
      <c r="H353">
        <f t="shared" si="24"/>
        <v>0.0285195399206295</v>
      </c>
      <c r="I353">
        <f t="shared" si="25"/>
        <v>-0.001510054744661482</v>
      </c>
      <c r="J353" t="str">
        <f t="shared" si="26"/>
        <v>** **</v>
      </c>
      <c r="K353">
        <f t="shared" si="27"/>
        <v>1.4913533328849127</v>
      </c>
    </row>
    <row r="354" spans="1:11" ht="12.75">
      <c r="A354" s="1">
        <v>36509</v>
      </c>
      <c r="C354" s="2">
        <v>90.99</v>
      </c>
      <c r="D354">
        <v>77.18</v>
      </c>
      <c r="E354">
        <v>1.592</v>
      </c>
      <c r="F354">
        <f t="shared" si="22"/>
        <v>0.003418614909572071</v>
      </c>
      <c r="G354">
        <f t="shared" si="23"/>
        <v>0</v>
      </c>
      <c r="H354">
        <f t="shared" si="24"/>
        <v>0.041135308351317956</v>
      </c>
      <c r="I354">
        <f t="shared" si="25"/>
        <v>0.003418614909572071</v>
      </c>
      <c r="J354" t="str">
        <f t="shared" si="26"/>
        <v>** **</v>
      </c>
      <c r="K354">
        <f t="shared" si="27"/>
        <v>1.509646197109411</v>
      </c>
    </row>
    <row r="355" spans="1:11" ht="12.75">
      <c r="A355" s="1">
        <v>36540</v>
      </c>
      <c r="C355" s="2">
        <v>91.1</v>
      </c>
      <c r="D355">
        <v>77.41</v>
      </c>
      <c r="E355">
        <v>1.5808</v>
      </c>
      <c r="F355">
        <f t="shared" si="22"/>
        <v>0.0012089240575887672</v>
      </c>
      <c r="G355">
        <f t="shared" si="23"/>
        <v>0.0029800466442082563</v>
      </c>
      <c r="H355">
        <f t="shared" si="24"/>
        <v>-0.00703517587939706</v>
      </c>
      <c r="I355">
        <f t="shared" si="25"/>
        <v>-0.001771122586619489</v>
      </c>
      <c r="J355" t="str">
        <f t="shared" si="26"/>
        <v>** **</v>
      </c>
      <c r="K355">
        <f t="shared" si="27"/>
        <v>1.4397989949748742</v>
      </c>
    </row>
    <row r="356" spans="1:11" ht="12.75">
      <c r="A356" s="1">
        <v>36571</v>
      </c>
      <c r="C356" s="2">
        <v>91.44</v>
      </c>
      <c r="D356">
        <v>77.87</v>
      </c>
      <c r="E356">
        <v>1.654</v>
      </c>
      <c r="F356">
        <f t="shared" si="22"/>
        <v>0.003732162458836452</v>
      </c>
      <c r="G356">
        <f t="shared" si="23"/>
        <v>0.00594238470481856</v>
      </c>
      <c r="H356">
        <f t="shared" si="24"/>
        <v>0.04630566801619418</v>
      </c>
      <c r="I356">
        <f t="shared" si="25"/>
        <v>-0.0022102222459821075</v>
      </c>
      <c r="J356" t="str">
        <f t="shared" si="26"/>
        <v>** **</v>
      </c>
      <c r="K356">
        <f t="shared" si="27"/>
        <v>1.5171432186234814</v>
      </c>
    </row>
    <row r="357" spans="1:11" ht="12.75">
      <c r="A357" s="1">
        <v>36600</v>
      </c>
      <c r="C357" s="2">
        <v>91.41</v>
      </c>
      <c r="D357">
        <v>78.51</v>
      </c>
      <c r="E357">
        <v>1.6568</v>
      </c>
      <c r="F357">
        <f t="shared" si="22"/>
        <v>-0.00032808398950134876</v>
      </c>
      <c r="G357">
        <f t="shared" si="23"/>
        <v>0.008218826248876265</v>
      </c>
      <c r="H357">
        <f t="shared" si="24"/>
        <v>0.0016928657799275548</v>
      </c>
      <c r="I357">
        <f t="shared" si="25"/>
        <v>-0.008546910238377614</v>
      </c>
      <c r="J357" t="str">
        <f t="shared" si="26"/>
        <v>** **</v>
      </c>
      <c r="K357">
        <f t="shared" si="27"/>
        <v>1.4524546553808948</v>
      </c>
    </row>
    <row r="358" spans="1:11" ht="12.75">
      <c r="A358" s="1">
        <v>36631</v>
      </c>
      <c r="C358" s="2">
        <v>91.49</v>
      </c>
      <c r="D358">
        <v>78.56</v>
      </c>
      <c r="E358">
        <v>1.6587</v>
      </c>
      <c r="F358">
        <f t="shared" si="22"/>
        <v>0.0008751777704845143</v>
      </c>
      <c r="G358">
        <f t="shared" si="23"/>
        <v>0.0006368615462997163</v>
      </c>
      <c r="H358">
        <f t="shared" si="24"/>
        <v>0.0011467889908256534</v>
      </c>
      <c r="I358">
        <f t="shared" si="25"/>
        <v>0.00023831622418479803</v>
      </c>
      <c r="J358" t="str">
        <f t="shared" si="26"/>
        <v>** **</v>
      </c>
      <c r="K358">
        <f t="shared" si="27"/>
        <v>1.4516628440366972</v>
      </c>
    </row>
    <row r="359" spans="1:11" ht="12.75">
      <c r="A359" s="1">
        <v>36661</v>
      </c>
      <c r="C359" s="2">
        <v>91.45</v>
      </c>
      <c r="D359">
        <v>78.65</v>
      </c>
      <c r="E359">
        <v>1.7135</v>
      </c>
      <c r="F359">
        <f t="shared" si="22"/>
        <v>-0.00043720625204934915</v>
      </c>
      <c r="G359">
        <f t="shared" si="23"/>
        <v>0.0011456211812628236</v>
      </c>
      <c r="H359">
        <f t="shared" si="24"/>
        <v>0.033037921263640246</v>
      </c>
      <c r="I359">
        <f t="shared" si="25"/>
        <v>-0.0015828274333121728</v>
      </c>
      <c r="J359" t="str">
        <f t="shared" si="26"/>
        <v>** **</v>
      </c>
      <c r="K359">
        <f t="shared" si="27"/>
        <v>1.4979049858322784</v>
      </c>
    </row>
    <row r="360" spans="1:11" ht="12.75">
      <c r="A360" s="1">
        <v>36692</v>
      </c>
      <c r="C360" s="2">
        <v>91.79</v>
      </c>
      <c r="D360">
        <v>79.06</v>
      </c>
      <c r="E360">
        <v>1.6878</v>
      </c>
      <c r="F360">
        <f t="shared" si="22"/>
        <v>0.0037178786221978566</v>
      </c>
      <c r="G360">
        <f t="shared" si="23"/>
        <v>0.005212968849332533</v>
      </c>
      <c r="H360">
        <f t="shared" si="24"/>
        <v>-0.014998540997957388</v>
      </c>
      <c r="I360">
        <f t="shared" si="25"/>
        <v>-0.0014950902271346767</v>
      </c>
      <c r="J360" t="str">
        <f t="shared" si="26"/>
        <v>** **</v>
      </c>
      <c r="K360">
        <f t="shared" si="27"/>
        <v>1.4282521155529617</v>
      </c>
    </row>
    <row r="361" spans="1:11" ht="12.75">
      <c r="A361" s="1">
        <v>36722</v>
      </c>
      <c r="C361" s="2">
        <v>91.86</v>
      </c>
      <c r="D361">
        <v>79.25</v>
      </c>
      <c r="E361">
        <v>1.6323</v>
      </c>
      <c r="F361">
        <f t="shared" si="22"/>
        <v>0.0007626103061335598</v>
      </c>
      <c r="G361">
        <f t="shared" si="23"/>
        <v>0.0024032380470528913</v>
      </c>
      <c r="H361">
        <f t="shared" si="24"/>
        <v>-0.03288304301457512</v>
      </c>
      <c r="I361">
        <f t="shared" si="25"/>
        <v>-0.0016406277409193315</v>
      </c>
      <c r="J361" t="str">
        <f t="shared" si="26"/>
        <v>** **</v>
      </c>
      <c r="K361">
        <f t="shared" si="27"/>
        <v>1.402319587628866</v>
      </c>
    </row>
    <row r="362" spans="1:11" ht="12.75">
      <c r="A362" s="1">
        <v>36753</v>
      </c>
      <c r="C362" s="2">
        <v>91.62</v>
      </c>
      <c r="D362">
        <v>79.25</v>
      </c>
      <c r="E362">
        <v>1.6758</v>
      </c>
      <c r="F362">
        <f t="shared" si="22"/>
        <v>-0.0026126714565642972</v>
      </c>
      <c r="G362">
        <f t="shared" si="23"/>
        <v>0</v>
      </c>
      <c r="H362">
        <f t="shared" si="24"/>
        <v>0.02664951295717688</v>
      </c>
      <c r="I362">
        <f t="shared" si="25"/>
        <v>-0.0026126714565642972</v>
      </c>
      <c r="J362" t="str">
        <f t="shared" si="26"/>
        <v>** **</v>
      </c>
      <c r="K362">
        <f t="shared" si="27"/>
        <v>1.4886417937879064</v>
      </c>
    </row>
    <row r="363" spans="1:11" ht="12.75">
      <c r="A363" s="1">
        <v>36784</v>
      </c>
      <c r="C363" s="2">
        <v>92.08</v>
      </c>
      <c r="D363">
        <v>79.66</v>
      </c>
      <c r="E363">
        <v>1.723</v>
      </c>
      <c r="F363">
        <f t="shared" si="22"/>
        <v>0.005020737830168098</v>
      </c>
      <c r="G363">
        <f t="shared" si="23"/>
        <v>0.005173501577287132</v>
      </c>
      <c r="H363">
        <f t="shared" si="24"/>
        <v>0.028165652225802695</v>
      </c>
      <c r="I363">
        <f t="shared" si="25"/>
        <v>-0.0001527637471190335</v>
      </c>
      <c r="J363" t="str">
        <f t="shared" si="26"/>
        <v>** **</v>
      </c>
      <c r="K363">
        <f t="shared" si="27"/>
        <v>1.4908401957274138</v>
      </c>
    </row>
    <row r="364" spans="1:11" ht="12.75">
      <c r="A364" s="1">
        <v>36814</v>
      </c>
      <c r="C364" s="2">
        <v>91.98</v>
      </c>
      <c r="D364">
        <v>79.8</v>
      </c>
      <c r="E364">
        <v>1.7322</v>
      </c>
      <c r="F364">
        <f t="shared" si="22"/>
        <v>-0.0010860121633361475</v>
      </c>
      <c r="G364">
        <f t="shared" si="23"/>
        <v>0.0017574692442883233</v>
      </c>
      <c r="H364">
        <f t="shared" si="24"/>
        <v>0.005339524085896663</v>
      </c>
      <c r="I364">
        <f t="shared" si="25"/>
        <v>-0.0028434814076244708</v>
      </c>
      <c r="J364" t="str">
        <f t="shared" si="26"/>
        <v>** **</v>
      </c>
      <c r="K364">
        <f t="shared" si="27"/>
        <v>1.4577423099245501</v>
      </c>
    </row>
    <row r="365" spans="1:11" ht="12.75">
      <c r="A365" s="1">
        <v>36845</v>
      </c>
      <c r="C365" s="2">
        <v>92.42</v>
      </c>
      <c r="D365">
        <v>79.84</v>
      </c>
      <c r="E365">
        <v>1.7765</v>
      </c>
      <c r="F365">
        <f t="shared" si="22"/>
        <v>0.004783648619264946</v>
      </c>
      <c r="G365">
        <f t="shared" si="23"/>
        <v>0.0005012531328321135</v>
      </c>
      <c r="H365">
        <f t="shared" si="24"/>
        <v>0.0255744140399492</v>
      </c>
      <c r="I365">
        <f t="shared" si="25"/>
        <v>0.004282395486432833</v>
      </c>
      <c r="J365" t="str">
        <f t="shared" si="26"/>
        <v>** **</v>
      </c>
      <c r="K365">
        <f t="shared" si="27"/>
        <v>1.4870829003579262</v>
      </c>
    </row>
    <row r="366" spans="1:11" ht="12.75">
      <c r="A366" s="1">
        <v>36875</v>
      </c>
      <c r="C366" s="2">
        <v>92.35</v>
      </c>
      <c r="D366">
        <v>79.8</v>
      </c>
      <c r="E366">
        <v>1.7285</v>
      </c>
      <c r="F366">
        <f t="shared" si="22"/>
        <v>-0.000757411815624387</v>
      </c>
      <c r="G366">
        <f t="shared" si="23"/>
        <v>-0.0005010020040080443</v>
      </c>
      <c r="H366">
        <f t="shared" si="24"/>
        <v>-0.027019420208274747</v>
      </c>
      <c r="I366">
        <f t="shared" si="25"/>
        <v>-0.0002564098116163427</v>
      </c>
      <c r="J366" t="str">
        <f t="shared" si="26"/>
        <v>** **</v>
      </c>
      <c r="K366">
        <f t="shared" si="27"/>
        <v>1.4108218406980015</v>
      </c>
    </row>
    <row r="367" spans="1:11" ht="12.75">
      <c r="A367" s="1">
        <v>36906</v>
      </c>
      <c r="C367" s="2">
        <v>92.28</v>
      </c>
      <c r="D367">
        <v>80.3</v>
      </c>
      <c r="E367">
        <v>1.6202</v>
      </c>
      <c r="F367">
        <f t="shared" si="22"/>
        <v>-0.0007579859231184871</v>
      </c>
      <c r="G367">
        <f t="shared" si="23"/>
        <v>0.006265664160401085</v>
      </c>
      <c r="H367">
        <f t="shared" si="24"/>
        <v>-0.06265548163147228</v>
      </c>
      <c r="I367">
        <f t="shared" si="25"/>
        <v>-0.0070236500835195725</v>
      </c>
      <c r="J367" t="str">
        <f t="shared" si="26"/>
        <v>** **</v>
      </c>
      <c r="K367">
        <f t="shared" si="27"/>
        <v>1.3591495516343652</v>
      </c>
    </row>
    <row r="368" spans="1:11" ht="12.75">
      <c r="A368" s="1">
        <v>36937</v>
      </c>
      <c r="C368" s="2">
        <v>92.16</v>
      </c>
      <c r="D368">
        <v>80.62</v>
      </c>
      <c r="E368">
        <v>1.633</v>
      </c>
      <c r="F368">
        <f t="shared" si="22"/>
        <v>-0.0013003901170351995</v>
      </c>
      <c r="G368">
        <f t="shared" si="23"/>
        <v>0.003985056039850665</v>
      </c>
      <c r="H368">
        <f t="shared" si="24"/>
        <v>0.007900259227255901</v>
      </c>
      <c r="I368">
        <f t="shared" si="25"/>
        <v>-0.005285446156885865</v>
      </c>
      <c r="J368" t="str">
        <f t="shared" si="26"/>
        <v>** **</v>
      </c>
      <c r="K368">
        <f t="shared" si="27"/>
        <v>1.461455375879521</v>
      </c>
    </row>
    <row r="369" spans="1:11" ht="12.75">
      <c r="A369" s="1">
        <v>36965</v>
      </c>
      <c r="C369" s="2">
        <v>92.31</v>
      </c>
      <c r="D369">
        <v>80.81</v>
      </c>
      <c r="E369">
        <v>1.6557</v>
      </c>
      <c r="F369">
        <f t="shared" si="22"/>
        <v>0.0016276041666667407</v>
      </c>
      <c r="G369">
        <f t="shared" si="23"/>
        <v>0.0023567353014140036</v>
      </c>
      <c r="H369">
        <f t="shared" si="24"/>
        <v>0.013900796080832833</v>
      </c>
      <c r="I369">
        <f t="shared" si="25"/>
        <v>-0.0007291311347472629</v>
      </c>
      <c r="J369" t="str">
        <f t="shared" si="26"/>
        <v>** **</v>
      </c>
      <c r="K369">
        <f t="shared" si="27"/>
        <v>1.4701561543172075</v>
      </c>
    </row>
    <row r="370" spans="1:11" ht="12.75">
      <c r="A370" s="1">
        <v>36996</v>
      </c>
      <c r="C370" s="2">
        <v>92.56</v>
      </c>
      <c r="D370">
        <v>81.13</v>
      </c>
      <c r="E370">
        <v>1.7317</v>
      </c>
      <c r="F370">
        <f t="shared" si="22"/>
        <v>0.002708265626692574</v>
      </c>
      <c r="G370">
        <f t="shared" si="23"/>
        <v>0.0039599059522335</v>
      </c>
      <c r="H370">
        <f t="shared" si="24"/>
        <v>0.04590203539288518</v>
      </c>
      <c r="I370">
        <f t="shared" si="25"/>
        <v>-0.0012516403255409259</v>
      </c>
      <c r="J370" t="str">
        <f t="shared" si="26"/>
        <v>** **</v>
      </c>
      <c r="K370">
        <f t="shared" si="27"/>
        <v>1.5165579513196834</v>
      </c>
    </row>
    <row r="371" spans="1:11" ht="12.75">
      <c r="A371" s="1">
        <v>37026</v>
      </c>
      <c r="C371" s="2">
        <v>93.06</v>
      </c>
      <c r="D371">
        <v>81.49</v>
      </c>
      <c r="E371">
        <v>1.7255</v>
      </c>
      <c r="F371">
        <f t="shared" si="22"/>
        <v>0.005401901469317183</v>
      </c>
      <c r="G371">
        <f t="shared" si="23"/>
        <v>0.00443732281523479</v>
      </c>
      <c r="H371">
        <f t="shared" si="24"/>
        <v>-0.003580296818155526</v>
      </c>
      <c r="I371">
        <f t="shared" si="25"/>
        <v>0.0009645786540823931</v>
      </c>
      <c r="J371" t="str">
        <f t="shared" si="26"/>
        <v>** **</v>
      </c>
      <c r="K371">
        <f t="shared" si="27"/>
        <v>1.4448085696136745</v>
      </c>
    </row>
    <row r="372" spans="1:11" ht="12.75">
      <c r="A372" s="1">
        <v>37057</v>
      </c>
      <c r="C372" s="2">
        <v>93.24</v>
      </c>
      <c r="D372">
        <v>81.63</v>
      </c>
      <c r="E372">
        <v>1.7992</v>
      </c>
      <c r="F372">
        <f t="shared" si="22"/>
        <v>0.0019342359767891004</v>
      </c>
      <c r="G372">
        <f t="shared" si="23"/>
        <v>0.0017180022088600921</v>
      </c>
      <c r="H372">
        <f t="shared" si="24"/>
        <v>0.04271225731671979</v>
      </c>
      <c r="I372">
        <f t="shared" si="25"/>
        <v>0.00021623376792900828</v>
      </c>
      <c r="J372" t="str">
        <f t="shared" si="26"/>
        <v>** **</v>
      </c>
      <c r="K372">
        <f t="shared" si="27"/>
        <v>1.5119327731092436</v>
      </c>
    </row>
    <row r="373" spans="1:11" ht="12.75">
      <c r="A373" s="1">
        <v>37087</v>
      </c>
      <c r="C373" s="2">
        <v>93.1</v>
      </c>
      <c r="D373">
        <v>81.4</v>
      </c>
      <c r="E373">
        <v>1.8003</v>
      </c>
      <c r="F373">
        <f t="shared" si="22"/>
        <v>-0.0015015015015015232</v>
      </c>
      <c r="G373">
        <f t="shared" si="23"/>
        <v>-0.002817591571726008</v>
      </c>
      <c r="H373">
        <f t="shared" si="24"/>
        <v>0.0006113828368163876</v>
      </c>
      <c r="I373">
        <f t="shared" si="25"/>
        <v>0.0013160900702244849</v>
      </c>
      <c r="J373" t="str">
        <f t="shared" si="26"/>
        <v>** **</v>
      </c>
      <c r="K373">
        <f t="shared" si="27"/>
        <v>1.4508865051133837</v>
      </c>
    </row>
    <row r="374" spans="1:11" ht="12.75">
      <c r="A374" s="1">
        <v>37118</v>
      </c>
      <c r="C374" s="2">
        <v>92.58</v>
      </c>
      <c r="D374">
        <v>81.4</v>
      </c>
      <c r="E374">
        <v>1.7158</v>
      </c>
      <c r="F374">
        <f t="shared" si="22"/>
        <v>-0.005585392051557392</v>
      </c>
      <c r="G374">
        <f t="shared" si="23"/>
        <v>0</v>
      </c>
      <c r="H374">
        <f t="shared" si="24"/>
        <v>-0.04693662167416546</v>
      </c>
      <c r="I374">
        <f t="shared" si="25"/>
        <v>-0.005585392051557392</v>
      </c>
      <c r="J374" t="str">
        <f t="shared" si="26"/>
        <v>** **</v>
      </c>
      <c r="K374">
        <f t="shared" si="27"/>
        <v>1.38194189857246</v>
      </c>
    </row>
    <row r="375" spans="1:11" ht="12.75">
      <c r="A375" s="1">
        <v>37149</v>
      </c>
      <c r="C375" s="2">
        <v>92.7</v>
      </c>
      <c r="D375">
        <v>81.77</v>
      </c>
      <c r="E375">
        <v>1.6698</v>
      </c>
      <c r="F375">
        <f t="shared" si="22"/>
        <v>0.0012961762799741372</v>
      </c>
      <c r="G375">
        <f t="shared" si="23"/>
        <v>0.004545454545454408</v>
      </c>
      <c r="H375">
        <f t="shared" si="24"/>
        <v>-0.02680965147453085</v>
      </c>
      <c r="I375">
        <f t="shared" si="25"/>
        <v>-0.003249278265480271</v>
      </c>
      <c r="J375" t="str">
        <f t="shared" si="26"/>
        <v>** **</v>
      </c>
      <c r="K375">
        <f t="shared" si="27"/>
        <v>1.4111260053619303</v>
      </c>
    </row>
    <row r="376" spans="1:11" ht="12.75">
      <c r="A376" s="1">
        <v>37179</v>
      </c>
      <c r="C376" s="2">
        <v>92.56</v>
      </c>
      <c r="D376">
        <v>81.49</v>
      </c>
      <c r="E376">
        <v>1.6196</v>
      </c>
      <c r="F376">
        <f t="shared" si="22"/>
        <v>-0.0015102481121899158</v>
      </c>
      <c r="G376">
        <f t="shared" si="23"/>
        <v>-0.0034242387183563983</v>
      </c>
      <c r="H376">
        <f t="shared" si="24"/>
        <v>-0.030063480656365993</v>
      </c>
      <c r="I376">
        <f t="shared" si="25"/>
        <v>0.0019139906061664824</v>
      </c>
      <c r="J376" t="str">
        <f t="shared" si="26"/>
        <v>** **</v>
      </c>
      <c r="K376">
        <f t="shared" si="27"/>
        <v>1.4064079530482694</v>
      </c>
    </row>
    <row r="377" spans="1:11" ht="12.75">
      <c r="A377" s="1">
        <v>37210</v>
      </c>
      <c r="C377" s="2">
        <v>92.68</v>
      </c>
      <c r="D377">
        <v>81.36</v>
      </c>
      <c r="E377">
        <v>1.6295</v>
      </c>
      <c r="F377">
        <f t="shared" si="22"/>
        <v>0.0012964563526360884</v>
      </c>
      <c r="G377">
        <f t="shared" si="23"/>
        <v>-0.0015952877653698794</v>
      </c>
      <c r="H377">
        <f t="shared" si="24"/>
        <v>0.006112620400098745</v>
      </c>
      <c r="I377">
        <f t="shared" si="25"/>
        <v>0.0028917441180059678</v>
      </c>
      <c r="J377" t="str">
        <f t="shared" si="26"/>
        <v>** **</v>
      </c>
      <c r="K377">
        <f t="shared" si="27"/>
        <v>1.4588632995801432</v>
      </c>
    </row>
    <row r="378" spans="1:11" ht="12.75">
      <c r="A378" s="1">
        <v>37240</v>
      </c>
      <c r="C378" s="2">
        <v>92.65</v>
      </c>
      <c r="D378">
        <v>81.03</v>
      </c>
      <c r="E378">
        <v>1.655</v>
      </c>
      <c r="F378">
        <f t="shared" si="22"/>
        <v>-0.0003236944324557234</v>
      </c>
      <c r="G378">
        <f t="shared" si="23"/>
        <v>-0.004056047197640078</v>
      </c>
      <c r="H378">
        <f t="shared" si="24"/>
        <v>0.015648972077324297</v>
      </c>
      <c r="I378">
        <f t="shared" si="25"/>
        <v>0.0037323527651843547</v>
      </c>
      <c r="J378" t="str">
        <f t="shared" si="26"/>
        <v>** **</v>
      </c>
      <c r="K378">
        <f t="shared" si="27"/>
        <v>1.4726910095121202</v>
      </c>
    </row>
    <row r="379" spans="1:11" ht="12.75">
      <c r="A379" s="1">
        <v>37271</v>
      </c>
      <c r="C379" s="2">
        <v>92.76</v>
      </c>
      <c r="D379">
        <v>81.22</v>
      </c>
      <c r="E379">
        <v>1.6598</v>
      </c>
      <c r="F379">
        <f t="shared" si="22"/>
        <v>0.0011872638963841275</v>
      </c>
      <c r="G379">
        <f t="shared" si="23"/>
        <v>0.0023448105639887196</v>
      </c>
      <c r="H379">
        <f t="shared" si="24"/>
        <v>0.0029003021148035213</v>
      </c>
      <c r="I379">
        <f t="shared" si="25"/>
        <v>-0.001157546667604592</v>
      </c>
      <c r="J379" t="str">
        <f t="shared" si="26"/>
        <v>** **</v>
      </c>
      <c r="K379">
        <f t="shared" si="27"/>
        <v>1.454205438066465</v>
      </c>
    </row>
    <row r="380" spans="1:11" ht="12.75">
      <c r="A380" s="1">
        <v>37302</v>
      </c>
      <c r="C380" s="2">
        <v>92.76</v>
      </c>
      <c r="D380">
        <v>81.54</v>
      </c>
      <c r="E380">
        <v>1.7179</v>
      </c>
      <c r="F380">
        <f t="shared" si="22"/>
        <v>0</v>
      </c>
      <c r="G380">
        <f t="shared" si="23"/>
        <v>0.003939916276779254</v>
      </c>
      <c r="H380">
        <f t="shared" si="24"/>
        <v>0.03500421737558734</v>
      </c>
      <c r="I380">
        <f t="shared" si="25"/>
        <v>-0.003939916276779254</v>
      </c>
      <c r="J380" t="str">
        <f t="shared" si="26"/>
        <v>** **</v>
      </c>
      <c r="K380">
        <f t="shared" si="27"/>
        <v>1.5007561151946016</v>
      </c>
    </row>
    <row r="381" spans="1:11" ht="12.75">
      <c r="A381" s="1">
        <v>37330</v>
      </c>
      <c r="C381" s="2">
        <v>92.78</v>
      </c>
      <c r="D381">
        <v>82</v>
      </c>
      <c r="E381">
        <v>1.706</v>
      </c>
      <c r="F381">
        <f t="shared" si="22"/>
        <v>0.00021561017680027383</v>
      </c>
      <c r="G381">
        <f t="shared" si="23"/>
        <v>0.005641402992396349</v>
      </c>
      <c r="H381">
        <f t="shared" si="24"/>
        <v>-0.006927062110716586</v>
      </c>
      <c r="I381">
        <f t="shared" si="25"/>
        <v>-0.0054257928155960755</v>
      </c>
      <c r="J381" t="str">
        <f t="shared" si="26"/>
        <v>** **</v>
      </c>
      <c r="K381">
        <f t="shared" si="27"/>
        <v>1.439955759939461</v>
      </c>
    </row>
    <row r="382" spans="1:11" ht="12.75">
      <c r="A382" s="1">
        <v>37361</v>
      </c>
      <c r="C382" s="2">
        <v>93.58</v>
      </c>
      <c r="D382">
        <v>82.46</v>
      </c>
      <c r="E382">
        <v>1.6607</v>
      </c>
      <c r="F382">
        <f t="shared" si="22"/>
        <v>0.008622547962922944</v>
      </c>
      <c r="G382">
        <f t="shared" si="23"/>
        <v>0.005609756097560981</v>
      </c>
      <c r="H382">
        <f t="shared" si="24"/>
        <v>-0.02655334114888619</v>
      </c>
      <c r="I382">
        <f t="shared" si="25"/>
        <v>0.0030127918653619634</v>
      </c>
      <c r="J382" t="str">
        <f t="shared" si="26"/>
        <v>** **</v>
      </c>
      <c r="K382">
        <f t="shared" si="27"/>
        <v>1.411497655334115</v>
      </c>
    </row>
    <row r="383" spans="1:11" ht="12.75">
      <c r="A383" s="1">
        <v>37391</v>
      </c>
      <c r="C383" s="2">
        <v>93.67</v>
      </c>
      <c r="D383">
        <v>82.46</v>
      </c>
      <c r="E383">
        <v>1.601</v>
      </c>
      <c r="F383">
        <f t="shared" si="22"/>
        <v>0.000961743962385242</v>
      </c>
      <c r="G383">
        <f t="shared" si="23"/>
        <v>0</v>
      </c>
      <c r="H383">
        <f t="shared" si="24"/>
        <v>-0.03594869633287168</v>
      </c>
      <c r="I383">
        <f t="shared" si="25"/>
        <v>0.000961743962385242</v>
      </c>
      <c r="J383" t="str">
        <f t="shared" si="26"/>
        <v>** **</v>
      </c>
      <c r="K383">
        <f t="shared" si="27"/>
        <v>1.397874390317336</v>
      </c>
    </row>
    <row r="384" spans="1:11" ht="12.75">
      <c r="A384" s="1">
        <v>37422</v>
      </c>
      <c r="C384" s="2">
        <v>93.54</v>
      </c>
      <c r="D384">
        <v>82.5</v>
      </c>
      <c r="E384">
        <v>1.5638</v>
      </c>
      <c r="F384">
        <f t="shared" si="22"/>
        <v>-0.0013878509661577887</v>
      </c>
      <c r="G384">
        <f t="shared" si="23"/>
        <v>0.0004850836769343392</v>
      </c>
      <c r="H384">
        <f t="shared" si="24"/>
        <v>-0.023235477826358486</v>
      </c>
      <c r="I384">
        <f t="shared" si="25"/>
        <v>-0.0018729346430921279</v>
      </c>
      <c r="J384" t="str">
        <f t="shared" si="26"/>
        <v>** **</v>
      </c>
      <c r="K384">
        <f t="shared" si="27"/>
        <v>1.4163085571517802</v>
      </c>
    </row>
    <row r="385" spans="1:11" ht="12.75">
      <c r="A385" s="1">
        <v>37452</v>
      </c>
      <c r="C385" s="2">
        <v>93.05</v>
      </c>
      <c r="D385">
        <v>82.59</v>
      </c>
      <c r="E385">
        <v>1.4845</v>
      </c>
      <c r="F385">
        <f t="shared" si="22"/>
        <v>-0.00523840068419934</v>
      </c>
      <c r="G385">
        <f t="shared" si="23"/>
        <v>0.0010909090909090313</v>
      </c>
      <c r="H385">
        <f t="shared" si="24"/>
        <v>-0.05070980943854719</v>
      </c>
      <c r="I385">
        <f t="shared" si="25"/>
        <v>-0.0063293097751083716</v>
      </c>
      <c r="J385" t="str">
        <f t="shared" si="26"/>
        <v>** **</v>
      </c>
      <c r="K385">
        <f t="shared" si="27"/>
        <v>1.3764707763141066</v>
      </c>
    </row>
    <row r="386" spans="1:11" ht="12.75">
      <c r="A386" s="1">
        <v>37483</v>
      </c>
      <c r="C386" s="2">
        <v>93.02</v>
      </c>
      <c r="D386">
        <v>82.87</v>
      </c>
      <c r="E386">
        <v>1.4703</v>
      </c>
      <c r="F386">
        <f t="shared" si="22"/>
        <v>-0.0003224073078990086</v>
      </c>
      <c r="G386">
        <f t="shared" si="23"/>
        <v>0.0033902409492674312</v>
      </c>
      <c r="H386">
        <f t="shared" si="24"/>
        <v>-0.009565510272819155</v>
      </c>
      <c r="I386">
        <f t="shared" si="25"/>
        <v>-0.00371264825716644</v>
      </c>
      <c r="J386" t="str">
        <f t="shared" si="26"/>
        <v>** **</v>
      </c>
      <c r="K386">
        <f t="shared" si="27"/>
        <v>1.436130010104412</v>
      </c>
    </row>
    <row r="387" spans="1:11" ht="12.75">
      <c r="A387" s="1">
        <v>37514</v>
      </c>
      <c r="C387" s="2">
        <v>93.16</v>
      </c>
      <c r="D387">
        <v>83.01</v>
      </c>
      <c r="E387">
        <v>1.5007</v>
      </c>
      <c r="F387">
        <f t="shared" si="22"/>
        <v>0.0015050526768436434</v>
      </c>
      <c r="G387">
        <f t="shared" si="23"/>
        <v>0.0016893930252201983</v>
      </c>
      <c r="H387">
        <f t="shared" si="24"/>
        <v>0.02067605250629123</v>
      </c>
      <c r="I387">
        <f t="shared" si="25"/>
        <v>-0.00018434034837655489</v>
      </c>
      <c r="J387" t="str">
        <f t="shared" si="26"/>
        <v>** **</v>
      </c>
      <c r="K387">
        <f t="shared" si="27"/>
        <v>1.4799802761341223</v>
      </c>
    </row>
    <row r="388" spans="1:11" ht="12.75">
      <c r="A388" s="1">
        <v>37544</v>
      </c>
      <c r="C388" s="2">
        <v>93.7</v>
      </c>
      <c r="D388">
        <v>83.14</v>
      </c>
      <c r="E388">
        <v>1.4793</v>
      </c>
      <c r="F388">
        <f t="shared" si="22"/>
        <v>0.0057964791756119904</v>
      </c>
      <c r="G388">
        <f t="shared" si="23"/>
        <v>0.0015660763763400976</v>
      </c>
      <c r="H388">
        <f t="shared" si="24"/>
        <v>-0.014260011994402522</v>
      </c>
      <c r="I388">
        <f t="shared" si="25"/>
        <v>0.004230402799271893</v>
      </c>
      <c r="J388" t="str">
        <f t="shared" si="26"/>
        <v>** **</v>
      </c>
      <c r="K388">
        <f t="shared" si="27"/>
        <v>1.4293229826081164</v>
      </c>
    </row>
    <row r="389" spans="1:11" ht="12.75">
      <c r="A389" s="1">
        <v>37575</v>
      </c>
      <c r="C389" s="2">
        <v>93.53</v>
      </c>
      <c r="D389">
        <v>83.14</v>
      </c>
      <c r="E389">
        <v>1.4673</v>
      </c>
      <c r="F389">
        <f t="shared" si="22"/>
        <v>-0.0018143009605122717</v>
      </c>
      <c r="G389">
        <f t="shared" si="23"/>
        <v>0</v>
      </c>
      <c r="H389">
        <f t="shared" si="24"/>
        <v>-0.008111944838775087</v>
      </c>
      <c r="I389">
        <f t="shared" si="25"/>
        <v>-0.0018143009605122717</v>
      </c>
      <c r="J389" t="str">
        <f t="shared" si="26"/>
        <v>** **</v>
      </c>
      <c r="K389">
        <f t="shared" si="27"/>
        <v>1.4382376799837762</v>
      </c>
    </row>
    <row r="390" spans="1:11" ht="12.75">
      <c r="A390" s="1">
        <v>37605</v>
      </c>
      <c r="C390" s="2">
        <v>93.47</v>
      </c>
      <c r="D390">
        <v>82.96</v>
      </c>
      <c r="E390">
        <v>1.4845</v>
      </c>
      <c r="F390">
        <f t="shared" si="22"/>
        <v>-0.0006415053993371611</v>
      </c>
      <c r="G390">
        <f t="shared" si="23"/>
        <v>-0.0021650228530191162</v>
      </c>
      <c r="H390">
        <f t="shared" si="24"/>
        <v>0.011722210863490679</v>
      </c>
      <c r="I390">
        <f t="shared" si="25"/>
        <v>0.0015235174536819551</v>
      </c>
      <c r="J390" t="str">
        <f t="shared" si="26"/>
        <v>** **</v>
      </c>
      <c r="K390">
        <f t="shared" si="27"/>
        <v>1.4669972057520615</v>
      </c>
    </row>
    <row r="391" spans="1:11" ht="12.75">
      <c r="A391" s="1">
        <v>37636</v>
      </c>
      <c r="C391" s="2">
        <v>93.55</v>
      </c>
      <c r="D391">
        <v>83.33</v>
      </c>
      <c r="E391">
        <v>1.3833</v>
      </c>
      <c r="F391">
        <f t="shared" si="22"/>
        <v>0.0008558895902428532</v>
      </c>
      <c r="G391">
        <f t="shared" si="23"/>
        <v>0.004459980713596989</v>
      </c>
      <c r="H391">
        <f t="shared" si="24"/>
        <v>-0.0681711013809363</v>
      </c>
      <c r="I391">
        <f t="shared" si="25"/>
        <v>-0.003604091123354136</v>
      </c>
      <c r="J391" t="str">
        <f t="shared" si="26"/>
        <v>** **</v>
      </c>
      <c r="K391">
        <f t="shared" si="27"/>
        <v>1.3511519029976424</v>
      </c>
    </row>
    <row r="392" spans="1:11" ht="12.75">
      <c r="A392" s="1">
        <v>37667</v>
      </c>
      <c r="C392" s="2">
        <v>93.64</v>
      </c>
      <c r="D392">
        <v>83.97</v>
      </c>
      <c r="E392">
        <v>1.3631</v>
      </c>
      <c r="F392">
        <f t="shared" si="22"/>
        <v>0.0009620523784072965</v>
      </c>
      <c r="G392">
        <f t="shared" si="23"/>
        <v>0.007680307212288406</v>
      </c>
      <c r="H392">
        <f t="shared" si="24"/>
        <v>-0.014602761512325646</v>
      </c>
      <c r="I392">
        <f t="shared" si="25"/>
        <v>-0.00671825483388111</v>
      </c>
      <c r="J392" t="str">
        <f t="shared" si="26"/>
        <v>** **</v>
      </c>
      <c r="K392">
        <f t="shared" si="27"/>
        <v>1.4288259958071279</v>
      </c>
    </row>
    <row r="393" spans="1:11" ht="12.75">
      <c r="A393" s="1">
        <v>37695</v>
      </c>
      <c r="C393" s="2">
        <v>94.02</v>
      </c>
      <c r="D393">
        <v>84.47</v>
      </c>
      <c r="E393">
        <v>1.3468</v>
      </c>
      <c r="F393">
        <f t="shared" si="22"/>
        <v>0.004058094831268733</v>
      </c>
      <c r="G393">
        <f t="shared" si="23"/>
        <v>0.005954507562224709</v>
      </c>
      <c r="H393">
        <f t="shared" si="24"/>
        <v>-0.01195803682781893</v>
      </c>
      <c r="I393">
        <f t="shared" si="25"/>
        <v>-0.0018964127309559764</v>
      </c>
      <c r="J393" t="str">
        <f t="shared" si="26"/>
        <v>** **</v>
      </c>
      <c r="K393">
        <f t="shared" si="27"/>
        <v>1.4326608465996624</v>
      </c>
    </row>
    <row r="394" spans="1:11" ht="12.75">
      <c r="A394" s="1">
        <v>37726</v>
      </c>
      <c r="C394" s="2">
        <v>94.21</v>
      </c>
      <c r="D394">
        <v>84.29</v>
      </c>
      <c r="E394">
        <v>1.3537</v>
      </c>
      <c r="F394">
        <f aca="true" t="shared" si="28" ref="F394:F457">C394/C393-1</f>
        <v>0.002020846628376871</v>
      </c>
      <c r="G394">
        <f aca="true" t="shared" si="29" ref="G394:G457">D394/D393-1</f>
        <v>-0.0021309340594293236</v>
      </c>
      <c r="H394">
        <f aca="true" t="shared" si="30" ref="H394:H457">E394/E393-1</f>
        <v>0.005123255123254955</v>
      </c>
      <c r="I394">
        <f aca="true" t="shared" si="31" ref="I394:I457">F394-G394</f>
        <v>0.004151780687806195</v>
      </c>
      <c r="J394" t="str">
        <f t="shared" si="26"/>
        <v>** **</v>
      </c>
      <c r="K394">
        <f t="shared" si="27"/>
        <v>1.4574287199287197</v>
      </c>
    </row>
    <row r="395" spans="1:11" ht="12.75">
      <c r="A395" s="1">
        <v>37756</v>
      </c>
      <c r="C395" s="2">
        <v>94.05</v>
      </c>
      <c r="D395">
        <v>84.15</v>
      </c>
      <c r="E395">
        <v>1.342</v>
      </c>
      <c r="F395">
        <f t="shared" si="28"/>
        <v>-0.0016983335102430663</v>
      </c>
      <c r="G395">
        <f t="shared" si="29"/>
        <v>-0.0016609324949579118</v>
      </c>
      <c r="H395">
        <f t="shared" si="30"/>
        <v>-0.008642978503361043</v>
      </c>
      <c r="I395">
        <f t="shared" si="31"/>
        <v>-3.740101528515449E-05</v>
      </c>
      <c r="J395" t="str">
        <f t="shared" si="26"/>
        <v>** **</v>
      </c>
      <c r="K395">
        <f t="shared" si="27"/>
        <v>1.4374676811701264</v>
      </c>
    </row>
    <row r="396" spans="1:11" ht="12.75">
      <c r="A396" s="1">
        <v>37787</v>
      </c>
      <c r="C396" s="2">
        <v>94.06</v>
      </c>
      <c r="D396">
        <v>84.24</v>
      </c>
      <c r="E396">
        <v>1.2973</v>
      </c>
      <c r="F396">
        <f t="shared" si="28"/>
        <v>0.00010632642211594323</v>
      </c>
      <c r="G396">
        <f t="shared" si="29"/>
        <v>0.0010695187165774556</v>
      </c>
      <c r="H396">
        <f t="shared" si="30"/>
        <v>-0.03330849478390474</v>
      </c>
      <c r="I396">
        <f t="shared" si="31"/>
        <v>-0.0009631922944615123</v>
      </c>
      <c r="J396" t="str">
        <f t="shared" si="26"/>
        <v>** **</v>
      </c>
      <c r="K396">
        <f t="shared" si="27"/>
        <v>1.401702682563338</v>
      </c>
    </row>
    <row r="397" spans="1:11" ht="12.75">
      <c r="A397" s="1">
        <v>37817</v>
      </c>
      <c r="C397" s="2">
        <v>93.3</v>
      </c>
      <c r="D397">
        <v>84.34</v>
      </c>
      <c r="E397">
        <v>1.3412</v>
      </c>
      <c r="F397">
        <f t="shared" si="28"/>
        <v>-0.008079948968743422</v>
      </c>
      <c r="G397">
        <f t="shared" si="29"/>
        <v>0.001187084520418047</v>
      </c>
      <c r="H397">
        <f t="shared" si="30"/>
        <v>0.03383951283434827</v>
      </c>
      <c r="I397">
        <f t="shared" si="31"/>
        <v>-0.00926703348916147</v>
      </c>
      <c r="J397" t="str">
        <f t="shared" si="26"/>
        <v>** **</v>
      </c>
      <c r="K397">
        <f t="shared" si="27"/>
        <v>1.4990672936098048</v>
      </c>
    </row>
    <row r="398" spans="1:11" ht="12.75">
      <c r="A398" s="1">
        <v>37848</v>
      </c>
      <c r="C398" s="2">
        <v>93.52</v>
      </c>
      <c r="D398">
        <v>84.66</v>
      </c>
      <c r="E398">
        <v>1.3668</v>
      </c>
      <c r="F398">
        <f t="shared" si="28"/>
        <v>0.002357984994640905</v>
      </c>
      <c r="G398">
        <f t="shared" si="29"/>
        <v>0.003794166469053728</v>
      </c>
      <c r="H398">
        <f t="shared" si="30"/>
        <v>0.019087384431852206</v>
      </c>
      <c r="I398">
        <f t="shared" si="31"/>
        <v>-0.0014361814744128232</v>
      </c>
      <c r="J398" t="str">
        <f t="shared" si="26"/>
        <v>** **</v>
      </c>
      <c r="K398">
        <f t="shared" si="27"/>
        <v>1.4776767074261856</v>
      </c>
    </row>
    <row r="399" spans="1:11" ht="12.75">
      <c r="A399" s="1">
        <v>37879</v>
      </c>
      <c r="C399" s="2">
        <v>93.65</v>
      </c>
      <c r="D399">
        <v>84.93</v>
      </c>
      <c r="E399">
        <v>1.4005</v>
      </c>
      <c r="F399">
        <f t="shared" si="28"/>
        <v>0.0013900769888794962</v>
      </c>
      <c r="G399">
        <f t="shared" si="29"/>
        <v>0.003189227498228364</v>
      </c>
      <c r="H399">
        <f t="shared" si="30"/>
        <v>0.024656131109160206</v>
      </c>
      <c r="I399">
        <f t="shared" si="31"/>
        <v>-0.001799150509348868</v>
      </c>
      <c r="J399" t="str">
        <f t="shared" si="26"/>
        <v>** **</v>
      </c>
      <c r="K399">
        <f t="shared" si="27"/>
        <v>1.4857513901082822</v>
      </c>
    </row>
    <row r="400" spans="1:11" ht="12.75">
      <c r="A400" s="1">
        <v>37909</v>
      </c>
      <c r="C400" s="2">
        <v>94.13</v>
      </c>
      <c r="D400">
        <v>84.84</v>
      </c>
      <c r="E400">
        <v>1.3148</v>
      </c>
      <c r="F400">
        <f t="shared" si="28"/>
        <v>0.005125467164975861</v>
      </c>
      <c r="G400">
        <f t="shared" si="29"/>
        <v>-0.0010596962204169058</v>
      </c>
      <c r="H400">
        <f t="shared" si="30"/>
        <v>-0.06119243127454488</v>
      </c>
      <c r="I400">
        <f t="shared" si="31"/>
        <v>0.006185163385392767</v>
      </c>
      <c r="J400" t="str">
        <f t="shared" si="26"/>
        <v>** **</v>
      </c>
      <c r="K400">
        <f t="shared" si="27"/>
        <v>1.3612709746519098</v>
      </c>
    </row>
    <row r="401" spans="1:11" ht="12.75">
      <c r="A401" s="1">
        <v>37940</v>
      </c>
      <c r="C401" s="2">
        <v>94.01</v>
      </c>
      <c r="D401">
        <v>84.61</v>
      </c>
      <c r="E401">
        <v>1.3607</v>
      </c>
      <c r="F401">
        <f t="shared" si="28"/>
        <v>-0.0012748326782109354</v>
      </c>
      <c r="G401">
        <f t="shared" si="29"/>
        <v>-0.00271098538425274</v>
      </c>
      <c r="H401">
        <f t="shared" si="30"/>
        <v>0.03491025250988744</v>
      </c>
      <c r="I401">
        <f t="shared" si="31"/>
        <v>0.0014361527060418044</v>
      </c>
      <c r="J401" t="str">
        <f t="shared" si="26"/>
        <v>** **</v>
      </c>
      <c r="K401">
        <f t="shared" si="27"/>
        <v>1.5006198661393368</v>
      </c>
    </row>
    <row r="402" spans="1:11" ht="12.75">
      <c r="A402" s="1">
        <v>37970</v>
      </c>
      <c r="C402" s="2">
        <v>94.03</v>
      </c>
      <c r="D402">
        <v>84.52</v>
      </c>
      <c r="E402">
        <v>1.3003</v>
      </c>
      <c r="F402">
        <f t="shared" si="28"/>
        <v>0.0002127433251781774</v>
      </c>
      <c r="G402">
        <f t="shared" si="29"/>
        <v>-0.001063704053894332</v>
      </c>
      <c r="H402">
        <f t="shared" si="30"/>
        <v>-0.044388917468949796</v>
      </c>
      <c r="I402">
        <f t="shared" si="31"/>
        <v>0.0012764473790725095</v>
      </c>
      <c r="J402" t="str">
        <f t="shared" si="26"/>
        <v>** **</v>
      </c>
      <c r="K402">
        <f t="shared" si="27"/>
        <v>1.3856360696700227</v>
      </c>
    </row>
    <row r="403" spans="1:11" ht="12.75">
      <c r="A403" s="1">
        <v>38001</v>
      </c>
      <c r="C403" s="2">
        <v>93.71</v>
      </c>
      <c r="D403">
        <v>84.93</v>
      </c>
      <c r="E403">
        <v>1.238</v>
      </c>
      <c r="F403">
        <f t="shared" si="28"/>
        <v>-0.0034031692013187786</v>
      </c>
      <c r="G403">
        <f t="shared" si="29"/>
        <v>0.004850922858495199</v>
      </c>
      <c r="H403">
        <f t="shared" si="30"/>
        <v>-0.04791202030300701</v>
      </c>
      <c r="I403">
        <f t="shared" si="31"/>
        <v>-0.008254092059813978</v>
      </c>
      <c r="J403" t="str">
        <f t="shared" si="26"/>
        <v>** **</v>
      </c>
      <c r="K403">
        <f t="shared" si="27"/>
        <v>1.38052757056064</v>
      </c>
    </row>
    <row r="404" spans="1:11" ht="12.75">
      <c r="A404" s="1">
        <v>38032</v>
      </c>
      <c r="C404" s="2">
        <v>93.73</v>
      </c>
      <c r="D404">
        <v>85.39</v>
      </c>
      <c r="E404">
        <v>1.2628</v>
      </c>
      <c r="F404">
        <f t="shared" si="28"/>
        <v>0.0002134243944083014</v>
      </c>
      <c r="G404">
        <f t="shared" si="29"/>
        <v>0.005416225126574803</v>
      </c>
      <c r="H404">
        <f t="shared" si="30"/>
        <v>0.020032310177706014</v>
      </c>
      <c r="I404">
        <f t="shared" si="31"/>
        <v>-0.0052028007321665015</v>
      </c>
      <c r="J404" t="str">
        <f t="shared" si="26"/>
        <v>** **</v>
      </c>
      <c r="K404">
        <f t="shared" si="27"/>
        <v>1.4790468497576736</v>
      </c>
    </row>
    <row r="405" spans="1:11" ht="12.75">
      <c r="A405" s="1">
        <v>38061</v>
      </c>
      <c r="C405" s="2">
        <v>93.93</v>
      </c>
      <c r="D405">
        <v>85.94</v>
      </c>
      <c r="E405">
        <v>1.2703</v>
      </c>
      <c r="F405">
        <f t="shared" si="28"/>
        <v>0.002133788541555548</v>
      </c>
      <c r="G405">
        <f t="shared" si="29"/>
        <v>0.006441035250029259</v>
      </c>
      <c r="H405">
        <f t="shared" si="30"/>
        <v>0.005939182768451179</v>
      </c>
      <c r="I405">
        <f t="shared" si="31"/>
        <v>-0.004307246708473711</v>
      </c>
      <c r="J405" t="str">
        <f t="shared" si="26"/>
        <v>** **</v>
      </c>
      <c r="K405">
        <f t="shared" si="27"/>
        <v>1.4586118150142542</v>
      </c>
    </row>
    <row r="406" spans="1:11" ht="12.75">
      <c r="A406" s="1">
        <v>38092</v>
      </c>
      <c r="C406" s="2">
        <v>94.72</v>
      </c>
      <c r="D406">
        <v>86.22</v>
      </c>
      <c r="E406">
        <v>1.2627</v>
      </c>
      <c r="F406">
        <f t="shared" si="28"/>
        <v>0.008410518471201778</v>
      </c>
      <c r="G406">
        <f t="shared" si="29"/>
        <v>0.003258087037468105</v>
      </c>
      <c r="H406">
        <f t="shared" si="30"/>
        <v>-0.005982838699519877</v>
      </c>
      <c r="I406">
        <f t="shared" si="31"/>
        <v>0.005152431433733673</v>
      </c>
      <c r="J406" t="str">
        <f t="shared" si="26"/>
        <v>** **</v>
      </c>
      <c r="K406">
        <f t="shared" si="27"/>
        <v>1.4413248838856962</v>
      </c>
    </row>
    <row r="407" spans="1:11" ht="12.75">
      <c r="A407" s="1">
        <v>38122</v>
      </c>
      <c r="C407" s="2">
        <v>94.94</v>
      </c>
      <c r="D407">
        <v>86.72</v>
      </c>
      <c r="E407">
        <v>1.301</v>
      </c>
      <c r="F407">
        <f t="shared" si="28"/>
        <v>0.002322635135135087</v>
      </c>
      <c r="G407">
        <f t="shared" si="29"/>
        <v>0.005799118533982739</v>
      </c>
      <c r="H407">
        <f t="shared" si="30"/>
        <v>0.030331828621208423</v>
      </c>
      <c r="I407">
        <f t="shared" si="31"/>
        <v>-0.003476483398847652</v>
      </c>
      <c r="J407" t="str">
        <f t="shared" si="26"/>
        <v>** **</v>
      </c>
      <c r="K407">
        <f t="shared" si="27"/>
        <v>1.4939811515007522</v>
      </c>
    </row>
    <row r="408" spans="1:11" ht="12.75">
      <c r="A408" s="1">
        <v>38153</v>
      </c>
      <c r="C408" s="2">
        <v>95.1</v>
      </c>
      <c r="D408">
        <v>87</v>
      </c>
      <c r="E408">
        <v>1.251</v>
      </c>
      <c r="F408">
        <f t="shared" si="28"/>
        <v>0.0016852749104696585</v>
      </c>
      <c r="G408">
        <f t="shared" si="29"/>
        <v>0.0032287822878229733</v>
      </c>
      <c r="H408">
        <f t="shared" si="30"/>
        <v>-0.03843197540353582</v>
      </c>
      <c r="I408">
        <f t="shared" si="31"/>
        <v>-0.0015435073773533148</v>
      </c>
      <c r="J408" t="str">
        <f t="shared" si="26"/>
        <v>** **</v>
      </c>
      <c r="K408">
        <f t="shared" si="27"/>
        <v>1.394273635664873</v>
      </c>
    </row>
    <row r="409" spans="1:11" ht="12.75">
      <c r="A409" s="1">
        <v>38183</v>
      </c>
      <c r="C409" s="2">
        <v>94.11</v>
      </c>
      <c r="D409">
        <v>86.86</v>
      </c>
      <c r="E409">
        <v>1.2509</v>
      </c>
      <c r="F409">
        <f t="shared" si="28"/>
        <v>-0.010410094637223977</v>
      </c>
      <c r="G409">
        <f t="shared" si="29"/>
        <v>-0.0016091954022988686</v>
      </c>
      <c r="H409">
        <f t="shared" si="30"/>
        <v>-7.993605115907965E-05</v>
      </c>
      <c r="I409">
        <f t="shared" si="31"/>
        <v>-0.008800899234925108</v>
      </c>
      <c r="J409" t="str">
        <f t="shared" si="26"/>
        <v>** **</v>
      </c>
      <c r="K409">
        <f t="shared" si="27"/>
        <v>1.4498840927258192</v>
      </c>
    </row>
    <row r="410" spans="1:11" ht="12.75">
      <c r="A410" s="1">
        <v>38214</v>
      </c>
      <c r="C410" s="2">
        <v>94.46</v>
      </c>
      <c r="D410">
        <v>86.9</v>
      </c>
      <c r="E410">
        <v>1.2784</v>
      </c>
      <c r="F410">
        <f t="shared" si="28"/>
        <v>0.003719052172989068</v>
      </c>
      <c r="G410">
        <f t="shared" si="29"/>
        <v>0.0004605111673958717</v>
      </c>
      <c r="H410">
        <f t="shared" si="30"/>
        <v>0.021984171396594476</v>
      </c>
      <c r="I410">
        <f t="shared" si="31"/>
        <v>0.0032585410055931963</v>
      </c>
      <c r="J410" t="str">
        <f t="shared" si="26"/>
        <v>** **</v>
      </c>
      <c r="K410">
        <f t="shared" si="27"/>
        <v>1.4818770485250619</v>
      </c>
    </row>
    <row r="411" spans="1:11" ht="12.75">
      <c r="A411" s="1">
        <v>38245</v>
      </c>
      <c r="C411" s="2">
        <v>94.46</v>
      </c>
      <c r="D411">
        <v>87.09</v>
      </c>
      <c r="E411">
        <v>1.2615</v>
      </c>
      <c r="F411">
        <f t="shared" si="28"/>
        <v>0</v>
      </c>
      <c r="G411">
        <f t="shared" si="29"/>
        <v>0.002186421173762998</v>
      </c>
      <c r="H411">
        <f t="shared" si="30"/>
        <v>-0.013219649561952429</v>
      </c>
      <c r="I411">
        <f t="shared" si="31"/>
        <v>-0.002186421173762998</v>
      </c>
      <c r="J411" t="str">
        <f aca="true" t="shared" si="32" ref="J411:J474">IF(H411&gt;0.15,1,"** **")</f>
        <v>** **</v>
      </c>
      <c r="K411">
        <f aca="true" t="shared" si="33" ref="K411:K474">1.45*(1+H411)</f>
        <v>1.430831508135169</v>
      </c>
    </row>
    <row r="412" spans="1:11" ht="12.75">
      <c r="A412" s="1">
        <v>38275</v>
      </c>
      <c r="C412" s="2">
        <v>95.35</v>
      </c>
      <c r="D412">
        <v>87.55</v>
      </c>
      <c r="E412">
        <v>1.2496</v>
      </c>
      <c r="F412">
        <f t="shared" si="28"/>
        <v>0.009421977556637762</v>
      </c>
      <c r="G412">
        <f t="shared" si="29"/>
        <v>0.005281892295326607</v>
      </c>
      <c r="H412">
        <f t="shared" si="30"/>
        <v>-0.009433214427269188</v>
      </c>
      <c r="I412">
        <f t="shared" si="31"/>
        <v>0.004140085261311155</v>
      </c>
      <c r="J412" t="str">
        <f t="shared" si="32"/>
        <v>** **</v>
      </c>
      <c r="K412">
        <f t="shared" si="33"/>
        <v>1.4363218390804597</v>
      </c>
    </row>
    <row r="413" spans="1:11" ht="12.75">
      <c r="A413" s="1">
        <v>38306</v>
      </c>
      <c r="C413" s="2">
        <v>95.44</v>
      </c>
      <c r="D413">
        <v>87.59</v>
      </c>
      <c r="E413">
        <v>1.2028</v>
      </c>
      <c r="F413">
        <f t="shared" si="28"/>
        <v>0.0009438909281593855</v>
      </c>
      <c r="G413">
        <f t="shared" si="29"/>
        <v>0.00045688178183911354</v>
      </c>
      <c r="H413">
        <f t="shared" si="30"/>
        <v>-0.037451984635083146</v>
      </c>
      <c r="I413">
        <f t="shared" si="31"/>
        <v>0.0004870091463202719</v>
      </c>
      <c r="J413" t="str">
        <f t="shared" si="32"/>
        <v>** **</v>
      </c>
      <c r="K413">
        <f t="shared" si="33"/>
        <v>1.3956946222791293</v>
      </c>
    </row>
    <row r="414" spans="1:11" ht="12.75">
      <c r="A414" s="1">
        <v>38336</v>
      </c>
      <c r="C414" s="2">
        <v>95.28</v>
      </c>
      <c r="D414">
        <v>87.27</v>
      </c>
      <c r="E414">
        <v>1.144</v>
      </c>
      <c r="F414">
        <f t="shared" si="28"/>
        <v>-0.0016764459346185756</v>
      </c>
      <c r="G414">
        <f t="shared" si="29"/>
        <v>-0.0036533850896222075</v>
      </c>
      <c r="H414">
        <f t="shared" si="30"/>
        <v>-0.04888593282341214</v>
      </c>
      <c r="I414">
        <f t="shared" si="31"/>
        <v>0.001976939155003632</v>
      </c>
      <c r="J414" t="str">
        <f t="shared" si="32"/>
        <v>** **</v>
      </c>
      <c r="K414">
        <f t="shared" si="33"/>
        <v>1.3791153974060524</v>
      </c>
    </row>
    <row r="415" spans="1:11" ht="12.75">
      <c r="A415" s="1">
        <v>38367</v>
      </c>
      <c r="C415" s="2">
        <v>94.84</v>
      </c>
      <c r="D415">
        <v>87.45</v>
      </c>
      <c r="E415">
        <v>1.1466</v>
      </c>
      <c r="F415">
        <f t="shared" si="28"/>
        <v>-0.0046179680940385825</v>
      </c>
      <c r="G415">
        <f t="shared" si="29"/>
        <v>0.002062564455139304</v>
      </c>
      <c r="H415">
        <f t="shared" si="30"/>
        <v>0.002272727272727426</v>
      </c>
      <c r="I415">
        <f t="shared" si="31"/>
        <v>-0.006680532549177887</v>
      </c>
      <c r="J415" t="str">
        <f t="shared" si="32"/>
        <v>** **</v>
      </c>
      <c r="K415">
        <f t="shared" si="33"/>
        <v>1.4532954545454546</v>
      </c>
    </row>
    <row r="416" spans="1:11" ht="12.75">
      <c r="A416" s="1">
        <v>38398</v>
      </c>
      <c r="C416" s="2">
        <v>95.05</v>
      </c>
      <c r="D416">
        <v>87.96</v>
      </c>
      <c r="E416">
        <v>1.1937</v>
      </c>
      <c r="F416">
        <f t="shared" si="28"/>
        <v>0.002214255588359304</v>
      </c>
      <c r="G416">
        <f t="shared" si="29"/>
        <v>0.00583190394511135</v>
      </c>
      <c r="H416">
        <f t="shared" si="30"/>
        <v>0.04107796964939814</v>
      </c>
      <c r="I416">
        <f t="shared" si="31"/>
        <v>-0.0036176483567520457</v>
      </c>
      <c r="J416" t="str">
        <f t="shared" si="32"/>
        <v>** **</v>
      </c>
      <c r="K416">
        <f t="shared" si="33"/>
        <v>1.5095630559916273</v>
      </c>
    </row>
    <row r="417" spans="1:11" ht="12.75">
      <c r="A417" s="1">
        <v>38426</v>
      </c>
      <c r="C417" s="2">
        <v>95.28</v>
      </c>
      <c r="D417">
        <v>88.65</v>
      </c>
      <c r="E417">
        <v>1.1654</v>
      </c>
      <c r="F417">
        <f t="shared" si="28"/>
        <v>0.002419779063650651</v>
      </c>
      <c r="G417">
        <f t="shared" si="29"/>
        <v>0.00784447476125516</v>
      </c>
      <c r="H417">
        <f t="shared" si="30"/>
        <v>-0.023707799279551023</v>
      </c>
      <c r="I417">
        <f t="shared" si="31"/>
        <v>-0.005424695697604509</v>
      </c>
      <c r="J417" t="str">
        <f t="shared" si="32"/>
        <v>** **</v>
      </c>
      <c r="K417">
        <f t="shared" si="33"/>
        <v>1.415623691044651</v>
      </c>
    </row>
    <row r="418" spans="1:11" ht="12.75">
      <c r="A418" s="1">
        <v>38457</v>
      </c>
      <c r="C418" s="2">
        <v>96.06</v>
      </c>
      <c r="D418">
        <v>89.24</v>
      </c>
      <c r="E418">
        <v>1.2042</v>
      </c>
      <c r="F418">
        <f t="shared" si="28"/>
        <v>0.008186397984886629</v>
      </c>
      <c r="G418">
        <f t="shared" si="29"/>
        <v>0.006655386350817638</v>
      </c>
      <c r="H418">
        <f t="shared" si="30"/>
        <v>0.03329328985755953</v>
      </c>
      <c r="I418">
        <f t="shared" si="31"/>
        <v>0.0015310116340689905</v>
      </c>
      <c r="J418" t="str">
        <f t="shared" si="32"/>
        <v>** **</v>
      </c>
      <c r="K418">
        <f t="shared" si="33"/>
        <v>1.4982752702934612</v>
      </c>
    </row>
    <row r="419" spans="1:11" ht="12.75">
      <c r="A419" s="1">
        <v>38487</v>
      </c>
      <c r="C419" s="2">
        <v>95.97</v>
      </c>
      <c r="D419">
        <v>89.15</v>
      </c>
      <c r="E419">
        <v>1.198</v>
      </c>
      <c r="F419">
        <f t="shared" si="28"/>
        <v>-0.0009369144284822051</v>
      </c>
      <c r="G419">
        <f t="shared" si="29"/>
        <v>-0.0010085163603763547</v>
      </c>
      <c r="H419">
        <f t="shared" si="30"/>
        <v>-0.005148646404251722</v>
      </c>
      <c r="I419">
        <f t="shared" si="31"/>
        <v>7.160193189414965E-05</v>
      </c>
      <c r="J419" t="str">
        <f t="shared" si="32"/>
        <v>** **</v>
      </c>
      <c r="K419">
        <f t="shared" si="33"/>
        <v>1.442534462713835</v>
      </c>
    </row>
    <row r="420" spans="1:11" ht="12.75">
      <c r="A420" s="1">
        <v>38518</v>
      </c>
      <c r="C420" s="2">
        <v>95.75</v>
      </c>
      <c r="D420">
        <v>89.2</v>
      </c>
      <c r="E420">
        <v>1.2529</v>
      </c>
      <c r="F420">
        <f t="shared" si="28"/>
        <v>-0.002292383036365475</v>
      </c>
      <c r="G420">
        <f t="shared" si="29"/>
        <v>0.000560852495793629</v>
      </c>
      <c r="H420">
        <f t="shared" si="30"/>
        <v>0.04582637729549255</v>
      </c>
      <c r="I420">
        <f t="shared" si="31"/>
        <v>-0.002853235532159104</v>
      </c>
      <c r="J420" t="str">
        <f t="shared" si="32"/>
        <v>** **</v>
      </c>
      <c r="K420">
        <f t="shared" si="33"/>
        <v>1.5164482470784642</v>
      </c>
    </row>
    <row r="421" spans="1:11" ht="12.75">
      <c r="A421" s="1">
        <v>38548</v>
      </c>
      <c r="C421" s="2">
        <v>95.23</v>
      </c>
      <c r="D421">
        <v>89.61</v>
      </c>
      <c r="E421">
        <v>1.2965</v>
      </c>
      <c r="F421">
        <f t="shared" si="28"/>
        <v>-0.005430809399477821</v>
      </c>
      <c r="G421">
        <f t="shared" si="29"/>
        <v>0.004596412556053808</v>
      </c>
      <c r="H421">
        <f t="shared" si="30"/>
        <v>0.03479926570356784</v>
      </c>
      <c r="I421">
        <f t="shared" si="31"/>
        <v>-0.010027221955531629</v>
      </c>
      <c r="J421" t="str">
        <f t="shared" si="32"/>
        <v>** **</v>
      </c>
      <c r="K421">
        <f t="shared" si="33"/>
        <v>1.5004589352701734</v>
      </c>
    </row>
    <row r="422" spans="1:11" ht="12.75">
      <c r="A422" s="1">
        <v>38579</v>
      </c>
      <c r="C422" s="2">
        <v>95.36</v>
      </c>
      <c r="D422">
        <v>90.07</v>
      </c>
      <c r="E422">
        <v>1.278</v>
      </c>
      <c r="F422">
        <f t="shared" si="28"/>
        <v>0.00136511603486289</v>
      </c>
      <c r="G422">
        <f t="shared" si="29"/>
        <v>0.005133355652270799</v>
      </c>
      <c r="H422">
        <f t="shared" si="30"/>
        <v>-0.014269186270728818</v>
      </c>
      <c r="I422">
        <f t="shared" si="31"/>
        <v>-0.003768239617407909</v>
      </c>
      <c r="J422" t="str">
        <f t="shared" si="32"/>
        <v>** **</v>
      </c>
      <c r="K422">
        <f t="shared" si="33"/>
        <v>1.4293096799074432</v>
      </c>
    </row>
    <row r="423" spans="1:11" ht="12.75">
      <c r="A423" s="1">
        <v>38610</v>
      </c>
      <c r="C423" s="2">
        <v>95.78</v>
      </c>
      <c r="D423">
        <v>91.17</v>
      </c>
      <c r="E423">
        <v>1.24</v>
      </c>
      <c r="F423">
        <f t="shared" si="28"/>
        <v>0.004404362416107421</v>
      </c>
      <c r="G423">
        <f t="shared" si="29"/>
        <v>0.0122127234373266</v>
      </c>
      <c r="H423">
        <f t="shared" si="30"/>
        <v>-0.029733959311424085</v>
      </c>
      <c r="I423">
        <f t="shared" si="31"/>
        <v>-0.007808361021219179</v>
      </c>
      <c r="J423" t="str">
        <f t="shared" si="32"/>
        <v>** **</v>
      </c>
      <c r="K423">
        <f t="shared" si="33"/>
        <v>1.406885758998435</v>
      </c>
    </row>
    <row r="424" spans="1:11" ht="12.75">
      <c r="A424" s="1">
        <v>38640</v>
      </c>
      <c r="C424" s="2">
        <v>96.62</v>
      </c>
      <c r="D424">
        <v>91.35</v>
      </c>
      <c r="E424">
        <v>1.3022</v>
      </c>
      <c r="F424">
        <f t="shared" si="28"/>
        <v>0.008770098141574367</v>
      </c>
      <c r="G424">
        <f t="shared" si="29"/>
        <v>0.001974333662388972</v>
      </c>
      <c r="H424">
        <f t="shared" si="30"/>
        <v>0.050161290322580765</v>
      </c>
      <c r="I424">
        <f t="shared" si="31"/>
        <v>0.0067957644791853955</v>
      </c>
      <c r="J424" t="str">
        <f t="shared" si="32"/>
        <v>** **</v>
      </c>
      <c r="K424">
        <f t="shared" si="33"/>
        <v>1.522733870967742</v>
      </c>
    </row>
    <row r="425" spans="1:11" ht="12.75">
      <c r="A425" s="1">
        <v>38671</v>
      </c>
      <c r="C425" s="2">
        <v>96.35</v>
      </c>
      <c r="D425">
        <v>90.62</v>
      </c>
      <c r="E425">
        <v>1.2903</v>
      </c>
      <c r="F425">
        <f t="shared" si="28"/>
        <v>-0.002794452494307653</v>
      </c>
      <c r="G425">
        <f t="shared" si="29"/>
        <v>-0.007991242474000959</v>
      </c>
      <c r="H425">
        <f t="shared" si="30"/>
        <v>-0.009138381201044377</v>
      </c>
      <c r="I425">
        <f t="shared" si="31"/>
        <v>0.005196789979693306</v>
      </c>
      <c r="J425" t="str">
        <f t="shared" si="32"/>
        <v>** **</v>
      </c>
      <c r="K425">
        <f t="shared" si="33"/>
        <v>1.4367493472584856</v>
      </c>
    </row>
    <row r="426" spans="1:11" ht="12.75">
      <c r="A426" s="1">
        <v>38701</v>
      </c>
      <c r="C426" s="2">
        <v>96.24</v>
      </c>
      <c r="D426">
        <v>90.25</v>
      </c>
      <c r="E426">
        <v>1.321</v>
      </c>
      <c r="F426">
        <f t="shared" si="28"/>
        <v>-0.001141670991178012</v>
      </c>
      <c r="G426">
        <f t="shared" si="29"/>
        <v>-0.004082983888766378</v>
      </c>
      <c r="H426">
        <f t="shared" si="30"/>
        <v>0.023792916376036644</v>
      </c>
      <c r="I426">
        <f t="shared" si="31"/>
        <v>0.0029413128975883662</v>
      </c>
      <c r="J426" t="str">
        <f t="shared" si="32"/>
        <v>** **</v>
      </c>
      <c r="K426">
        <f t="shared" si="33"/>
        <v>1.484499728745253</v>
      </c>
    </row>
    <row r="427" spans="1:11" ht="12.75">
      <c r="A427" s="1">
        <v>38732</v>
      </c>
      <c r="C427" s="2">
        <v>96.06</v>
      </c>
      <c r="D427">
        <v>90.94</v>
      </c>
      <c r="E427">
        <v>1.3148</v>
      </c>
      <c r="F427">
        <f t="shared" si="28"/>
        <v>-0.0018703241895261513</v>
      </c>
      <c r="G427">
        <f t="shared" si="29"/>
        <v>0.007645429362880929</v>
      </c>
      <c r="H427">
        <f t="shared" si="30"/>
        <v>-0.004693414080242264</v>
      </c>
      <c r="I427">
        <f t="shared" si="31"/>
        <v>-0.00951575355240708</v>
      </c>
      <c r="J427" t="str">
        <f t="shared" si="32"/>
        <v>** **</v>
      </c>
      <c r="K427">
        <f t="shared" si="33"/>
        <v>1.4431945495836487</v>
      </c>
    </row>
    <row r="428" spans="1:11" ht="12.75">
      <c r="A428" s="1">
        <v>38763</v>
      </c>
      <c r="C428" s="2">
        <v>96.36</v>
      </c>
      <c r="D428">
        <v>91.12</v>
      </c>
      <c r="E428">
        <v>1.2841</v>
      </c>
      <c r="F428">
        <f t="shared" si="28"/>
        <v>0.0031230480949406836</v>
      </c>
      <c r="G428">
        <f t="shared" si="29"/>
        <v>0.001979327028810207</v>
      </c>
      <c r="H428">
        <f t="shared" si="30"/>
        <v>-0.02334955886826895</v>
      </c>
      <c r="I428">
        <f t="shared" si="31"/>
        <v>0.0011437210661304764</v>
      </c>
      <c r="J428" t="str">
        <f t="shared" si="32"/>
        <v>** **</v>
      </c>
      <c r="K428">
        <f t="shared" si="33"/>
        <v>1.41614313964101</v>
      </c>
    </row>
    <row r="429" spans="1:11" ht="12.75">
      <c r="A429" s="1">
        <v>38791</v>
      </c>
      <c r="C429" s="2">
        <v>96.26</v>
      </c>
      <c r="D429">
        <v>91.63</v>
      </c>
      <c r="E429">
        <v>1.3165</v>
      </c>
      <c r="F429">
        <f t="shared" si="28"/>
        <v>-0.0010377750103777172</v>
      </c>
      <c r="G429">
        <f t="shared" si="29"/>
        <v>0.005597014925373012</v>
      </c>
      <c r="H429">
        <f t="shared" si="30"/>
        <v>0.025231679775718385</v>
      </c>
      <c r="I429">
        <f t="shared" si="31"/>
        <v>-0.006634789935750729</v>
      </c>
      <c r="J429" t="str">
        <f t="shared" si="32"/>
        <v>** **</v>
      </c>
      <c r="K429">
        <f t="shared" si="33"/>
        <v>1.4865859356747917</v>
      </c>
    </row>
    <row r="430" spans="1:11" ht="12.75">
      <c r="A430" s="1">
        <v>38822</v>
      </c>
      <c r="C430" s="2">
        <v>97.08</v>
      </c>
      <c r="D430">
        <v>92.41</v>
      </c>
      <c r="E430">
        <v>1.3044</v>
      </c>
      <c r="F430">
        <f t="shared" si="28"/>
        <v>0.00851859547060041</v>
      </c>
      <c r="G430">
        <f t="shared" si="29"/>
        <v>0.008512495907453843</v>
      </c>
      <c r="H430">
        <f t="shared" si="30"/>
        <v>-0.009191036840106359</v>
      </c>
      <c r="I430">
        <f t="shared" si="31"/>
        <v>6.099563146566567E-06</v>
      </c>
      <c r="J430" t="str">
        <f t="shared" si="32"/>
        <v>** **</v>
      </c>
      <c r="K430">
        <f t="shared" si="33"/>
        <v>1.4366729965818457</v>
      </c>
    </row>
    <row r="431" spans="1:11" ht="12.75">
      <c r="A431" s="1">
        <v>38852</v>
      </c>
      <c r="C431" s="2">
        <v>97.27</v>
      </c>
      <c r="D431">
        <v>92.87</v>
      </c>
      <c r="E431">
        <v>1.2386</v>
      </c>
      <c r="F431">
        <f t="shared" si="28"/>
        <v>0.0019571487433045487</v>
      </c>
      <c r="G431">
        <f t="shared" si="29"/>
        <v>0.004977816253652234</v>
      </c>
      <c r="H431">
        <f t="shared" si="30"/>
        <v>-0.05044464888071154</v>
      </c>
      <c r="I431">
        <f t="shared" si="31"/>
        <v>-0.0030206675103476854</v>
      </c>
      <c r="J431" t="str">
        <f t="shared" si="32"/>
        <v>** **</v>
      </c>
      <c r="K431">
        <f t="shared" si="33"/>
        <v>1.3768552591229681</v>
      </c>
    </row>
    <row r="432" spans="1:11" ht="12.75">
      <c r="A432" s="1">
        <v>38883</v>
      </c>
      <c r="C432" s="2">
        <v>97.25</v>
      </c>
      <c r="D432">
        <v>93.05</v>
      </c>
      <c r="E432">
        <v>1.2197</v>
      </c>
      <c r="F432">
        <f t="shared" si="28"/>
        <v>-0.0002056132414927081</v>
      </c>
      <c r="G432">
        <f t="shared" si="29"/>
        <v>0.0019381931732529445</v>
      </c>
      <c r="H432">
        <f t="shared" si="30"/>
        <v>-0.015259163571774481</v>
      </c>
      <c r="I432">
        <f t="shared" si="31"/>
        <v>-0.0021438064147456526</v>
      </c>
      <c r="J432" t="str">
        <f t="shared" si="32"/>
        <v>** **</v>
      </c>
      <c r="K432">
        <f t="shared" si="33"/>
        <v>1.427874212820927</v>
      </c>
    </row>
    <row r="433" spans="1:11" ht="12.75">
      <c r="A433" s="1">
        <v>38913</v>
      </c>
      <c r="C433" s="2">
        <v>96.58</v>
      </c>
      <c r="D433">
        <v>93.32</v>
      </c>
      <c r="E433">
        <v>1.2253</v>
      </c>
      <c r="F433">
        <f t="shared" si="28"/>
        <v>-0.006889460154241633</v>
      </c>
      <c r="G433">
        <f t="shared" si="29"/>
        <v>0.0029016657710907445</v>
      </c>
      <c r="H433">
        <f t="shared" si="30"/>
        <v>0.004591292940887115</v>
      </c>
      <c r="I433">
        <f t="shared" si="31"/>
        <v>-0.009791125925332378</v>
      </c>
      <c r="J433" t="str">
        <f t="shared" si="32"/>
        <v>** **</v>
      </c>
      <c r="K433">
        <f t="shared" si="33"/>
        <v>1.4566573747642864</v>
      </c>
    </row>
    <row r="434" spans="1:11" ht="12.75">
      <c r="A434" s="1">
        <v>38944</v>
      </c>
      <c r="C434" s="2">
        <v>96.75</v>
      </c>
      <c r="D434">
        <v>93.51</v>
      </c>
      <c r="E434">
        <v>1.2317</v>
      </c>
      <c r="F434">
        <f t="shared" si="28"/>
        <v>0.001760198798923085</v>
      </c>
      <c r="G434">
        <f t="shared" si="29"/>
        <v>0.0020360051435921456</v>
      </c>
      <c r="H434">
        <f t="shared" si="30"/>
        <v>0.005223210642291587</v>
      </c>
      <c r="I434">
        <f t="shared" si="31"/>
        <v>-0.0002758063446690606</v>
      </c>
      <c r="J434" t="str">
        <f t="shared" si="32"/>
        <v>** **</v>
      </c>
      <c r="K434">
        <f t="shared" si="33"/>
        <v>1.4575736554313228</v>
      </c>
    </row>
    <row r="435" spans="1:11" ht="12.75">
      <c r="A435" s="1">
        <v>38975</v>
      </c>
      <c r="C435" s="2">
        <v>96.54</v>
      </c>
      <c r="D435">
        <v>93.05</v>
      </c>
      <c r="E435">
        <v>1.2308</v>
      </c>
      <c r="F435">
        <f t="shared" si="28"/>
        <v>-0.0021705426356588564</v>
      </c>
      <c r="G435">
        <f t="shared" si="29"/>
        <v>-0.0049192599721955554</v>
      </c>
      <c r="H435">
        <f t="shared" si="30"/>
        <v>-0.0007306974100836916</v>
      </c>
      <c r="I435">
        <f t="shared" si="31"/>
        <v>0.002748717336536699</v>
      </c>
      <c r="J435" t="str">
        <f t="shared" si="32"/>
        <v>** **</v>
      </c>
      <c r="K435">
        <f t="shared" si="33"/>
        <v>1.4489404887553785</v>
      </c>
    </row>
    <row r="436" spans="1:11" ht="12.75">
      <c r="A436" s="1">
        <v>39005</v>
      </c>
      <c r="C436" s="2">
        <v>96.87</v>
      </c>
      <c r="D436">
        <v>92.55</v>
      </c>
      <c r="E436">
        <v>1.2426</v>
      </c>
      <c r="F436">
        <f t="shared" si="28"/>
        <v>0.003418272218769447</v>
      </c>
      <c r="G436">
        <f t="shared" si="29"/>
        <v>-0.005373455131649663</v>
      </c>
      <c r="H436">
        <f t="shared" si="30"/>
        <v>0.009587260318492108</v>
      </c>
      <c r="I436">
        <f t="shared" si="31"/>
        <v>0.00879172735041911</v>
      </c>
      <c r="J436" t="str">
        <f t="shared" si="32"/>
        <v>** **</v>
      </c>
      <c r="K436">
        <f t="shared" si="33"/>
        <v>1.4639015274618135</v>
      </c>
    </row>
    <row r="437" spans="1:11" ht="12.75">
      <c r="A437" s="1">
        <v>39036</v>
      </c>
      <c r="C437" s="2">
        <v>96.83</v>
      </c>
      <c r="D437">
        <v>92.41</v>
      </c>
      <c r="E437">
        <v>1.2433</v>
      </c>
      <c r="F437">
        <f t="shared" si="28"/>
        <v>-0.0004129245380407598</v>
      </c>
      <c r="G437">
        <f t="shared" si="29"/>
        <v>-0.0015126958400863977</v>
      </c>
      <c r="H437">
        <f t="shared" si="30"/>
        <v>0.0005633349428617596</v>
      </c>
      <c r="I437">
        <f t="shared" si="31"/>
        <v>0.0010997713020456379</v>
      </c>
      <c r="J437" t="str">
        <f t="shared" si="32"/>
        <v>** **</v>
      </c>
      <c r="K437">
        <f t="shared" si="33"/>
        <v>1.4508168356671496</v>
      </c>
    </row>
    <row r="438" spans="1:11" ht="12.75">
      <c r="A438" s="1">
        <v>39066</v>
      </c>
      <c r="C438" s="2">
        <v>96.84</v>
      </c>
      <c r="D438">
        <v>92.55</v>
      </c>
      <c r="E438">
        <v>1.1947</v>
      </c>
      <c r="F438">
        <f t="shared" si="28"/>
        <v>0.0001032737787876048</v>
      </c>
      <c r="G438">
        <f t="shared" si="29"/>
        <v>0.0015149875554594239</v>
      </c>
      <c r="H438">
        <f t="shared" si="30"/>
        <v>-0.03908951982626874</v>
      </c>
      <c r="I438">
        <f t="shared" si="31"/>
        <v>-0.001411713776671819</v>
      </c>
      <c r="J438" t="str">
        <f t="shared" si="32"/>
        <v>** **</v>
      </c>
      <c r="K438">
        <f t="shared" si="33"/>
        <v>1.3933201962519104</v>
      </c>
    </row>
    <row r="439" spans="1:11" ht="12.75">
      <c r="A439" s="1">
        <v>39097</v>
      </c>
      <c r="C439" s="2">
        <v>96.16</v>
      </c>
      <c r="D439">
        <v>92.83</v>
      </c>
      <c r="E439">
        <v>1.2195</v>
      </c>
      <c r="F439">
        <f t="shared" si="28"/>
        <v>-0.00702189178025614</v>
      </c>
      <c r="G439">
        <f t="shared" si="29"/>
        <v>0.0030253916801727954</v>
      </c>
      <c r="H439">
        <f t="shared" si="30"/>
        <v>0.02075834937641252</v>
      </c>
      <c r="I439">
        <f t="shared" si="31"/>
        <v>-0.010047283460428935</v>
      </c>
      <c r="J439" t="str">
        <f t="shared" si="32"/>
        <v>** **</v>
      </c>
      <c r="K439">
        <f t="shared" si="33"/>
        <v>1.480099606595798</v>
      </c>
    </row>
    <row r="440" spans="1:11" ht="12.75">
      <c r="A440" s="1">
        <v>39128</v>
      </c>
      <c r="C440" s="2">
        <v>96.35</v>
      </c>
      <c r="D440">
        <v>93.32</v>
      </c>
      <c r="E440">
        <v>1.2427</v>
      </c>
      <c r="F440">
        <f t="shared" si="28"/>
        <v>0.0019758735440931208</v>
      </c>
      <c r="G440">
        <f t="shared" si="29"/>
        <v>0.005278466013142191</v>
      </c>
      <c r="H440">
        <f t="shared" si="30"/>
        <v>0.019024190241902383</v>
      </c>
      <c r="I440">
        <f t="shared" si="31"/>
        <v>-0.0033025924690490704</v>
      </c>
      <c r="J440" t="str">
        <f t="shared" si="32"/>
        <v>** **</v>
      </c>
      <c r="K440">
        <f t="shared" si="33"/>
        <v>1.4775850758507585</v>
      </c>
    </row>
    <row r="441" spans="1:11" ht="12.75">
      <c r="A441" s="1">
        <v>39156</v>
      </c>
      <c r="C441" s="2">
        <v>96.43</v>
      </c>
      <c r="D441">
        <v>94.17</v>
      </c>
      <c r="E441">
        <v>1.2226</v>
      </c>
      <c r="F441">
        <f t="shared" si="28"/>
        <v>0.0008303061754022512</v>
      </c>
      <c r="G441">
        <f t="shared" si="29"/>
        <v>0.009108444063437693</v>
      </c>
      <c r="H441">
        <f t="shared" si="30"/>
        <v>-0.01617445883962343</v>
      </c>
      <c r="I441">
        <f t="shared" si="31"/>
        <v>-0.008278137888035442</v>
      </c>
      <c r="J441" t="str">
        <f t="shared" si="32"/>
        <v>** **</v>
      </c>
      <c r="K441">
        <f t="shared" si="33"/>
        <v>1.426547034682546</v>
      </c>
    </row>
    <row r="442" spans="1:11" ht="12.75">
      <c r="A442" s="1">
        <v>39187</v>
      </c>
      <c r="C442" s="2">
        <v>97.52</v>
      </c>
      <c r="D442">
        <v>94.79</v>
      </c>
      <c r="E442">
        <v>1.2139</v>
      </c>
      <c r="F442">
        <f t="shared" si="28"/>
        <v>0.011303536243907342</v>
      </c>
      <c r="G442">
        <f t="shared" si="29"/>
        <v>0.006583837740256948</v>
      </c>
      <c r="H442">
        <f t="shared" si="30"/>
        <v>-0.007115982332733473</v>
      </c>
      <c r="I442">
        <f t="shared" si="31"/>
        <v>0.0047196985036503936</v>
      </c>
      <c r="J442" t="str">
        <f t="shared" si="32"/>
        <v>** **</v>
      </c>
      <c r="K442">
        <f t="shared" si="33"/>
        <v>1.4396818256175363</v>
      </c>
    </row>
    <row r="443" spans="1:11" ht="12.75">
      <c r="A443" s="1">
        <v>39217</v>
      </c>
      <c r="C443" s="2">
        <v>97.75</v>
      </c>
      <c r="D443">
        <v>95.37</v>
      </c>
      <c r="E443">
        <v>1.2151</v>
      </c>
      <c r="F443">
        <f t="shared" si="28"/>
        <v>0.002358490566037874</v>
      </c>
      <c r="G443">
        <f t="shared" si="29"/>
        <v>0.006118788901782857</v>
      </c>
      <c r="H443">
        <f t="shared" si="30"/>
        <v>0.0009885493038965798</v>
      </c>
      <c r="I443">
        <f t="shared" si="31"/>
        <v>-0.0037602983357449826</v>
      </c>
      <c r="J443" t="str">
        <f t="shared" si="32"/>
        <v>** **</v>
      </c>
      <c r="K443">
        <f t="shared" si="33"/>
        <v>1.45143339649065</v>
      </c>
    </row>
    <row r="444" spans="1:11" ht="12.75">
      <c r="A444" s="1">
        <v>39248</v>
      </c>
      <c r="C444" s="2">
        <v>97.86</v>
      </c>
      <c r="D444">
        <v>95.55</v>
      </c>
      <c r="E444">
        <v>1.2299</v>
      </c>
      <c r="F444">
        <f t="shared" si="28"/>
        <v>0.0011253196930947063</v>
      </c>
      <c r="G444">
        <f t="shared" si="29"/>
        <v>0.0018873859704309215</v>
      </c>
      <c r="H444">
        <f t="shared" si="30"/>
        <v>0.012180067484157675</v>
      </c>
      <c r="I444">
        <f t="shared" si="31"/>
        <v>-0.0007620662773362152</v>
      </c>
      <c r="J444" t="str">
        <f t="shared" si="32"/>
        <v>** **</v>
      </c>
      <c r="K444">
        <f t="shared" si="33"/>
        <v>1.4676610978520286</v>
      </c>
    </row>
    <row r="445" spans="1:11" ht="12.75">
      <c r="A445" s="1">
        <v>39278</v>
      </c>
      <c r="C445" s="2">
        <v>97.28</v>
      </c>
      <c r="D445">
        <v>95.53</v>
      </c>
      <c r="E445">
        <v>1.2112</v>
      </c>
      <c r="F445">
        <f t="shared" si="28"/>
        <v>-0.005926834253014546</v>
      </c>
      <c r="G445">
        <f t="shared" si="29"/>
        <v>-0.0002093144950287007</v>
      </c>
      <c r="H445">
        <f t="shared" si="30"/>
        <v>-0.015204488169769825</v>
      </c>
      <c r="I445">
        <f t="shared" si="31"/>
        <v>-0.005717519757985845</v>
      </c>
      <c r="J445" t="str">
        <f t="shared" si="32"/>
        <v>** **</v>
      </c>
      <c r="K445">
        <f t="shared" si="33"/>
        <v>1.4279534921538337</v>
      </c>
    </row>
    <row r="446" spans="1:11" ht="12.75">
      <c r="A446" s="1">
        <v>39309</v>
      </c>
      <c r="C446" s="2">
        <v>97.17</v>
      </c>
      <c r="D446">
        <v>95.35</v>
      </c>
      <c r="E446">
        <v>1.2013</v>
      </c>
      <c r="F446">
        <f t="shared" si="28"/>
        <v>-0.001130756578947345</v>
      </c>
      <c r="G446">
        <f t="shared" si="29"/>
        <v>-0.0018842248508322834</v>
      </c>
      <c r="H446">
        <f t="shared" si="30"/>
        <v>-0.008173712021136037</v>
      </c>
      <c r="I446">
        <f t="shared" si="31"/>
        <v>0.0007534682718849384</v>
      </c>
      <c r="J446" t="str">
        <f t="shared" si="32"/>
        <v>** **</v>
      </c>
      <c r="K446">
        <f t="shared" si="33"/>
        <v>1.4381481175693527</v>
      </c>
    </row>
    <row r="447" spans="1:11" ht="12.75">
      <c r="A447" s="1">
        <v>39340</v>
      </c>
      <c r="C447" s="2">
        <v>97.26</v>
      </c>
      <c r="D447">
        <v>95.61</v>
      </c>
      <c r="E447">
        <v>1.2071</v>
      </c>
      <c r="F447">
        <f t="shared" si="28"/>
        <v>0.0009262117937636205</v>
      </c>
      <c r="G447">
        <f t="shared" si="29"/>
        <v>0.002726796014682842</v>
      </c>
      <c r="H447">
        <f t="shared" si="30"/>
        <v>0.004828102888537522</v>
      </c>
      <c r="I447">
        <f t="shared" si="31"/>
        <v>-0.0018005842209192213</v>
      </c>
      <c r="J447" t="str">
        <f t="shared" si="32"/>
        <v>** **</v>
      </c>
      <c r="K447">
        <f t="shared" si="33"/>
        <v>1.4570007491883794</v>
      </c>
    </row>
    <row r="448" spans="1:11" ht="12.75">
      <c r="A448" s="1">
        <v>39370</v>
      </c>
      <c r="C448" s="2">
        <v>98.09</v>
      </c>
      <c r="D448">
        <v>95.82</v>
      </c>
      <c r="E448">
        <v>1.1683</v>
      </c>
      <c r="F448">
        <f t="shared" si="28"/>
        <v>0.008533826855850357</v>
      </c>
      <c r="G448">
        <f t="shared" si="29"/>
        <v>0.0021964229683086867</v>
      </c>
      <c r="H448">
        <f t="shared" si="30"/>
        <v>-0.03214315301134962</v>
      </c>
      <c r="I448">
        <f t="shared" si="31"/>
        <v>0.0063374038875416705</v>
      </c>
      <c r="J448" t="str">
        <f t="shared" si="32"/>
        <v>** **</v>
      </c>
      <c r="K448">
        <f t="shared" si="33"/>
        <v>1.403392428133543</v>
      </c>
    </row>
    <row r="449" spans="1:11" ht="12.75">
      <c r="A449" s="1">
        <v>39401</v>
      </c>
      <c r="C449" s="2">
        <v>98.54</v>
      </c>
      <c r="D449">
        <v>96.39</v>
      </c>
      <c r="E449">
        <v>1.1591</v>
      </c>
      <c r="F449">
        <f t="shared" si="28"/>
        <v>0.004587623610969649</v>
      </c>
      <c r="G449">
        <f t="shared" si="29"/>
        <v>0.005948653725735831</v>
      </c>
      <c r="H449">
        <f t="shared" si="30"/>
        <v>-0.007874689720106076</v>
      </c>
      <c r="I449">
        <f t="shared" si="31"/>
        <v>-0.0013610301147661819</v>
      </c>
      <c r="J449" t="str">
        <f t="shared" si="32"/>
        <v>** **</v>
      </c>
      <c r="K449">
        <f t="shared" si="33"/>
        <v>1.438581699905846</v>
      </c>
    </row>
    <row r="450" spans="1:11" ht="12.75">
      <c r="A450" s="1">
        <v>39431</v>
      </c>
      <c r="C450" s="2">
        <v>98.78</v>
      </c>
      <c r="D450">
        <v>96.32</v>
      </c>
      <c r="E450">
        <v>1.1291</v>
      </c>
      <c r="F450">
        <f t="shared" si="28"/>
        <v>0.0024355591637912344</v>
      </c>
      <c r="G450">
        <f t="shared" si="29"/>
        <v>-0.0007262164124910431</v>
      </c>
      <c r="H450">
        <f t="shared" si="30"/>
        <v>-0.025882149943922017</v>
      </c>
      <c r="I450">
        <f t="shared" si="31"/>
        <v>0.0031617755762822775</v>
      </c>
      <c r="J450" t="str">
        <f t="shared" si="32"/>
        <v>** **</v>
      </c>
      <c r="K450">
        <f t="shared" si="33"/>
        <v>1.412470882581313</v>
      </c>
    </row>
    <row r="451" spans="1:11" ht="12.75">
      <c r="A451" s="1">
        <v>39462</v>
      </c>
      <c r="C451" s="2">
        <v>98.5</v>
      </c>
      <c r="D451">
        <v>96.8</v>
      </c>
      <c r="E451">
        <v>1.1329</v>
      </c>
      <c r="F451">
        <f t="shared" si="28"/>
        <v>-0.0028345818991698524</v>
      </c>
      <c r="G451">
        <f t="shared" si="29"/>
        <v>0.004983388704318914</v>
      </c>
      <c r="H451">
        <f t="shared" si="30"/>
        <v>0.003365512354972955</v>
      </c>
      <c r="I451">
        <f t="shared" si="31"/>
        <v>-0.007817970603488766</v>
      </c>
      <c r="J451" t="str">
        <f t="shared" si="32"/>
        <v>** **</v>
      </c>
      <c r="K451">
        <f t="shared" si="33"/>
        <v>1.4548799929147107</v>
      </c>
    </row>
    <row r="452" spans="1:11" ht="12.75">
      <c r="A452" s="1">
        <v>39493</v>
      </c>
      <c r="C452" s="2">
        <v>98.63</v>
      </c>
      <c r="D452">
        <v>97.08</v>
      </c>
      <c r="E452">
        <v>1.0821</v>
      </c>
      <c r="F452">
        <f t="shared" si="28"/>
        <v>0.0013197969543146115</v>
      </c>
      <c r="G452">
        <f t="shared" si="29"/>
        <v>0.002892561983470987</v>
      </c>
      <c r="H452">
        <f t="shared" si="30"/>
        <v>-0.04484067437549644</v>
      </c>
      <c r="I452">
        <f t="shared" si="31"/>
        <v>-0.0015727650291563755</v>
      </c>
      <c r="J452" t="str">
        <f t="shared" si="32"/>
        <v>** **</v>
      </c>
      <c r="K452">
        <f t="shared" si="33"/>
        <v>1.38498102215553</v>
      </c>
    </row>
    <row r="453" spans="1:11" ht="12.75">
      <c r="A453" s="1">
        <v>39522</v>
      </c>
      <c r="C453" s="2">
        <v>98.96</v>
      </c>
      <c r="D453">
        <v>97.92</v>
      </c>
      <c r="E453">
        <v>1.0431</v>
      </c>
      <c r="F453">
        <f t="shared" si="28"/>
        <v>0.0033458379803306126</v>
      </c>
      <c r="G453">
        <f t="shared" si="29"/>
        <v>0.008652657601977864</v>
      </c>
      <c r="H453">
        <f t="shared" si="30"/>
        <v>-0.03604103132797354</v>
      </c>
      <c r="I453">
        <f t="shared" si="31"/>
        <v>-0.005306819621647252</v>
      </c>
      <c r="J453" t="str">
        <f t="shared" si="32"/>
        <v>** **</v>
      </c>
      <c r="K453">
        <f t="shared" si="33"/>
        <v>1.3977405045744384</v>
      </c>
    </row>
    <row r="454" spans="1:11" ht="12.75">
      <c r="A454" s="1">
        <v>39553</v>
      </c>
      <c r="C454" s="2">
        <v>99.75</v>
      </c>
      <c r="D454">
        <v>98.52</v>
      </c>
      <c r="E454">
        <v>1.0108</v>
      </c>
      <c r="F454">
        <f t="shared" si="28"/>
        <v>0.007983023443815851</v>
      </c>
      <c r="G454">
        <f t="shared" si="29"/>
        <v>0.006127450980392135</v>
      </c>
      <c r="H454">
        <f t="shared" si="30"/>
        <v>-0.030965391621129323</v>
      </c>
      <c r="I454">
        <f t="shared" si="31"/>
        <v>0.0018555724634237158</v>
      </c>
      <c r="J454" t="str">
        <f t="shared" si="32"/>
        <v>** **</v>
      </c>
      <c r="K454">
        <f t="shared" si="33"/>
        <v>1.4051001821493625</v>
      </c>
    </row>
    <row r="455" spans="1:11" ht="12.75">
      <c r="A455" s="1">
        <v>39583</v>
      </c>
      <c r="C455" s="2">
        <v>100.54</v>
      </c>
      <c r="D455">
        <v>99.35</v>
      </c>
      <c r="E455">
        <v>1.0478</v>
      </c>
      <c r="F455">
        <f t="shared" si="28"/>
        <v>0.007919799498746993</v>
      </c>
      <c r="G455">
        <f t="shared" si="29"/>
        <v>0.00842468534307761</v>
      </c>
      <c r="H455">
        <f t="shared" si="30"/>
        <v>0.0366046695686586</v>
      </c>
      <c r="I455">
        <f t="shared" si="31"/>
        <v>-0.0005048858443306159</v>
      </c>
      <c r="J455" t="str">
        <f t="shared" si="32"/>
        <v>** **</v>
      </c>
      <c r="K455">
        <f t="shared" si="33"/>
        <v>1.503076770874555</v>
      </c>
    </row>
    <row r="456" spans="1:11" ht="12.75">
      <c r="A456" s="1">
        <v>39614</v>
      </c>
      <c r="C456" s="2">
        <v>100.71</v>
      </c>
      <c r="D456">
        <v>100.35</v>
      </c>
      <c r="E456">
        <v>1.0379</v>
      </c>
      <c r="F456">
        <f t="shared" si="28"/>
        <v>0.00169086930574891</v>
      </c>
      <c r="G456">
        <f t="shared" si="29"/>
        <v>0.010065425264217387</v>
      </c>
      <c r="H456">
        <f t="shared" si="30"/>
        <v>-0.009448368009162045</v>
      </c>
      <c r="I456">
        <f t="shared" si="31"/>
        <v>-0.008374555958468477</v>
      </c>
      <c r="J456" t="str">
        <f t="shared" si="32"/>
        <v>** **</v>
      </c>
      <c r="K456">
        <f t="shared" si="33"/>
        <v>1.436299866386715</v>
      </c>
    </row>
    <row r="457" spans="1:11" ht="12.75">
      <c r="A457" s="1">
        <v>39644</v>
      </c>
      <c r="C457" s="2">
        <v>100.27</v>
      </c>
      <c r="D457">
        <v>100.88</v>
      </c>
      <c r="E457">
        <v>1.0183</v>
      </c>
      <c r="F457">
        <f t="shared" si="28"/>
        <v>-0.004368980240293863</v>
      </c>
      <c r="G457">
        <f t="shared" si="29"/>
        <v>0.005281514698554979</v>
      </c>
      <c r="H457">
        <f t="shared" si="30"/>
        <v>-0.018884285576645232</v>
      </c>
      <c r="I457">
        <f t="shared" si="31"/>
        <v>-0.009650494938848841</v>
      </c>
      <c r="J457" t="str">
        <f t="shared" si="32"/>
        <v>** **</v>
      </c>
      <c r="K457">
        <f t="shared" si="33"/>
        <v>1.4226177859138645</v>
      </c>
    </row>
    <row r="458" spans="1:11" ht="12.75">
      <c r="A458" s="1">
        <v>39675</v>
      </c>
      <c r="C458" s="2">
        <v>100.01</v>
      </c>
      <c r="D458">
        <v>100.47</v>
      </c>
      <c r="E458">
        <v>1.048</v>
      </c>
      <c r="F458">
        <f aca="true" t="shared" si="34" ref="F458:F521">C458/C457-1</f>
        <v>-0.0025929989029619405</v>
      </c>
      <c r="G458">
        <f aca="true" t="shared" si="35" ref="G458:G521">D458/D457-1</f>
        <v>-0.004064234734337813</v>
      </c>
      <c r="H458">
        <f aca="true" t="shared" si="36" ref="H458:H521">E458/E457-1</f>
        <v>0.029166257487970304</v>
      </c>
      <c r="I458">
        <f aca="true" t="shared" si="37" ref="I458:I521">F458-G458</f>
        <v>0.0014712358313758722</v>
      </c>
      <c r="J458" t="str">
        <f t="shared" si="32"/>
        <v>** **</v>
      </c>
      <c r="K458">
        <f t="shared" si="33"/>
        <v>1.492291073357557</v>
      </c>
    </row>
    <row r="459" spans="1:11" ht="12.75">
      <c r="A459" s="1">
        <v>39706</v>
      </c>
      <c r="C459" s="2">
        <v>100.11</v>
      </c>
      <c r="D459">
        <v>100.33</v>
      </c>
      <c r="E459">
        <v>1.1019</v>
      </c>
      <c r="F459">
        <f t="shared" si="34"/>
        <v>0.0009999000099989441</v>
      </c>
      <c r="G459">
        <f t="shared" si="35"/>
        <v>-0.0013934507813277985</v>
      </c>
      <c r="H459">
        <f t="shared" si="36"/>
        <v>0.05143129770992383</v>
      </c>
      <c r="I459">
        <f t="shared" si="37"/>
        <v>0.0023933507913267427</v>
      </c>
      <c r="J459" t="str">
        <f t="shared" si="32"/>
        <v>** **</v>
      </c>
      <c r="K459">
        <f t="shared" si="33"/>
        <v>1.5245753816793894</v>
      </c>
    </row>
    <row r="460" spans="1:11" ht="12.75">
      <c r="A460" s="1">
        <v>39736</v>
      </c>
      <c r="C460" s="2">
        <v>100.64</v>
      </c>
      <c r="D460">
        <v>99.32</v>
      </c>
      <c r="E460">
        <v>1.1209</v>
      </c>
      <c r="F460">
        <f t="shared" si="34"/>
        <v>0.005294176405953532</v>
      </c>
      <c r="G460">
        <f t="shared" si="35"/>
        <v>-0.010066779627230238</v>
      </c>
      <c r="H460">
        <f t="shared" si="36"/>
        <v>0.01724294400580817</v>
      </c>
      <c r="I460">
        <f t="shared" si="37"/>
        <v>0.01536095603318377</v>
      </c>
      <c r="J460" t="str">
        <f t="shared" si="32"/>
        <v>** **</v>
      </c>
      <c r="K460">
        <f t="shared" si="33"/>
        <v>1.475002268808422</v>
      </c>
    </row>
    <row r="461" spans="1:11" ht="12.75">
      <c r="A461" s="1">
        <v>39767</v>
      </c>
      <c r="C461" s="2">
        <v>99.97</v>
      </c>
      <c r="D461">
        <v>97.42</v>
      </c>
      <c r="E461">
        <v>1.1681</v>
      </c>
      <c r="F461">
        <f t="shared" si="34"/>
        <v>-0.006657392686804431</v>
      </c>
      <c r="G461">
        <f t="shared" si="35"/>
        <v>-0.019130084575110673</v>
      </c>
      <c r="H461">
        <f t="shared" si="36"/>
        <v>0.04210901953787127</v>
      </c>
      <c r="I461">
        <f t="shared" si="37"/>
        <v>0.012472691888306242</v>
      </c>
      <c r="J461" t="str">
        <f t="shared" si="32"/>
        <v>** **</v>
      </c>
      <c r="K461">
        <f t="shared" si="33"/>
        <v>1.5110580783299132</v>
      </c>
    </row>
    <row r="462" spans="1:11" ht="12.75">
      <c r="A462" s="1">
        <v>39797</v>
      </c>
      <c r="C462" s="2">
        <v>99.47</v>
      </c>
      <c r="D462">
        <v>96.41</v>
      </c>
      <c r="E462">
        <v>1.2076</v>
      </c>
      <c r="F462">
        <f t="shared" si="34"/>
        <v>-0.005001500450135032</v>
      </c>
      <c r="G462">
        <f t="shared" si="35"/>
        <v>-0.010367481010059576</v>
      </c>
      <c r="H462">
        <f t="shared" si="36"/>
        <v>0.03381559797962508</v>
      </c>
      <c r="I462">
        <f t="shared" si="37"/>
        <v>0.005365980559924544</v>
      </c>
      <c r="J462" t="str">
        <f t="shared" si="32"/>
        <v>** **</v>
      </c>
      <c r="K462">
        <f t="shared" si="33"/>
        <v>1.4990326170704562</v>
      </c>
    </row>
    <row r="463" spans="1:11" ht="12.75">
      <c r="A463" s="1">
        <v>39828</v>
      </c>
      <c r="C463" s="2">
        <v>98.63</v>
      </c>
      <c r="D463">
        <v>96.83</v>
      </c>
      <c r="E463">
        <v>1.0673</v>
      </c>
      <c r="F463">
        <f t="shared" si="34"/>
        <v>-0.008444757213230125</v>
      </c>
      <c r="G463">
        <f t="shared" si="35"/>
        <v>0.00435639456487924</v>
      </c>
      <c r="H463">
        <f t="shared" si="36"/>
        <v>-0.11618085458761185</v>
      </c>
      <c r="I463">
        <f t="shared" si="37"/>
        <v>-0.012801151778109365</v>
      </c>
      <c r="J463" t="str">
        <f t="shared" si="32"/>
        <v>** **</v>
      </c>
      <c r="K463">
        <f t="shared" si="33"/>
        <v>1.2815377608479628</v>
      </c>
    </row>
    <row r="464" spans="1:11" ht="12.75">
      <c r="A464" s="1">
        <v>39859</v>
      </c>
      <c r="C464" s="2">
        <v>98.86</v>
      </c>
      <c r="D464">
        <v>97.31</v>
      </c>
      <c r="E464">
        <v>1.164</v>
      </c>
      <c r="F464">
        <f t="shared" si="34"/>
        <v>0.0023319476832606156</v>
      </c>
      <c r="G464">
        <f t="shared" si="35"/>
        <v>0.004957141381803254</v>
      </c>
      <c r="H464">
        <f t="shared" si="36"/>
        <v>0.09060245479246709</v>
      </c>
      <c r="I464">
        <f t="shared" si="37"/>
        <v>-0.0026251936985426383</v>
      </c>
      <c r="J464" t="str">
        <f t="shared" si="32"/>
        <v>** **</v>
      </c>
      <c r="K464">
        <f t="shared" si="33"/>
        <v>1.5813735594490772</v>
      </c>
    </row>
    <row r="465" spans="1:11" ht="12.75">
      <c r="A465" s="1">
        <v>39887</v>
      </c>
      <c r="C465" s="2">
        <v>98.54</v>
      </c>
      <c r="D465">
        <v>97.55</v>
      </c>
      <c r="E465">
        <v>1.1723</v>
      </c>
      <c r="F465">
        <f t="shared" si="34"/>
        <v>-0.0032369006676107315</v>
      </c>
      <c r="G465">
        <f t="shared" si="35"/>
        <v>0.0024663446716677306</v>
      </c>
      <c r="H465">
        <f t="shared" si="36"/>
        <v>0.007130584192439837</v>
      </c>
      <c r="I465">
        <f t="shared" si="37"/>
        <v>-0.005703245339278462</v>
      </c>
      <c r="J465" t="str">
        <f t="shared" si="32"/>
        <v>** **</v>
      </c>
      <c r="K465">
        <f t="shared" si="33"/>
        <v>1.4603393470790378</v>
      </c>
    </row>
    <row r="466" spans="1:11" ht="12.75">
      <c r="A466" s="1">
        <v>39918</v>
      </c>
      <c r="C466" s="2">
        <v>99.41</v>
      </c>
      <c r="D466">
        <v>97.79</v>
      </c>
      <c r="E466">
        <v>1.1465</v>
      </c>
      <c r="F466">
        <f t="shared" si="34"/>
        <v>0.00882890196874353</v>
      </c>
      <c r="G466">
        <f t="shared" si="35"/>
        <v>0.0024602767811379156</v>
      </c>
      <c r="H466">
        <f t="shared" si="36"/>
        <v>-0.022008018425317633</v>
      </c>
      <c r="I466">
        <f t="shared" si="37"/>
        <v>0.006368625187605614</v>
      </c>
      <c r="J466" t="str">
        <f t="shared" si="32"/>
        <v>** **</v>
      </c>
      <c r="K466">
        <f t="shared" si="33"/>
        <v>1.4180883732832894</v>
      </c>
    </row>
    <row r="467" spans="1:11" ht="12.75">
      <c r="A467" s="1">
        <v>39948</v>
      </c>
      <c r="C467" s="2">
        <v>99.57</v>
      </c>
      <c r="D467">
        <v>98.07</v>
      </c>
      <c r="E467">
        <v>1.1364</v>
      </c>
      <c r="F467">
        <f t="shared" si="34"/>
        <v>0.0016094960265566893</v>
      </c>
      <c r="G467">
        <f t="shared" si="35"/>
        <v>0.0028632784538296097</v>
      </c>
      <c r="H467">
        <f t="shared" si="36"/>
        <v>-0.008809419973833443</v>
      </c>
      <c r="I467">
        <f t="shared" si="37"/>
        <v>-0.0012537824272729203</v>
      </c>
      <c r="J467" t="str">
        <f t="shared" si="32"/>
        <v>** **</v>
      </c>
      <c r="K467">
        <f t="shared" si="33"/>
        <v>1.4372263410379416</v>
      </c>
    </row>
    <row r="468" spans="1:11" ht="12.75">
      <c r="A468" s="1">
        <v>39979</v>
      </c>
      <c r="C468" s="2">
        <v>99.75</v>
      </c>
      <c r="D468">
        <v>98.92</v>
      </c>
      <c r="E468">
        <v>1.0688</v>
      </c>
      <c r="F468">
        <f t="shared" si="34"/>
        <v>0.0018077734257306854</v>
      </c>
      <c r="G468">
        <f t="shared" si="35"/>
        <v>0.00866727847455917</v>
      </c>
      <c r="H468">
        <f t="shared" si="36"/>
        <v>-0.05948609644491387</v>
      </c>
      <c r="I468">
        <f t="shared" si="37"/>
        <v>-0.006859505048828485</v>
      </c>
      <c r="J468" t="str">
        <f t="shared" si="32"/>
        <v>** **</v>
      </c>
      <c r="K468">
        <f t="shared" si="33"/>
        <v>1.363745160154875</v>
      </c>
    </row>
    <row r="469" spans="1:11" ht="12.75">
      <c r="A469" s="1">
        <v>40009</v>
      </c>
      <c r="C469" s="2">
        <v>99.09</v>
      </c>
      <c r="D469">
        <v>98.76</v>
      </c>
      <c r="E469">
        <v>1.072</v>
      </c>
      <c r="F469">
        <f t="shared" si="34"/>
        <v>-0.006616541353383409</v>
      </c>
      <c r="G469">
        <f t="shared" si="35"/>
        <v>-0.0016174686615446632</v>
      </c>
      <c r="H469">
        <f t="shared" si="36"/>
        <v>0.0029940119760480943</v>
      </c>
      <c r="I469">
        <f t="shared" si="37"/>
        <v>-0.004999072691838746</v>
      </c>
      <c r="J469" t="str">
        <f t="shared" si="32"/>
        <v>** **</v>
      </c>
      <c r="K469">
        <f t="shared" si="33"/>
        <v>1.4543413173652697</v>
      </c>
    </row>
    <row r="470" spans="1:11" ht="12.75">
      <c r="A470" s="1">
        <v>40040</v>
      </c>
      <c r="C470" s="2">
        <v>99.2</v>
      </c>
      <c r="D470">
        <v>98.98</v>
      </c>
      <c r="E470">
        <v>1.0578</v>
      </c>
      <c r="F470">
        <f t="shared" si="34"/>
        <v>0.0011101019275405744</v>
      </c>
      <c r="G470">
        <f t="shared" si="35"/>
        <v>0.0022276225192385812</v>
      </c>
      <c r="H470">
        <f t="shared" si="36"/>
        <v>-0.013246268656716409</v>
      </c>
      <c r="I470">
        <f t="shared" si="37"/>
        <v>-0.0011175205916980069</v>
      </c>
      <c r="J470" t="str">
        <f t="shared" si="32"/>
        <v>** **</v>
      </c>
      <c r="K470">
        <f t="shared" si="33"/>
        <v>1.4307929104477612</v>
      </c>
    </row>
    <row r="471" spans="1:11" ht="12.75">
      <c r="A471" s="1">
        <v>40071</v>
      </c>
      <c r="C471" s="2">
        <v>99.19</v>
      </c>
      <c r="D471">
        <v>99.04</v>
      </c>
      <c r="E471">
        <v>1.0653</v>
      </c>
      <c r="F471">
        <f t="shared" si="34"/>
        <v>-0.00010080645161292257</v>
      </c>
      <c r="G471">
        <f t="shared" si="35"/>
        <v>0.0006061830672863255</v>
      </c>
      <c r="H471">
        <f t="shared" si="36"/>
        <v>0.007090187180941454</v>
      </c>
      <c r="I471">
        <f t="shared" si="37"/>
        <v>-0.0007069895188992481</v>
      </c>
      <c r="J471" t="str">
        <f t="shared" si="32"/>
        <v>** **</v>
      </c>
      <c r="K471">
        <f t="shared" si="33"/>
        <v>1.4602807714123651</v>
      </c>
    </row>
    <row r="472" spans="1:11" ht="12.75">
      <c r="A472" s="1">
        <v>40101</v>
      </c>
      <c r="C472" s="2">
        <v>99.8</v>
      </c>
      <c r="D472">
        <v>99.14</v>
      </c>
      <c r="E472">
        <v>1.0424</v>
      </c>
      <c r="F472">
        <f t="shared" si="34"/>
        <v>0.006149813489263023</v>
      </c>
      <c r="G472">
        <f t="shared" si="35"/>
        <v>0.0010096930533116666</v>
      </c>
      <c r="H472">
        <f t="shared" si="36"/>
        <v>-0.021496292124284166</v>
      </c>
      <c r="I472">
        <f t="shared" si="37"/>
        <v>0.005140120435951356</v>
      </c>
      <c r="J472" t="str">
        <f t="shared" si="32"/>
        <v>** **</v>
      </c>
      <c r="K472">
        <f t="shared" si="33"/>
        <v>1.4188303764197878</v>
      </c>
    </row>
    <row r="473" spans="1:11" ht="12.75">
      <c r="A473" s="1">
        <v>40132</v>
      </c>
      <c r="C473" s="2">
        <v>99.99</v>
      </c>
      <c r="D473">
        <v>99.21</v>
      </c>
      <c r="E473">
        <v>1.0177</v>
      </c>
      <c r="F473">
        <f t="shared" si="34"/>
        <v>0.0019038076152304573</v>
      </c>
      <c r="G473">
        <f t="shared" si="35"/>
        <v>0.000706072221101417</v>
      </c>
      <c r="H473">
        <f t="shared" si="36"/>
        <v>-0.023695318495778883</v>
      </c>
      <c r="I473">
        <f t="shared" si="37"/>
        <v>0.0011977353941290403</v>
      </c>
      <c r="J473" t="str">
        <f t="shared" si="32"/>
        <v>** **</v>
      </c>
      <c r="K473">
        <f t="shared" si="33"/>
        <v>1.4156417881811205</v>
      </c>
    </row>
    <row r="474" spans="1:11" ht="12.75">
      <c r="A474" s="1">
        <v>40162</v>
      </c>
      <c r="C474" s="2">
        <v>99.75</v>
      </c>
      <c r="D474">
        <v>99.03</v>
      </c>
      <c r="E474">
        <v>0.9984</v>
      </c>
      <c r="F474">
        <f t="shared" si="34"/>
        <v>-0.002400240024002298</v>
      </c>
      <c r="G474">
        <f t="shared" si="35"/>
        <v>-0.001814333232536991</v>
      </c>
      <c r="H474">
        <f t="shared" si="36"/>
        <v>-0.018964331335364126</v>
      </c>
      <c r="I474">
        <f t="shared" si="37"/>
        <v>-0.0005859067914653071</v>
      </c>
      <c r="J474" t="str">
        <f t="shared" si="32"/>
        <v>** **</v>
      </c>
      <c r="K474">
        <f t="shared" si="33"/>
        <v>1.422501719563722</v>
      </c>
    </row>
    <row r="475" spans="1:11" ht="12.75">
      <c r="A475" s="1">
        <v>40193</v>
      </c>
      <c r="C475" s="2">
        <v>99.64</v>
      </c>
      <c r="D475">
        <v>99.37</v>
      </c>
      <c r="E475">
        <v>1.0358</v>
      </c>
      <c r="F475">
        <f t="shared" si="34"/>
        <v>-0.0011027568922306052</v>
      </c>
      <c r="G475">
        <f t="shared" si="35"/>
        <v>0.003433303039483082</v>
      </c>
      <c r="H475">
        <f t="shared" si="36"/>
        <v>0.0374599358974359</v>
      </c>
      <c r="I475">
        <f t="shared" si="37"/>
        <v>-0.004536059931713687</v>
      </c>
      <c r="J475" t="str">
        <f aca="true" t="shared" si="38" ref="J475:J531">IF(H475&gt;0.15,1,"** **")</f>
        <v>** **</v>
      </c>
      <c r="K475">
        <f aca="true" t="shared" si="39" ref="K475:K530">1.45*(1+H475)</f>
        <v>1.504316907051282</v>
      </c>
    </row>
    <row r="476" spans="1:11" ht="12.75">
      <c r="A476" s="1">
        <v>40224</v>
      </c>
      <c r="C476" s="2">
        <v>99.79</v>
      </c>
      <c r="D476">
        <v>99.4</v>
      </c>
      <c r="E476">
        <v>1.0586</v>
      </c>
      <c r="F476">
        <f t="shared" si="34"/>
        <v>0.0015054195102368606</v>
      </c>
      <c r="G476">
        <f t="shared" si="35"/>
        <v>0.000301901982489694</v>
      </c>
      <c r="H476">
        <f t="shared" si="36"/>
        <v>0.022011971423054666</v>
      </c>
      <c r="I476">
        <f t="shared" si="37"/>
        <v>0.0012035175277471666</v>
      </c>
      <c r="J476" t="str">
        <f t="shared" si="38"/>
        <v>** **</v>
      </c>
      <c r="K476">
        <f t="shared" si="39"/>
        <v>1.4819173585634293</v>
      </c>
    </row>
    <row r="477" spans="1:11" ht="12.75">
      <c r="A477" s="1">
        <v>40252</v>
      </c>
      <c r="C477" s="2">
        <v>99.92</v>
      </c>
      <c r="D477">
        <v>99.81</v>
      </c>
      <c r="E477">
        <v>1.0827</v>
      </c>
      <c r="F477">
        <f t="shared" si="34"/>
        <v>0.001302735745064565</v>
      </c>
      <c r="G477">
        <f t="shared" si="35"/>
        <v>0.004124748490945684</v>
      </c>
      <c r="H477">
        <f t="shared" si="36"/>
        <v>0.022765917249196965</v>
      </c>
      <c r="I477">
        <f t="shared" si="37"/>
        <v>-0.0028220127458811195</v>
      </c>
      <c r="J477" t="str">
        <f t="shared" si="38"/>
        <v>** **</v>
      </c>
      <c r="K477">
        <f t="shared" si="39"/>
        <v>1.4830105800113356</v>
      </c>
    </row>
    <row r="478" spans="1:11" ht="12.75">
      <c r="A478" s="1">
        <v>40283</v>
      </c>
      <c r="C478" s="2">
        <v>100.78</v>
      </c>
      <c r="D478">
        <v>99.98</v>
      </c>
      <c r="E478">
        <v>1.0559</v>
      </c>
      <c r="F478">
        <f t="shared" si="34"/>
        <v>0.008606885508406714</v>
      </c>
      <c r="G478">
        <f t="shared" si="35"/>
        <v>0.0017032361486826186</v>
      </c>
      <c r="H478">
        <f t="shared" si="36"/>
        <v>-0.024752932483605772</v>
      </c>
      <c r="I478">
        <f t="shared" si="37"/>
        <v>0.0069036493597240955</v>
      </c>
      <c r="J478" t="str">
        <f t="shared" si="38"/>
        <v>** **</v>
      </c>
      <c r="K478">
        <f t="shared" si="39"/>
        <v>1.4141082478987717</v>
      </c>
    </row>
    <row r="479" spans="1:11" ht="12.75">
      <c r="A479" s="1">
        <v>40313</v>
      </c>
      <c r="C479" s="2">
        <v>100.67</v>
      </c>
      <c r="D479">
        <v>100.06</v>
      </c>
      <c r="E479">
        <v>1.0868</v>
      </c>
      <c r="F479">
        <f t="shared" si="34"/>
        <v>-0.0010914864060329599</v>
      </c>
      <c r="G479">
        <f t="shared" si="35"/>
        <v>0.0008001600320064473</v>
      </c>
      <c r="H479">
        <f t="shared" si="36"/>
        <v>0.029264134861255675</v>
      </c>
      <c r="I479">
        <f t="shared" si="37"/>
        <v>-0.0018916464380394071</v>
      </c>
      <c r="J479" t="str">
        <f t="shared" si="38"/>
        <v>** **</v>
      </c>
      <c r="K479">
        <f t="shared" si="39"/>
        <v>1.4924329955488207</v>
      </c>
    </row>
    <row r="480" spans="1:11" ht="12.75">
      <c r="A480" s="1">
        <v>40344</v>
      </c>
      <c r="C480" s="2">
        <v>100.24</v>
      </c>
      <c r="D480">
        <v>99.96</v>
      </c>
      <c r="E480">
        <v>1.1548</v>
      </c>
      <c r="F480">
        <f t="shared" si="34"/>
        <v>-0.004271381742326441</v>
      </c>
      <c r="G480">
        <f t="shared" si="35"/>
        <v>-0.000999400359784186</v>
      </c>
      <c r="H480">
        <f t="shared" si="36"/>
        <v>0.06256900993743097</v>
      </c>
      <c r="I480">
        <f t="shared" si="37"/>
        <v>-0.003271981382542255</v>
      </c>
      <c r="J480" t="str">
        <f t="shared" si="38"/>
        <v>** **</v>
      </c>
      <c r="K480">
        <f t="shared" si="39"/>
        <v>1.540725064409275</v>
      </c>
    </row>
    <row r="481" spans="1:11" ht="12.75">
      <c r="A481" s="1">
        <v>40374</v>
      </c>
      <c r="C481" s="2">
        <v>99.5</v>
      </c>
      <c r="D481">
        <v>99.98</v>
      </c>
      <c r="E481">
        <v>1.0675</v>
      </c>
      <c r="F481">
        <f t="shared" si="34"/>
        <v>-0.007382282521947281</v>
      </c>
      <c r="G481">
        <f t="shared" si="35"/>
        <v>0.00020008003201299474</v>
      </c>
      <c r="H481">
        <f t="shared" si="36"/>
        <v>-0.07559750606165583</v>
      </c>
      <c r="I481">
        <f t="shared" si="37"/>
        <v>-0.007582362553960276</v>
      </c>
      <c r="J481" t="str">
        <f t="shared" si="38"/>
        <v>** **</v>
      </c>
      <c r="K481">
        <f t="shared" si="39"/>
        <v>1.340383616210599</v>
      </c>
    </row>
    <row r="482" spans="1:11" ht="12.75">
      <c r="A482" s="1">
        <v>40405</v>
      </c>
      <c r="C482" s="2">
        <v>99.49</v>
      </c>
      <c r="D482">
        <v>100.12</v>
      </c>
      <c r="E482">
        <v>1.0379</v>
      </c>
      <c r="F482">
        <f t="shared" si="34"/>
        <v>-0.00010050251256288334</v>
      </c>
      <c r="G482">
        <f t="shared" si="35"/>
        <v>0.0014002800560111162</v>
      </c>
      <c r="H482">
        <f t="shared" si="36"/>
        <v>-0.027728337236533784</v>
      </c>
      <c r="I482">
        <f t="shared" si="37"/>
        <v>-0.0015007825685739995</v>
      </c>
      <c r="J482" t="str">
        <f t="shared" si="38"/>
        <v>** **</v>
      </c>
      <c r="K482">
        <f t="shared" si="39"/>
        <v>1.409793911007026</v>
      </c>
    </row>
    <row r="483" spans="1:11" ht="12.75">
      <c r="A483" s="1">
        <v>40436</v>
      </c>
      <c r="C483" s="2">
        <v>99.47</v>
      </c>
      <c r="D483">
        <v>100.18</v>
      </c>
      <c r="E483">
        <v>1.0149</v>
      </c>
      <c r="F483">
        <f t="shared" si="34"/>
        <v>-0.0002010252286661629</v>
      </c>
      <c r="G483">
        <f t="shared" si="35"/>
        <v>0.0005992808629644575</v>
      </c>
      <c r="H483">
        <f t="shared" si="36"/>
        <v>-0.02216013103381842</v>
      </c>
      <c r="I483">
        <f t="shared" si="37"/>
        <v>-0.0008003060916306204</v>
      </c>
      <c r="J483" t="str">
        <f t="shared" si="38"/>
        <v>** **</v>
      </c>
      <c r="K483">
        <f t="shared" si="39"/>
        <v>1.4178678100009632</v>
      </c>
    </row>
    <row r="484" spans="1:11" ht="12.75">
      <c r="A484" s="1">
        <v>40466</v>
      </c>
      <c r="C484" s="2">
        <v>100</v>
      </c>
      <c r="D484">
        <v>100.3</v>
      </c>
      <c r="E484">
        <v>0.9761</v>
      </c>
      <c r="F484">
        <f t="shared" si="34"/>
        <v>0.0053282396702523105</v>
      </c>
      <c r="G484">
        <f t="shared" si="35"/>
        <v>0.0011978438810140712</v>
      </c>
      <c r="H484">
        <f t="shared" si="36"/>
        <v>-0.03823036752389397</v>
      </c>
      <c r="I484">
        <f t="shared" si="37"/>
        <v>0.004130395789238239</v>
      </c>
      <c r="J484" t="str">
        <f t="shared" si="38"/>
        <v>** **</v>
      </c>
      <c r="K484">
        <f t="shared" si="39"/>
        <v>1.3945659670903536</v>
      </c>
    </row>
    <row r="485" spans="1:11" ht="12.75">
      <c r="A485" s="1">
        <v>40497</v>
      </c>
      <c r="C485" s="2">
        <v>100.24</v>
      </c>
      <c r="D485">
        <v>100.34</v>
      </c>
      <c r="E485">
        <v>0.993</v>
      </c>
      <c r="F485">
        <f t="shared" si="34"/>
        <v>0.0023999999999999577</v>
      </c>
      <c r="G485">
        <f t="shared" si="35"/>
        <v>0.00039880358923238823</v>
      </c>
      <c r="H485">
        <f t="shared" si="36"/>
        <v>0.01731379981559278</v>
      </c>
      <c r="I485">
        <f t="shared" si="37"/>
        <v>0.0020011964107675695</v>
      </c>
      <c r="J485" t="str">
        <f t="shared" si="38"/>
        <v>** **</v>
      </c>
      <c r="K485">
        <f t="shared" si="39"/>
        <v>1.4751050097326095</v>
      </c>
    </row>
    <row r="486" spans="1:11" ht="12.75">
      <c r="A486" s="1">
        <v>40527</v>
      </c>
      <c r="C486" s="2">
        <v>100.27</v>
      </c>
      <c r="D486">
        <v>100.52</v>
      </c>
      <c r="E486">
        <v>0.9997</v>
      </c>
      <c r="F486">
        <f t="shared" si="34"/>
        <v>0.0002992817238627321</v>
      </c>
      <c r="G486">
        <f t="shared" si="35"/>
        <v>0.0017939007374925264</v>
      </c>
      <c r="H486">
        <f t="shared" si="36"/>
        <v>0.006747230614300159</v>
      </c>
      <c r="I486">
        <f t="shared" si="37"/>
        <v>-0.0014946190136297943</v>
      </c>
      <c r="J486" t="str">
        <f t="shared" si="38"/>
        <v>** **</v>
      </c>
      <c r="K486">
        <f t="shared" si="39"/>
        <v>1.4597834843907351</v>
      </c>
    </row>
    <row r="487" spans="1:11" ht="12.75">
      <c r="A487" s="1">
        <v>40558</v>
      </c>
      <c r="C487" s="2">
        <v>99.92</v>
      </c>
      <c r="D487">
        <v>100.99</v>
      </c>
      <c r="E487">
        <v>0.9329</v>
      </c>
      <c r="F487">
        <f t="shared" si="34"/>
        <v>-0.003490575446294941</v>
      </c>
      <c r="G487">
        <f t="shared" si="35"/>
        <v>0.0046756864305610435</v>
      </c>
      <c r="H487">
        <f t="shared" si="36"/>
        <v>-0.0668200460138042</v>
      </c>
      <c r="I487">
        <f t="shared" si="37"/>
        <v>-0.008166261876855985</v>
      </c>
      <c r="J487" t="str">
        <f t="shared" si="38"/>
        <v>** **</v>
      </c>
      <c r="K487">
        <f t="shared" si="39"/>
        <v>1.3531109332799838</v>
      </c>
    </row>
    <row r="488" spans="1:11" ht="12.75">
      <c r="A488" s="1">
        <v>40589</v>
      </c>
      <c r="C488" s="2">
        <v>100.3</v>
      </c>
      <c r="D488">
        <v>101.49</v>
      </c>
      <c r="E488">
        <v>0.9388</v>
      </c>
      <c r="F488">
        <f t="shared" si="34"/>
        <v>0.0038030424339470237</v>
      </c>
      <c r="G488">
        <f t="shared" si="35"/>
        <v>0.004950985246064077</v>
      </c>
      <c r="H488">
        <f t="shared" si="36"/>
        <v>0.006324364883695921</v>
      </c>
      <c r="I488">
        <f t="shared" si="37"/>
        <v>-0.0011479428121170532</v>
      </c>
      <c r="J488" t="str">
        <f t="shared" si="38"/>
        <v>** **</v>
      </c>
      <c r="K488">
        <f t="shared" si="39"/>
        <v>1.4591703290813591</v>
      </c>
    </row>
    <row r="489" spans="1:11" ht="12.75">
      <c r="A489" s="1">
        <v>40617</v>
      </c>
      <c r="C489" s="2">
        <v>100.93</v>
      </c>
      <c r="D489">
        <v>102.48</v>
      </c>
      <c r="E489">
        <v>0.9284</v>
      </c>
      <c r="F489">
        <f t="shared" si="34"/>
        <v>0.006281156530408838</v>
      </c>
      <c r="G489">
        <f t="shared" si="35"/>
        <v>0.009754655631096787</v>
      </c>
      <c r="H489">
        <f t="shared" si="36"/>
        <v>-0.011077971878994397</v>
      </c>
      <c r="I489">
        <f t="shared" si="37"/>
        <v>-0.003473499100687949</v>
      </c>
      <c r="J489" t="str">
        <f t="shared" si="38"/>
        <v>** **</v>
      </c>
      <c r="K489">
        <f t="shared" si="39"/>
        <v>1.433936940775458</v>
      </c>
    </row>
    <row r="490" spans="1:11" ht="12.75">
      <c r="A490" s="1">
        <v>40648</v>
      </c>
      <c r="C490" s="2">
        <v>101.04</v>
      </c>
      <c r="D490">
        <v>103.14</v>
      </c>
      <c r="E490">
        <v>0.9243</v>
      </c>
      <c r="F490">
        <f t="shared" si="34"/>
        <v>0.0010898642623600185</v>
      </c>
      <c r="G490">
        <f t="shared" si="35"/>
        <v>0.0064402810304449165</v>
      </c>
      <c r="H490">
        <f t="shared" si="36"/>
        <v>-0.004416199913830243</v>
      </c>
      <c r="I490">
        <f t="shared" si="37"/>
        <v>-0.005350416768084898</v>
      </c>
      <c r="J490" t="str">
        <f t="shared" si="38"/>
        <v>** **</v>
      </c>
      <c r="K490">
        <f t="shared" si="39"/>
        <v>1.4435965101249462</v>
      </c>
    </row>
    <row r="491" spans="1:11" ht="12.75">
      <c r="A491" s="1">
        <v>40678</v>
      </c>
      <c r="C491" s="2">
        <v>101.05</v>
      </c>
      <c r="D491">
        <v>103.63</v>
      </c>
      <c r="E491">
        <v>0.864</v>
      </c>
      <c r="F491">
        <f t="shared" si="34"/>
        <v>9.89707046712418E-05</v>
      </c>
      <c r="G491">
        <f t="shared" si="35"/>
        <v>0.004750824122551789</v>
      </c>
      <c r="H491">
        <f t="shared" si="36"/>
        <v>-0.06523855890944497</v>
      </c>
      <c r="I491">
        <f t="shared" si="37"/>
        <v>-0.004651853417880547</v>
      </c>
      <c r="J491" t="str">
        <f t="shared" si="38"/>
        <v>** **</v>
      </c>
      <c r="K491">
        <f t="shared" si="39"/>
        <v>1.3554040895813046</v>
      </c>
    </row>
    <row r="492" spans="1:11" ht="12.75">
      <c r="A492" s="1">
        <v>40709</v>
      </c>
      <c r="C492" s="2">
        <v>100.8</v>
      </c>
      <c r="D492">
        <v>103.52</v>
      </c>
      <c r="E492">
        <v>0.8401</v>
      </c>
      <c r="F492">
        <f t="shared" si="34"/>
        <v>-0.002474022761009387</v>
      </c>
      <c r="G492">
        <f t="shared" si="35"/>
        <v>-0.0010614686866737832</v>
      </c>
      <c r="H492">
        <f t="shared" si="36"/>
        <v>-0.02766203703703707</v>
      </c>
      <c r="I492">
        <f t="shared" si="37"/>
        <v>-0.0014125540743356035</v>
      </c>
      <c r="J492" t="str">
        <f t="shared" si="38"/>
        <v>** **</v>
      </c>
      <c r="K492">
        <f t="shared" si="39"/>
        <v>1.4098900462962962</v>
      </c>
    </row>
    <row r="493" spans="1:11" ht="12.75">
      <c r="A493" s="1">
        <v>40739</v>
      </c>
      <c r="C493" s="2">
        <v>99.97</v>
      </c>
      <c r="D493">
        <v>103.61</v>
      </c>
      <c r="E493">
        <v>0.8479</v>
      </c>
      <c r="F493">
        <f t="shared" si="34"/>
        <v>-0.008234126984126955</v>
      </c>
      <c r="G493">
        <f t="shared" si="35"/>
        <v>0.0008693972179290022</v>
      </c>
      <c r="H493">
        <f t="shared" si="36"/>
        <v>0.009284608975121955</v>
      </c>
      <c r="I493">
        <f t="shared" si="37"/>
        <v>-0.009103524202055957</v>
      </c>
      <c r="J493" t="str">
        <f t="shared" si="38"/>
        <v>** **</v>
      </c>
      <c r="K493">
        <f t="shared" si="39"/>
        <v>1.4634626830139268</v>
      </c>
    </row>
    <row r="494" spans="1:11" ht="12.75">
      <c r="A494" s="1">
        <v>40770</v>
      </c>
      <c r="C494" s="2">
        <v>99.68</v>
      </c>
      <c r="D494">
        <v>103.89</v>
      </c>
      <c r="E494">
        <v>0.7813</v>
      </c>
      <c r="F494">
        <f t="shared" si="34"/>
        <v>-0.0029008702610782144</v>
      </c>
      <c r="G494">
        <f t="shared" si="35"/>
        <v>0.0027024418492422875</v>
      </c>
      <c r="H494">
        <f t="shared" si="36"/>
        <v>-0.07854699846680036</v>
      </c>
      <c r="I494">
        <f t="shared" si="37"/>
        <v>-0.005603312110320502</v>
      </c>
      <c r="J494" t="str">
        <f t="shared" si="38"/>
        <v>** **</v>
      </c>
      <c r="K494">
        <f t="shared" si="39"/>
        <v>1.3361068522231394</v>
      </c>
    </row>
    <row r="495" spans="1:11" ht="12.75">
      <c r="A495" s="1">
        <v>40801</v>
      </c>
      <c r="C495" s="2">
        <v>99.95</v>
      </c>
      <c r="D495">
        <v>104.05</v>
      </c>
      <c r="E495">
        <v>0.7951</v>
      </c>
      <c r="F495">
        <f t="shared" si="34"/>
        <v>0.0027086677367575973</v>
      </c>
      <c r="G495">
        <f t="shared" si="35"/>
        <v>0.001540090480315781</v>
      </c>
      <c r="H495">
        <f t="shared" si="36"/>
        <v>0.017662869576347218</v>
      </c>
      <c r="I495">
        <f t="shared" si="37"/>
        <v>0.0011685772564418162</v>
      </c>
      <c r="J495" t="str">
        <f t="shared" si="38"/>
        <v>** **</v>
      </c>
      <c r="K495">
        <f t="shared" si="39"/>
        <v>1.4756111608857034</v>
      </c>
    </row>
    <row r="496" spans="1:11" ht="12.75">
      <c r="A496" s="1">
        <v>40831</v>
      </c>
      <c r="C496" s="2">
        <v>99.88</v>
      </c>
      <c r="D496">
        <v>103.84</v>
      </c>
      <c r="E496">
        <v>0.9151</v>
      </c>
      <c r="F496">
        <f t="shared" si="34"/>
        <v>-0.0007003501750876273</v>
      </c>
      <c r="G496">
        <f t="shared" si="35"/>
        <v>-0.0020182604517058333</v>
      </c>
      <c r="H496">
        <f t="shared" si="36"/>
        <v>0.15092441202364482</v>
      </c>
      <c r="I496">
        <f t="shared" si="37"/>
        <v>0.001317910276618206</v>
      </c>
      <c r="J496">
        <f t="shared" si="38"/>
        <v>1</v>
      </c>
      <c r="K496">
        <f t="shared" si="39"/>
        <v>1.668840397434285</v>
      </c>
    </row>
    <row r="497" spans="1:11" ht="12.75">
      <c r="A497" s="1">
        <v>40862</v>
      </c>
      <c r="C497" s="2">
        <v>99.71</v>
      </c>
      <c r="D497">
        <v>103.75</v>
      </c>
      <c r="E497">
        <v>0.8901</v>
      </c>
      <c r="F497">
        <f t="shared" si="34"/>
        <v>-0.001702042450941188</v>
      </c>
      <c r="G497">
        <f t="shared" si="35"/>
        <v>-0.0008667180277349695</v>
      </c>
      <c r="H497">
        <f t="shared" si="36"/>
        <v>-0.02731941864277132</v>
      </c>
      <c r="I497">
        <f t="shared" si="37"/>
        <v>-0.0008353244232062185</v>
      </c>
      <c r="J497" t="str">
        <f t="shared" si="38"/>
        <v>** **</v>
      </c>
      <c r="K497">
        <f t="shared" si="39"/>
        <v>1.4103868429679816</v>
      </c>
    </row>
    <row r="498" spans="1:11" ht="12.75">
      <c r="A498" s="1">
        <v>40892</v>
      </c>
      <c r="C498" s="2">
        <v>99.55</v>
      </c>
      <c r="D498">
        <v>103.49</v>
      </c>
      <c r="E498">
        <v>0.9135</v>
      </c>
      <c r="F498">
        <f t="shared" si="34"/>
        <v>-0.0016046534951358327</v>
      </c>
      <c r="G498">
        <f t="shared" si="35"/>
        <v>-0.002506024096385562</v>
      </c>
      <c r="H498">
        <f t="shared" si="36"/>
        <v>0.02628918099089983</v>
      </c>
      <c r="I498">
        <f t="shared" si="37"/>
        <v>0.0009013706012497291</v>
      </c>
      <c r="J498" t="str">
        <f t="shared" si="38"/>
        <v>** **</v>
      </c>
      <c r="K498">
        <f t="shared" si="39"/>
        <v>1.4881193124368046</v>
      </c>
    </row>
    <row r="499" spans="1:11" ht="12.75">
      <c r="A499" s="1">
        <v>40923</v>
      </c>
      <c r="C499" s="2">
        <v>99.13</v>
      </c>
      <c r="D499">
        <v>103.95</v>
      </c>
      <c r="E499">
        <v>0.9374</v>
      </c>
      <c r="F499">
        <f t="shared" si="34"/>
        <v>-0.0042189854344550914</v>
      </c>
      <c r="G499">
        <f t="shared" si="35"/>
        <v>0.0044448739008600135</v>
      </c>
      <c r="H499">
        <f t="shared" si="36"/>
        <v>0.026163108921729572</v>
      </c>
      <c r="I499">
        <f t="shared" si="37"/>
        <v>-0.008663859335315105</v>
      </c>
      <c r="J499" t="str">
        <f t="shared" si="38"/>
        <v>** **</v>
      </c>
      <c r="K499">
        <f t="shared" si="39"/>
        <v>1.487936507936508</v>
      </c>
    </row>
    <row r="500" spans="1:11" ht="12.75">
      <c r="A500" s="1">
        <v>40954</v>
      </c>
      <c r="C500" s="2">
        <v>99.41</v>
      </c>
      <c r="D500">
        <v>104.41</v>
      </c>
      <c r="E500">
        <v>0.9141</v>
      </c>
      <c r="F500">
        <f t="shared" si="34"/>
        <v>0.0028245737919903036</v>
      </c>
      <c r="G500">
        <f t="shared" si="35"/>
        <v>0.004425204425204443</v>
      </c>
      <c r="H500">
        <f t="shared" si="36"/>
        <v>-0.02485598463836136</v>
      </c>
      <c r="I500">
        <f t="shared" si="37"/>
        <v>-0.0016006306332141396</v>
      </c>
      <c r="J500" t="str">
        <f t="shared" si="38"/>
        <v>** **</v>
      </c>
      <c r="K500">
        <f t="shared" si="39"/>
        <v>1.413958822274376</v>
      </c>
    </row>
    <row r="501" spans="1:11" ht="12.75">
      <c r="A501" s="1">
        <v>40983</v>
      </c>
      <c r="C501" s="2">
        <v>99.96</v>
      </c>
      <c r="D501">
        <v>105.2</v>
      </c>
      <c r="E501">
        <v>0.9051</v>
      </c>
      <c r="F501">
        <f t="shared" si="34"/>
        <v>0.005532642591288495</v>
      </c>
      <c r="G501">
        <f t="shared" si="35"/>
        <v>0.007566325064648938</v>
      </c>
      <c r="H501">
        <f t="shared" si="36"/>
        <v>-0.009845749917952062</v>
      </c>
      <c r="I501">
        <f t="shared" si="37"/>
        <v>-0.002033682473360443</v>
      </c>
      <c r="J501" t="str">
        <f t="shared" si="38"/>
        <v>** **</v>
      </c>
      <c r="K501">
        <f t="shared" si="39"/>
        <v>1.4357236626189696</v>
      </c>
    </row>
    <row r="502" spans="1:11" ht="12.75">
      <c r="A502" s="1">
        <v>41014</v>
      </c>
      <c r="C502" s="2">
        <v>100.04</v>
      </c>
      <c r="D502">
        <v>105.52</v>
      </c>
      <c r="E502">
        <v>0.9037</v>
      </c>
      <c r="F502">
        <f t="shared" si="34"/>
        <v>0.0008003201280513128</v>
      </c>
      <c r="G502">
        <f t="shared" si="35"/>
        <v>0.003041825095057016</v>
      </c>
      <c r="H502">
        <f t="shared" si="36"/>
        <v>-0.0015467904098995788</v>
      </c>
      <c r="I502">
        <f t="shared" si="37"/>
        <v>-0.002241504967005703</v>
      </c>
      <c r="J502" t="str">
        <f t="shared" si="38"/>
        <v>** **</v>
      </c>
      <c r="K502">
        <f t="shared" si="39"/>
        <v>1.4477571539056455</v>
      </c>
    </row>
    <row r="503" spans="1:11" ht="12.75">
      <c r="A503" s="1">
        <v>41044</v>
      </c>
      <c r="C503" s="2">
        <v>100.02</v>
      </c>
      <c r="D503">
        <v>105.39</v>
      </c>
      <c r="E503">
        <v>0.9087</v>
      </c>
      <c r="F503">
        <f t="shared" si="34"/>
        <v>-0.00019992003198732178</v>
      </c>
      <c r="G503">
        <f t="shared" si="35"/>
        <v>-0.0012319939347990028</v>
      </c>
      <c r="H503">
        <f t="shared" si="36"/>
        <v>0.005532809560695018</v>
      </c>
      <c r="I503">
        <f t="shared" si="37"/>
        <v>0.001032073902811681</v>
      </c>
      <c r="J503" t="str">
        <f t="shared" si="38"/>
        <v>** **</v>
      </c>
      <c r="K503">
        <f t="shared" si="39"/>
        <v>1.4580225738630077</v>
      </c>
    </row>
    <row r="504" spans="1:11" ht="12.75">
      <c r="A504" s="1">
        <v>41075</v>
      </c>
      <c r="C504" s="2">
        <v>99.74</v>
      </c>
      <c r="D504">
        <v>105.24</v>
      </c>
      <c r="E504">
        <v>0.9671</v>
      </c>
      <c r="F504">
        <f t="shared" si="34"/>
        <v>-0.0027994401119776358</v>
      </c>
      <c r="G504">
        <f t="shared" si="35"/>
        <v>-0.001423284941645342</v>
      </c>
      <c r="H504">
        <f t="shared" si="36"/>
        <v>0.06426763508308575</v>
      </c>
      <c r="I504">
        <f t="shared" si="37"/>
        <v>-0.0013761551703322938</v>
      </c>
      <c r="J504" t="str">
        <f t="shared" si="38"/>
        <v>** **</v>
      </c>
      <c r="K504">
        <f t="shared" si="39"/>
        <v>1.5431880708704744</v>
      </c>
    </row>
    <row r="505" spans="1:11" ht="12.75">
      <c r="A505" s="1">
        <v>41105</v>
      </c>
      <c r="C505" s="2">
        <v>99.26</v>
      </c>
      <c r="D505">
        <v>105.07</v>
      </c>
      <c r="E505">
        <v>0.9544</v>
      </c>
      <c r="F505">
        <f t="shared" si="34"/>
        <v>-0.004812512532584634</v>
      </c>
      <c r="G505">
        <f t="shared" si="35"/>
        <v>-0.0016153553781832475</v>
      </c>
      <c r="H505">
        <f t="shared" si="36"/>
        <v>-0.013132044256023101</v>
      </c>
      <c r="I505">
        <f t="shared" si="37"/>
        <v>-0.0031971571544013866</v>
      </c>
      <c r="J505" t="str">
        <f t="shared" si="38"/>
        <v>** **</v>
      </c>
      <c r="K505">
        <f t="shared" si="39"/>
        <v>1.4309585358287664</v>
      </c>
    </row>
    <row r="506" spans="1:11" ht="12.75">
      <c r="A506" s="1">
        <v>41136</v>
      </c>
      <c r="C506" s="2">
        <v>99.23</v>
      </c>
      <c r="D506">
        <v>105.65</v>
      </c>
      <c r="E506">
        <v>0.9767</v>
      </c>
      <c r="F506">
        <f t="shared" si="34"/>
        <v>-0.0003022365504735669</v>
      </c>
      <c r="G506">
        <f t="shared" si="35"/>
        <v>0.0055201294375180066</v>
      </c>
      <c r="H506">
        <f t="shared" si="36"/>
        <v>0.02336546521374694</v>
      </c>
      <c r="I506">
        <f t="shared" si="37"/>
        <v>-0.0058223659879915735</v>
      </c>
      <c r="J506" t="str">
        <f t="shared" si="38"/>
        <v>** **</v>
      </c>
      <c r="K506">
        <f t="shared" si="39"/>
        <v>1.483879924559933</v>
      </c>
    </row>
    <row r="507" spans="1:11" ht="12.75">
      <c r="A507" s="1">
        <v>41167</v>
      </c>
      <c r="C507" s="2">
        <v>99.54</v>
      </c>
      <c r="D507">
        <v>106.12</v>
      </c>
      <c r="E507">
        <v>0.9546</v>
      </c>
      <c r="F507">
        <f t="shared" si="34"/>
        <v>0.00312405522523429</v>
      </c>
      <c r="G507">
        <f t="shared" si="35"/>
        <v>0.004448651206814924</v>
      </c>
      <c r="H507">
        <f t="shared" si="36"/>
        <v>-0.02262721408825641</v>
      </c>
      <c r="I507">
        <f t="shared" si="37"/>
        <v>-0.001324595981580634</v>
      </c>
      <c r="J507" t="str">
        <f t="shared" si="38"/>
        <v>** **</v>
      </c>
      <c r="K507">
        <f t="shared" si="39"/>
        <v>1.4171905395720281</v>
      </c>
    </row>
    <row r="508" spans="1:11" ht="12.75">
      <c r="A508" s="1">
        <v>41197</v>
      </c>
      <c r="C508" s="2">
        <v>99.66</v>
      </c>
      <c r="D508">
        <v>106.08</v>
      </c>
      <c r="E508">
        <v>0.9376</v>
      </c>
      <c r="F508">
        <f t="shared" si="34"/>
        <v>0.0012055455093429313</v>
      </c>
      <c r="G508">
        <f t="shared" si="35"/>
        <v>-0.00037693177534869893</v>
      </c>
      <c r="H508">
        <f t="shared" si="36"/>
        <v>-0.01780850618059926</v>
      </c>
      <c r="I508">
        <f t="shared" si="37"/>
        <v>0.0015824772846916302</v>
      </c>
      <c r="J508" t="str">
        <f t="shared" si="38"/>
        <v>** **</v>
      </c>
      <c r="K508">
        <f t="shared" si="39"/>
        <v>1.4241776660381311</v>
      </c>
    </row>
    <row r="509" spans="1:11" ht="12.75">
      <c r="A509" s="1">
        <v>41228</v>
      </c>
      <c r="C509" s="2">
        <v>99.33</v>
      </c>
      <c r="D509">
        <v>105.58</v>
      </c>
      <c r="E509">
        <v>0.9326</v>
      </c>
      <c r="F509">
        <f t="shared" si="34"/>
        <v>-0.0033112582781457123</v>
      </c>
      <c r="G509">
        <f t="shared" si="35"/>
        <v>-0.004713423831070873</v>
      </c>
      <c r="H509">
        <f t="shared" si="36"/>
        <v>-0.005332764505119436</v>
      </c>
      <c r="I509">
        <f t="shared" si="37"/>
        <v>0.0014021655529251609</v>
      </c>
      <c r="J509" t="str">
        <f t="shared" si="38"/>
        <v>** **</v>
      </c>
      <c r="K509">
        <f t="shared" si="39"/>
        <v>1.4422674914675768</v>
      </c>
    </row>
    <row r="510" spans="1:11" ht="12.75">
      <c r="A510" s="1">
        <v>41258</v>
      </c>
      <c r="C510" s="2">
        <v>99.12</v>
      </c>
      <c r="D510">
        <v>105.29</v>
      </c>
      <c r="E510">
        <v>0.925</v>
      </c>
      <c r="F510">
        <f t="shared" si="34"/>
        <v>-0.002114164904862492</v>
      </c>
      <c r="G510">
        <f t="shared" si="35"/>
        <v>-0.002746732335669577</v>
      </c>
      <c r="H510">
        <f t="shared" si="36"/>
        <v>-0.008149260132961578</v>
      </c>
      <c r="I510">
        <f t="shared" si="37"/>
        <v>0.000632567430807085</v>
      </c>
      <c r="J510" t="str">
        <f t="shared" si="38"/>
        <v>** **</v>
      </c>
      <c r="K510">
        <f t="shared" si="39"/>
        <v>1.4381835728072057</v>
      </c>
    </row>
    <row r="511" spans="1:11" ht="12.75">
      <c r="A511" s="1">
        <v>41289</v>
      </c>
      <c r="C511" s="2">
        <v>98.86</v>
      </c>
      <c r="D511">
        <v>105.61</v>
      </c>
      <c r="E511">
        <v>0.9155</v>
      </c>
      <c r="F511">
        <f t="shared" si="34"/>
        <v>-0.0026230831315577907</v>
      </c>
      <c r="G511">
        <f t="shared" si="35"/>
        <v>0.0030392249976254337</v>
      </c>
      <c r="H511">
        <f t="shared" si="36"/>
        <v>-0.010270270270270387</v>
      </c>
      <c r="I511">
        <f t="shared" si="37"/>
        <v>-0.0056623081291832245</v>
      </c>
      <c r="J511" t="str">
        <f t="shared" si="38"/>
        <v>** **</v>
      </c>
      <c r="K511">
        <f t="shared" si="39"/>
        <v>1.4351081081081078</v>
      </c>
    </row>
    <row r="512" spans="1:11" ht="12.75">
      <c r="A512" s="1">
        <v>41320</v>
      </c>
      <c r="C512" s="2">
        <v>99.16</v>
      </c>
      <c r="D512">
        <v>106.47</v>
      </c>
      <c r="E512">
        <v>0.903</v>
      </c>
      <c r="F512">
        <f t="shared" si="34"/>
        <v>0.003034594375885158</v>
      </c>
      <c r="G512">
        <f t="shared" si="35"/>
        <v>0.00814316826058148</v>
      </c>
      <c r="H512">
        <f t="shared" si="36"/>
        <v>-0.01365374112506823</v>
      </c>
      <c r="I512">
        <f t="shared" si="37"/>
        <v>-0.005108573884696321</v>
      </c>
      <c r="J512" t="str">
        <f t="shared" si="38"/>
        <v>** **</v>
      </c>
      <c r="K512">
        <f t="shared" si="39"/>
        <v>1.430202075368651</v>
      </c>
    </row>
    <row r="513" spans="1:11" ht="12.75">
      <c r="A513" s="1">
        <v>41348</v>
      </c>
      <c r="C513" s="2">
        <v>99.37</v>
      </c>
      <c r="D513">
        <v>106.75</v>
      </c>
      <c r="E513">
        <v>0.9448</v>
      </c>
      <c r="F513">
        <f t="shared" si="34"/>
        <v>0.0021177894312223167</v>
      </c>
      <c r="G513">
        <f t="shared" si="35"/>
        <v>0.002629848783694877</v>
      </c>
      <c r="H513">
        <f t="shared" si="36"/>
        <v>0.046290143964562436</v>
      </c>
      <c r="I513">
        <f t="shared" si="37"/>
        <v>-0.0005120593524725603</v>
      </c>
      <c r="J513" t="str">
        <f t="shared" si="38"/>
        <v>** **</v>
      </c>
      <c r="K513">
        <f t="shared" si="39"/>
        <v>1.5171207087486154</v>
      </c>
    </row>
    <row r="514" spans="1:11" ht="12.75">
      <c r="A514" s="1">
        <v>41379</v>
      </c>
      <c r="C514" s="2">
        <v>99.4</v>
      </c>
      <c r="D514">
        <v>106.64</v>
      </c>
      <c r="E514">
        <v>0.946</v>
      </c>
      <c r="F514">
        <f t="shared" si="34"/>
        <v>0.000301901982489694</v>
      </c>
      <c r="G514">
        <f t="shared" si="35"/>
        <v>-0.0010304449648711467</v>
      </c>
      <c r="H514">
        <f t="shared" si="36"/>
        <v>0.0012701100762064765</v>
      </c>
      <c r="I514">
        <f t="shared" si="37"/>
        <v>0.0013323469473608407</v>
      </c>
      <c r="J514" t="str">
        <f t="shared" si="38"/>
        <v>** **</v>
      </c>
      <c r="K514">
        <f t="shared" si="39"/>
        <v>1.4518416596104993</v>
      </c>
    </row>
    <row r="515" spans="1:11" ht="12.75">
      <c r="A515" s="1">
        <v>41409</v>
      </c>
      <c r="C515" s="2">
        <v>99.51</v>
      </c>
      <c r="D515">
        <v>106.83</v>
      </c>
      <c r="E515">
        <v>0.9268</v>
      </c>
      <c r="F515">
        <f t="shared" si="34"/>
        <v>0.0011066398390342513</v>
      </c>
      <c r="G515">
        <f t="shared" si="35"/>
        <v>0.0017816954238558669</v>
      </c>
      <c r="H515">
        <f t="shared" si="36"/>
        <v>-0.02029598308668079</v>
      </c>
      <c r="I515">
        <f t="shared" si="37"/>
        <v>-0.0006750555848216155</v>
      </c>
      <c r="J515" t="str">
        <f t="shared" si="38"/>
        <v>** **</v>
      </c>
      <c r="K515">
        <f t="shared" si="39"/>
        <v>1.4205708245243127</v>
      </c>
    </row>
    <row r="516" spans="1:11" ht="12.75">
      <c r="A516" s="1">
        <v>41440</v>
      </c>
      <c r="C516" s="2">
        <v>99.61</v>
      </c>
      <c r="D516">
        <v>107.08</v>
      </c>
      <c r="E516">
        <v>0.9442</v>
      </c>
      <c r="F516">
        <f t="shared" si="34"/>
        <v>0.0010049241282281685</v>
      </c>
      <c r="G516">
        <f t="shared" si="35"/>
        <v>0.0023401666198632487</v>
      </c>
      <c r="H516">
        <f t="shared" si="36"/>
        <v>0.018774277082434176</v>
      </c>
      <c r="I516">
        <f t="shared" si="37"/>
        <v>-0.0013352424916350802</v>
      </c>
      <c r="J516" t="str">
        <f t="shared" si="38"/>
        <v>** **</v>
      </c>
      <c r="K516">
        <f t="shared" si="39"/>
        <v>1.4772227017695294</v>
      </c>
    </row>
    <row r="517" spans="1:11" ht="12.75">
      <c r="A517" s="1">
        <v>41470</v>
      </c>
      <c r="C517" s="2">
        <v>99.26</v>
      </c>
      <c r="D517">
        <v>107.13</v>
      </c>
      <c r="E517">
        <v>0.9452</v>
      </c>
      <c r="F517">
        <f t="shared" si="34"/>
        <v>-0.0035137034434292724</v>
      </c>
      <c r="G517">
        <f t="shared" si="35"/>
        <v>0.00046694060515495295</v>
      </c>
      <c r="H517">
        <f t="shared" si="36"/>
        <v>0.0010590976488031867</v>
      </c>
      <c r="I517">
        <f t="shared" si="37"/>
        <v>-0.003980644048584225</v>
      </c>
      <c r="J517" t="str">
        <f t="shared" si="38"/>
        <v>** **</v>
      </c>
      <c r="K517">
        <f t="shared" si="39"/>
        <v>1.4515356915907647</v>
      </c>
    </row>
    <row r="518" spans="1:11" ht="12.75">
      <c r="A518" s="1">
        <v>41501</v>
      </c>
      <c r="C518" s="2">
        <v>99.18</v>
      </c>
      <c r="D518">
        <v>107.26</v>
      </c>
      <c r="E518">
        <v>0.9353</v>
      </c>
      <c r="F518">
        <f t="shared" si="34"/>
        <v>-0.0008059641345959934</v>
      </c>
      <c r="G518">
        <f t="shared" si="35"/>
        <v>0.0012134789508075894</v>
      </c>
      <c r="H518">
        <f t="shared" si="36"/>
        <v>-0.010473973762166744</v>
      </c>
      <c r="I518">
        <f t="shared" si="37"/>
        <v>-0.0020194430854035827</v>
      </c>
      <c r="J518" t="str">
        <f t="shared" si="38"/>
        <v>** **</v>
      </c>
      <c r="K518">
        <f t="shared" si="39"/>
        <v>1.434812738044858</v>
      </c>
    </row>
    <row r="519" spans="1:11" ht="12.75">
      <c r="A519" s="1">
        <v>41532</v>
      </c>
      <c r="C519" s="2">
        <v>99.48</v>
      </c>
      <c r="D519">
        <v>107.38</v>
      </c>
      <c r="E519">
        <v>0.9313</v>
      </c>
      <c r="F519">
        <f t="shared" si="34"/>
        <v>0.003024803387779773</v>
      </c>
      <c r="G519">
        <f t="shared" si="35"/>
        <v>0.0011187768040274992</v>
      </c>
      <c r="H519">
        <f t="shared" si="36"/>
        <v>-0.004276702662247445</v>
      </c>
      <c r="I519">
        <f t="shared" si="37"/>
        <v>0.0019060265837522739</v>
      </c>
      <c r="J519" t="str">
        <f t="shared" si="38"/>
        <v>** **</v>
      </c>
      <c r="K519">
        <f t="shared" si="39"/>
        <v>1.4437987811397412</v>
      </c>
    </row>
    <row r="520" spans="1:11" ht="12.75">
      <c r="A520" s="1">
        <v>41562</v>
      </c>
      <c r="C520" s="2">
        <v>99.41</v>
      </c>
      <c r="D520">
        <v>107.1</v>
      </c>
      <c r="E520">
        <v>0.9064</v>
      </c>
      <c r="F520">
        <f t="shared" si="34"/>
        <v>-0.0007036590269401399</v>
      </c>
      <c r="G520">
        <f t="shared" si="35"/>
        <v>-0.0026075619295958807</v>
      </c>
      <c r="H520">
        <f t="shared" si="36"/>
        <v>-0.026736819499624254</v>
      </c>
      <c r="I520">
        <f t="shared" si="37"/>
        <v>0.0019039029026557408</v>
      </c>
      <c r="J520" t="str">
        <f t="shared" si="38"/>
        <v>** **</v>
      </c>
      <c r="K520">
        <f t="shared" si="39"/>
        <v>1.4112316117255448</v>
      </c>
    </row>
    <row r="521" spans="1:11" ht="12.75">
      <c r="A521" s="1">
        <v>41593</v>
      </c>
      <c r="C521" s="2">
        <v>99.41</v>
      </c>
      <c r="D521">
        <v>106.89</v>
      </c>
      <c r="E521">
        <v>0.9124</v>
      </c>
      <c r="F521">
        <f t="shared" si="34"/>
        <v>0</v>
      </c>
      <c r="G521">
        <f t="shared" si="35"/>
        <v>-0.0019607843137254832</v>
      </c>
      <c r="H521">
        <f t="shared" si="36"/>
        <v>0.006619593998234752</v>
      </c>
      <c r="I521">
        <f t="shared" si="37"/>
        <v>0.0019607843137254832</v>
      </c>
      <c r="J521" t="str">
        <f t="shared" si="38"/>
        <v>** **</v>
      </c>
      <c r="K521">
        <f t="shared" si="39"/>
        <v>1.4595984112974403</v>
      </c>
    </row>
    <row r="522" spans="1:11" ht="12.75">
      <c r="A522" s="1">
        <v>41623</v>
      </c>
      <c r="C522" s="2">
        <v>99.19</v>
      </c>
      <c r="D522">
        <v>106.88</v>
      </c>
      <c r="E522">
        <v>0.9076</v>
      </c>
      <c r="F522">
        <f aca="true" t="shared" si="40" ref="F522:F530">C522/C521-1</f>
        <v>-0.00221305703651542</v>
      </c>
      <c r="G522">
        <f aca="true" t="shared" si="41" ref="G522:G530">D522/D521-1</f>
        <v>-9.355412105904737E-05</v>
      </c>
      <c r="H522">
        <f aca="true" t="shared" si="42" ref="H522:H530">E522/E521-1</f>
        <v>-0.005260850504164916</v>
      </c>
      <c r="I522">
        <f aca="true" t="shared" si="43" ref="I522:I530">F522-G522</f>
        <v>-0.0021195029154563727</v>
      </c>
      <c r="J522" t="str">
        <f t="shared" si="38"/>
        <v>** **</v>
      </c>
      <c r="K522">
        <f t="shared" si="39"/>
        <v>1.4423717667689608</v>
      </c>
    </row>
    <row r="523" spans="1:11" ht="12.75">
      <c r="A523" s="1">
        <v>41654</v>
      </c>
      <c r="C523" s="2">
        <v>98.92</v>
      </c>
      <c r="D523">
        <v>107.27</v>
      </c>
      <c r="E523">
        <v>0.8904</v>
      </c>
      <c r="F523">
        <f t="shared" si="40"/>
        <v>-0.0027220485936081396</v>
      </c>
      <c r="G523">
        <f t="shared" si="41"/>
        <v>0.003648952095808289</v>
      </c>
      <c r="H523">
        <f t="shared" si="42"/>
        <v>-0.01895107977082411</v>
      </c>
      <c r="I523">
        <f t="shared" si="43"/>
        <v>-0.006371000689416428</v>
      </c>
      <c r="J523" t="str">
        <f t="shared" si="38"/>
        <v>** **</v>
      </c>
      <c r="K523">
        <f t="shared" si="39"/>
        <v>1.422520934332305</v>
      </c>
    </row>
    <row r="524" spans="1:11" ht="12.75">
      <c r="A524" s="1">
        <v>41685</v>
      </c>
      <c r="C524" s="2">
        <v>99.02</v>
      </c>
      <c r="D524">
        <v>107.67</v>
      </c>
      <c r="E524">
        <v>0.9014</v>
      </c>
      <c r="F524">
        <f t="shared" si="40"/>
        <v>0.0010109179134654145</v>
      </c>
      <c r="G524">
        <f t="shared" si="41"/>
        <v>0.0037289083620770658</v>
      </c>
      <c r="H524">
        <f t="shared" si="42"/>
        <v>0.012353998203054717</v>
      </c>
      <c r="I524">
        <f t="shared" si="43"/>
        <v>-0.0027179904486116513</v>
      </c>
      <c r="J524" t="str">
        <f t="shared" si="38"/>
        <v>** **</v>
      </c>
      <c r="K524">
        <f t="shared" si="39"/>
        <v>1.4679132973944293</v>
      </c>
    </row>
    <row r="525" spans="1:11" ht="12.75">
      <c r="A525" s="1">
        <v>41713</v>
      </c>
      <c r="C525" s="2">
        <v>99.37</v>
      </c>
      <c r="D525">
        <v>108.36</v>
      </c>
      <c r="E525">
        <v>0.881</v>
      </c>
      <c r="F525">
        <f t="shared" si="40"/>
        <v>0.0035346394667745695</v>
      </c>
      <c r="G525">
        <f t="shared" si="41"/>
        <v>0.006408470325996118</v>
      </c>
      <c r="H525">
        <f t="shared" si="42"/>
        <v>-0.022631462169957817</v>
      </c>
      <c r="I525">
        <f t="shared" si="43"/>
        <v>-0.002873830859221549</v>
      </c>
      <c r="J525" t="str">
        <f t="shared" si="38"/>
        <v>** **</v>
      </c>
      <c r="K525">
        <f t="shared" si="39"/>
        <v>1.417184379853561</v>
      </c>
    </row>
    <row r="526" spans="1:11" ht="12.75">
      <c r="A526" s="1">
        <v>41744</v>
      </c>
      <c r="C526" s="2">
        <v>99.44</v>
      </c>
      <c r="D526">
        <v>108.72</v>
      </c>
      <c r="E526">
        <v>0.8825</v>
      </c>
      <c r="F526">
        <f t="shared" si="40"/>
        <v>0.0007044379591425454</v>
      </c>
      <c r="G526">
        <f t="shared" si="41"/>
        <v>0.0033222591362125353</v>
      </c>
      <c r="H526">
        <f t="shared" si="42"/>
        <v>0.0017026106696935717</v>
      </c>
      <c r="I526">
        <f t="shared" si="43"/>
        <v>-0.00261782117706999</v>
      </c>
      <c r="J526" t="str">
        <f t="shared" si="38"/>
        <v>** **</v>
      </c>
      <c r="K526">
        <f t="shared" si="39"/>
        <v>1.4524687854710556</v>
      </c>
    </row>
    <row r="527" spans="1:11" ht="12.75">
      <c r="A527" s="1">
        <v>41774</v>
      </c>
      <c r="C527" s="2">
        <v>99.73</v>
      </c>
      <c r="D527">
        <v>109.1</v>
      </c>
      <c r="E527">
        <v>0.8797</v>
      </c>
      <c r="F527">
        <f t="shared" si="40"/>
        <v>0.0029163314561544418</v>
      </c>
      <c r="G527">
        <f t="shared" si="41"/>
        <v>0.003495217071376011</v>
      </c>
      <c r="H527">
        <f t="shared" si="42"/>
        <v>-0.0031728045325778442</v>
      </c>
      <c r="I527">
        <f t="shared" si="43"/>
        <v>-0.0005788856152215693</v>
      </c>
      <c r="J527" t="str">
        <f t="shared" si="38"/>
        <v>** **</v>
      </c>
      <c r="K527">
        <f t="shared" si="39"/>
        <v>1.445399433427762</v>
      </c>
    </row>
    <row r="528" spans="1:11" ht="12.75">
      <c r="A528" s="1">
        <v>41805</v>
      </c>
      <c r="C528" s="2">
        <v>99.66</v>
      </c>
      <c r="D528">
        <v>109.3</v>
      </c>
      <c r="E528">
        <v>0.898</v>
      </c>
      <c r="F528">
        <f t="shared" si="40"/>
        <v>-0.0007018951168155096</v>
      </c>
      <c r="G528">
        <f t="shared" si="41"/>
        <v>0.0018331805682860747</v>
      </c>
      <c r="H528">
        <f t="shared" si="42"/>
        <v>0.020802546322610027</v>
      </c>
      <c r="I528">
        <f t="shared" si="43"/>
        <v>-0.0025350756851015843</v>
      </c>
      <c r="J528" t="str">
        <f t="shared" si="38"/>
        <v>** **</v>
      </c>
      <c r="K528">
        <f t="shared" si="39"/>
        <v>1.4801636921677845</v>
      </c>
    </row>
    <row r="529" spans="1:11" ht="12.75">
      <c r="A529" s="1">
        <v>41835</v>
      </c>
      <c r="C529" s="2">
        <v>99.29</v>
      </c>
      <c r="D529">
        <v>109.26</v>
      </c>
      <c r="E529">
        <v>0.8871</v>
      </c>
      <c r="F529">
        <f t="shared" si="40"/>
        <v>-0.003712622917920849</v>
      </c>
      <c r="G529">
        <f t="shared" si="41"/>
        <v>-0.00036596523330278963</v>
      </c>
      <c r="H529">
        <f t="shared" si="42"/>
        <v>-0.012138084632516755</v>
      </c>
      <c r="I529">
        <f t="shared" si="43"/>
        <v>-0.0033466576846180596</v>
      </c>
      <c r="J529" t="str">
        <f t="shared" si="38"/>
        <v>** **</v>
      </c>
      <c r="K529">
        <f t="shared" si="39"/>
        <v>1.4323997772828507</v>
      </c>
    </row>
    <row r="530" spans="1:11" ht="12.75">
      <c r="A530" s="1">
        <v>41866</v>
      </c>
      <c r="C530" s="2">
        <v>99.26</v>
      </c>
      <c r="D530">
        <v>109.08</v>
      </c>
      <c r="E530">
        <v>0.9048</v>
      </c>
      <c r="F530">
        <f t="shared" si="40"/>
        <v>-0.00030214523114113767</v>
      </c>
      <c r="G530">
        <f t="shared" si="41"/>
        <v>-0.0016474464579901982</v>
      </c>
      <c r="H530">
        <f t="shared" si="42"/>
        <v>0.0199526547176192</v>
      </c>
      <c r="I530">
        <f t="shared" si="43"/>
        <v>0.0013453012268490605</v>
      </c>
      <c r="J530" t="str">
        <f t="shared" si="38"/>
        <v>** **</v>
      </c>
      <c r="K530">
        <f t="shared" si="39"/>
        <v>1.4789313493405478</v>
      </c>
    </row>
    <row r="531" spans="1:10" ht="12.75">
      <c r="A531" s="1">
        <v>41897</v>
      </c>
      <c r="E531">
        <v>0.9174</v>
      </c>
      <c r="J531" t="str">
        <f t="shared" si="38"/>
        <v>** **</v>
      </c>
    </row>
    <row r="533" ht="12.75">
      <c r="J533">
        <f>COUNT(H283:H530)</f>
        <v>248</v>
      </c>
    </row>
    <row r="538" spans="1:9" ht="12.75">
      <c r="A538" s="12" t="s">
        <v>134</v>
      </c>
      <c r="B538" s="12"/>
      <c r="C538" s="12">
        <f>AVERAGE(C446:C492)</f>
        <v>99.64319148936171</v>
      </c>
      <c r="F538" s="12">
        <f>AVERAGE(F8:F530)</f>
        <v>0.00202329143420894</v>
      </c>
      <c r="G538" s="12">
        <f>AVERAGE(G8:G530)</f>
        <v>0.0034314810800654422</v>
      </c>
      <c r="H538" s="12">
        <f>AVERAGE(H8:H530)</f>
        <v>-0.0023710297584707924</v>
      </c>
      <c r="I538" s="12">
        <f>AVERAGE(I8:I530)</f>
        <v>-0.0014139343157033005</v>
      </c>
    </row>
    <row r="539" spans="1:11" ht="12.75">
      <c r="A539" t="s">
        <v>135</v>
      </c>
      <c r="C539">
        <f>STDEV(C446:C492)</f>
        <v>0.9062155094077848</v>
      </c>
      <c r="F539">
        <f>STDEV(F8:F530)</f>
        <v>0.00410862282633179</v>
      </c>
      <c r="G539">
        <f>STDEV(G8:G530)</f>
        <v>0.003765264982588717</v>
      </c>
      <c r="H539">
        <f>STDEV(H8:H530)</f>
        <v>0.03487977839561988</v>
      </c>
      <c r="I539">
        <f>STDEV(I8:I530)</f>
        <v>0.0044009824032172585</v>
      </c>
      <c r="K539">
        <f>H539^2</f>
        <v>0.001216598940927551</v>
      </c>
    </row>
    <row r="540" spans="1:9" ht="12.75">
      <c r="A540" s="13" t="s">
        <v>136</v>
      </c>
      <c r="B540" s="13"/>
      <c r="C540">
        <f>SQRT(VAR(C446:C492))/SQRT(COUNT(C446:C492))</f>
        <v>0.1321851175750267</v>
      </c>
      <c r="F540">
        <f>SQRT(VAR(F8:F530))/SQRT(COUNT(F8:F530))</f>
        <v>0.0001796575323426399</v>
      </c>
      <c r="G540">
        <f>SQRT(VAR(G8:G530))/SQRT(COUNT(G8:G530))</f>
        <v>0.0001646435421262528</v>
      </c>
      <c r="H540">
        <f>SQRT(VAR(H8:H530))/SQRT(COUNT(H8:H530))</f>
        <v>0.0015266464266888208</v>
      </c>
      <c r="I540">
        <f>SQRT(VAR(I8:I530))/SQRT(COUNT(I8:I530))</f>
        <v>0.00019262576681495578</v>
      </c>
    </row>
    <row r="541" spans="1:9" ht="12.75">
      <c r="A541" s="13" t="s">
        <v>137</v>
      </c>
      <c r="B541" s="13"/>
      <c r="C541">
        <f>SKEW(C445:C492)</f>
        <v>-0.7824118959476009</v>
      </c>
      <c r="F541">
        <f>SKEW(F8:F530)</f>
        <v>0.797718148877618</v>
      </c>
      <c r="G541">
        <f>SKEW(G8:G530)</f>
        <v>-0.08988359795930038</v>
      </c>
      <c r="H541">
        <f>SKEW(H8:H530)</f>
        <v>0.0635931473575142</v>
      </c>
      <c r="I541">
        <f>SKEW(I8:I530)</f>
        <v>0.0688624889676899</v>
      </c>
    </row>
    <row r="542" spans="1:9" ht="12.75">
      <c r="A542" s="13" t="s">
        <v>138</v>
      </c>
      <c r="B542" s="13"/>
      <c r="C542">
        <f>KURT(C446:C492)</f>
        <v>0.5561279803311185</v>
      </c>
      <c r="F542">
        <f>KURT(F8:F530)</f>
        <v>2.3332212499242693</v>
      </c>
      <c r="G542">
        <f>KURT(G8:G530)</f>
        <v>3.236947802349476</v>
      </c>
      <c r="H542">
        <f>KURT(H8:H530)</f>
        <v>1.1796745694915076</v>
      </c>
      <c r="I542">
        <f>KURT(I8:I530)</f>
        <v>1.423045694122263</v>
      </c>
    </row>
    <row r="543" spans="1:9" ht="12.75">
      <c r="A543" s="13" t="s">
        <v>139</v>
      </c>
      <c r="B543" s="13"/>
      <c r="C543">
        <f>(COUNT(C446:C492)-1)/6*(C541^2+0.25*(C542-3)^2)</f>
        <v>16.140602567386658</v>
      </c>
      <c r="F543">
        <f>(COUNT(F8:F530)-1)/6*(F541^2+0.25*(F542-3)^2)</f>
        <v>65.03273667800786</v>
      </c>
      <c r="G543">
        <f>(COUNT(G8:G530)-1)/6*(G541^2+0.25*(G542-3)^2)</f>
        <v>1.924016000425354</v>
      </c>
      <c r="H543">
        <f>(COUNT(H8:H530)-1)/6*(H541^2+0.25*(H542-3)^2)</f>
        <v>72.2835622840224</v>
      </c>
      <c r="I543">
        <f>(COUNT(I8:I530)-1)/6*(I541^2+0.25*(I542-3)^2)</f>
        <v>54.395722511944356</v>
      </c>
    </row>
    <row r="544" spans="1:3" ht="12.75">
      <c r="A544" s="13"/>
      <c r="B544" s="13"/>
      <c r="C544"/>
    </row>
    <row r="545" ht="12.75">
      <c r="A545" s="13" t="s">
        <v>146</v>
      </c>
    </row>
    <row r="546" spans="1:9" ht="12.75">
      <c r="A546" s="13" t="s">
        <v>143</v>
      </c>
      <c r="F546">
        <f>MIN(F8:F530)</f>
        <v>-0.010410094637223977</v>
      </c>
      <c r="G546">
        <f>MIN(G8:G530)</f>
        <v>-0.019130084575110673</v>
      </c>
      <c r="H546">
        <f>MIN(H8:H530)</f>
        <v>-0.13176509750617216</v>
      </c>
      <c r="I546">
        <f>MIN(I8:I530)</f>
        <v>-0.020556738074809955</v>
      </c>
    </row>
    <row r="547" spans="1:9" ht="12.75">
      <c r="A547" s="13">
        <v>0.025</v>
      </c>
      <c r="F547">
        <f>PERCENTILE(F8:F530,0.025)</f>
        <v>-0.005584103429228238</v>
      </c>
      <c r="G547">
        <f>PERCENTILE(G8:G530,0.025)</f>
        <v>-0.0033939063610248783</v>
      </c>
      <c r="H547">
        <f>PERCENTILE(H8:H530,0.025)</f>
        <v>-0.07528825575764367</v>
      </c>
      <c r="I547">
        <f>PERCENTILE(I8:I530,0.025)</f>
        <v>-0.010021319554776647</v>
      </c>
    </row>
    <row r="548" spans="1:9" ht="12.75">
      <c r="A548" s="13">
        <v>0.05</v>
      </c>
      <c r="F548">
        <f>PERCENTILE(F8:F530,0.05)</f>
        <v>-0.0035113906437158394</v>
      </c>
      <c r="G548">
        <f>PERCENTILE(G8:G530,0.05)</f>
        <v>-0.001877235689002754</v>
      </c>
      <c r="H548">
        <f>PERCENTILE(H8:H530,0.05)</f>
        <v>-0.06113705277794902</v>
      </c>
      <c r="I548">
        <f>PERCENTILE(I8:I530,0.05)</f>
        <v>-0.008800049940587262</v>
      </c>
    </row>
    <row r="549" spans="1:9" ht="12.75">
      <c r="A549" s="13" t="s">
        <v>144</v>
      </c>
      <c r="F549">
        <f>MEDIAN(F8:F530)</f>
        <v>0.0015829615772053884</v>
      </c>
      <c r="G549">
        <f>MEDIAN(G8:G530)</f>
        <v>0.0030253916801727954</v>
      </c>
      <c r="H549">
        <f>MEDIAN(H8:H530)</f>
        <v>-0.003571203998080419</v>
      </c>
      <c r="I549">
        <f>MEDIAN(I8:I530)</f>
        <v>-0.0013714265826598182</v>
      </c>
    </row>
    <row r="550" spans="1:9" ht="12.75">
      <c r="A550" s="13">
        <v>0.95</v>
      </c>
      <c r="F550">
        <f>PERCENTILE(F8:F530,0.95)</f>
        <v>0.009121261094560905</v>
      </c>
      <c r="G550">
        <f>PERCENTILE(G8:G530,0.95)</f>
        <v>0.010065218928626819</v>
      </c>
      <c r="H550">
        <f>PERCENTILE(H8:H530,0.95)</f>
        <v>0.05163785010750858</v>
      </c>
      <c r="I550">
        <f>PERCENTILE(I8:I530,0.95)</f>
        <v>0.005949347730044573</v>
      </c>
    </row>
    <row r="551" spans="1:9" ht="12.75">
      <c r="A551" s="13">
        <v>0.975</v>
      </c>
      <c r="F551">
        <f>PERCENTILE(F8:F530,0.975)</f>
        <v>0.01128162296391268</v>
      </c>
      <c r="G551">
        <f>PERCENTILE(G8:G530,0.975)</f>
        <v>0.011552683177468336</v>
      </c>
      <c r="H551">
        <f>PERCENTILE(H8:H530,0.975)</f>
        <v>0.06375634423221989</v>
      </c>
      <c r="I551">
        <f>PERCENTILE(I8:I530,0.975)</f>
        <v>0.007909111065056939</v>
      </c>
    </row>
    <row r="552" spans="1:9" ht="12.75">
      <c r="A552" s="13" t="s">
        <v>145</v>
      </c>
      <c r="F552">
        <f>MAX(F8:F530)</f>
        <v>0.02100542836912922</v>
      </c>
      <c r="G552">
        <f>MAX(G8:G530)</f>
        <v>0.017716535433070835</v>
      </c>
      <c r="H552">
        <f>MAX(H8:H530)</f>
        <v>0.15092441202364482</v>
      </c>
      <c r="I552">
        <f>MAX(I8:I530)</f>
        <v>0.01536095603318377</v>
      </c>
    </row>
    <row r="554" ht="12.75">
      <c r="A554" s="13" t="s">
        <v>147</v>
      </c>
    </row>
    <row r="555" spans="1:11" ht="12.75">
      <c r="A555" s="13" t="s">
        <v>143</v>
      </c>
      <c r="F555">
        <f>MIN(F283:F530)</f>
        <v>-0.010410094637223977</v>
      </c>
      <c r="G555">
        <f>MIN(G283:G530)</f>
        <v>-0.019130084575110673</v>
      </c>
      <c r="H555">
        <f>MIN(H283:H530)</f>
        <v>-0.11618085458761185</v>
      </c>
      <c r="I555">
        <f>MIN(I283:I530)</f>
        <v>-0.012801151778109365</v>
      </c>
      <c r="K555">
        <f>1.45*(1+H555)</f>
        <v>1.2815377608479628</v>
      </c>
    </row>
    <row r="556" spans="1:11" ht="12.75">
      <c r="A556" s="13">
        <v>0.025</v>
      </c>
      <c r="F556">
        <f>PERCENTILE(F8:F530,0.025)</f>
        <v>-0.005584103429228238</v>
      </c>
      <c r="G556">
        <f>PERCENTILE(G8:G530,0.025)</f>
        <v>-0.0033939063610248783</v>
      </c>
      <c r="H556">
        <f>PERCENTILE(H8:H530,0.025)</f>
        <v>-0.07528825575764367</v>
      </c>
      <c r="I556">
        <f>PERCENTILE(I8:I530,0.025)</f>
        <v>-0.010021319554776647</v>
      </c>
      <c r="K556">
        <f aca="true" t="shared" si="44" ref="K556:K561">1.45*(1+H556)</f>
        <v>1.3408320291514166</v>
      </c>
    </row>
    <row r="557" spans="1:11" ht="12.75">
      <c r="A557" s="13">
        <v>0.05</v>
      </c>
      <c r="F557">
        <f>PERCENTILE(F8:F530,0.05)</f>
        <v>-0.0035113906437158394</v>
      </c>
      <c r="G557">
        <f>PERCENTILE(G8:G530,0.05)</f>
        <v>-0.001877235689002754</v>
      </c>
      <c r="H557">
        <f>PERCENTILE(H8:H530,0.05)</f>
        <v>-0.06113705277794902</v>
      </c>
      <c r="I557">
        <f>PERCENTILE(I8:I530,0.05)</f>
        <v>-0.008800049940587262</v>
      </c>
      <c r="K557">
        <f t="shared" si="44"/>
        <v>1.361351273471974</v>
      </c>
    </row>
    <row r="558" spans="1:11" ht="12.75">
      <c r="A558" s="13" t="s">
        <v>144</v>
      </c>
      <c r="F558">
        <f>MEDIAN(F283:F530)</f>
        <v>0.0005633306524989168</v>
      </c>
      <c r="G558">
        <f>MEDIAN(G283:G530)</f>
        <v>0.001963729331194375</v>
      </c>
      <c r="H558">
        <f>MEDIAN(H283:H530)</f>
        <v>-0.0036277695250149233</v>
      </c>
      <c r="I558">
        <f>MEDIAN(I283:I530)</f>
        <v>-0.0014991113886061447</v>
      </c>
      <c r="K558">
        <f t="shared" si="44"/>
        <v>1.4447397341887285</v>
      </c>
    </row>
    <row r="559" spans="1:11" ht="12.75">
      <c r="A559" s="13">
        <v>0.95</v>
      </c>
      <c r="F559">
        <f>PERCENTILE(F8:F530,0.95)</f>
        <v>0.009121261094560905</v>
      </c>
      <c r="G559">
        <f>PERCENTILE(G8:G530,0.95)</f>
        <v>0.010065218928626819</v>
      </c>
      <c r="H559">
        <f>PERCENTILE(H8:H530,0.95)</f>
        <v>0.05163785010750858</v>
      </c>
      <c r="I559">
        <f>PERCENTILE(I8:I530,0.95)</f>
        <v>0.005949347730044573</v>
      </c>
      <c r="K559">
        <f t="shared" si="44"/>
        <v>1.5248748826558873</v>
      </c>
    </row>
    <row r="560" spans="1:11" ht="12.75">
      <c r="A560" s="13">
        <v>0.975</v>
      </c>
      <c r="F560">
        <f>PERCENTILE(F8:F530,0.975)</f>
        <v>0.01128162296391268</v>
      </c>
      <c r="G560">
        <f>PERCENTILE(G8:G530,0.975)</f>
        <v>0.011552683177468336</v>
      </c>
      <c r="H560">
        <f>PERCENTILE(H8:H530,0.975)</f>
        <v>0.06375634423221989</v>
      </c>
      <c r="I560">
        <f>PERCENTILE(I8:I530,0.975)</f>
        <v>0.007909111065056939</v>
      </c>
      <c r="K560">
        <f t="shared" si="44"/>
        <v>1.542446699136719</v>
      </c>
    </row>
    <row r="561" spans="1:11" ht="12.75">
      <c r="A561" s="13" t="s">
        <v>145</v>
      </c>
      <c r="F561">
        <f>MAX(F283:F530)</f>
        <v>0.011303536243907342</v>
      </c>
      <c r="G561">
        <f>MAX(G283:G530)</f>
        <v>0.0122127234373266</v>
      </c>
      <c r="H561">
        <f>MAX(H283:H530)</f>
        <v>0.15092441202364482</v>
      </c>
      <c r="I561">
        <f>MAX(I283:I530)</f>
        <v>0.01536095603318377</v>
      </c>
      <c r="K561">
        <f t="shared" si="44"/>
        <v>1.668840397434285</v>
      </c>
    </row>
    <row r="562" spans="1:8" ht="12.75">
      <c r="A562" s="12" t="s">
        <v>134</v>
      </c>
      <c r="B562" s="12"/>
      <c r="C562" s="12"/>
      <c r="F562" s="12">
        <f>AVERAGE(F283:F530)</f>
        <v>0.0005584919729405379</v>
      </c>
      <c r="G562" s="12">
        <f>AVERAGE(G283:G530)</f>
        <v>0.001981719205703402</v>
      </c>
      <c r="H562" s="12">
        <f>AVERAGE(H283:H530)</f>
        <v>-0.0015222777005541857</v>
      </c>
    </row>
    <row r="563" spans="1:11" ht="12.75">
      <c r="A563" t="s">
        <v>135</v>
      </c>
      <c r="C563"/>
      <c r="F563">
        <f>STDEV(F8:F530)</f>
        <v>0.00410862282633179</v>
      </c>
      <c r="G563">
        <f>STDEV(G8:G530)</f>
        <v>0.003765264982588717</v>
      </c>
      <c r="H563">
        <f>STDEV(H283:H530)</f>
        <v>0.031844343268868085</v>
      </c>
      <c r="K563">
        <f>H563^2</f>
        <v>0.0010140621982255042</v>
      </c>
    </row>
    <row r="564" spans="1:3" ht="12.75">
      <c r="A564" s="13"/>
      <c r="C564"/>
    </row>
    <row r="565" spans="1:3" ht="12.75">
      <c r="A565" s="13"/>
      <c r="C565"/>
    </row>
    <row r="566" spans="1:3" ht="12.75">
      <c r="A566" s="13"/>
      <c r="C566"/>
    </row>
    <row r="567" spans="1:3" ht="12.75">
      <c r="A567" s="13"/>
      <c r="C567"/>
    </row>
    <row r="568" spans="1:3" ht="12.75">
      <c r="A568" s="13"/>
      <c r="C568"/>
    </row>
    <row r="569" spans="1:3" ht="12.75">
      <c r="A569" s="13"/>
      <c r="C569"/>
    </row>
    <row r="570" spans="1:3" ht="12.75">
      <c r="A570" s="13"/>
      <c r="C57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6"/>
  <sheetViews>
    <sheetView zoomScalePageLayoutView="0" workbookViewId="0" topLeftCell="A1">
      <pane ySplit="6" topLeftCell="A498" activePane="bottomLeft" state="frozen"/>
      <selection pane="topLeft" activeCell="A1" sqref="A1"/>
      <selection pane="bottomLeft" activeCell="N531" sqref="N531"/>
    </sheetView>
  </sheetViews>
  <sheetFormatPr defaultColWidth="9.140625" defaultRowHeight="12.75"/>
  <cols>
    <col min="1" max="1" width="14.421875" style="0" customWidth="1"/>
    <col min="2" max="2" width="14.421875" style="2" customWidth="1"/>
    <col min="6" max="6" width="9.140625" style="16" customWidth="1"/>
    <col min="13" max="13" width="12.7109375" style="0" customWidth="1"/>
  </cols>
  <sheetData>
    <row r="1" spans="1:4" ht="12.75">
      <c r="A1" t="s">
        <v>19</v>
      </c>
      <c r="B1" s="1">
        <v>25949</v>
      </c>
      <c r="C1" s="1">
        <v>25948</v>
      </c>
      <c r="D1" s="1">
        <v>25934</v>
      </c>
    </row>
    <row r="2" spans="1:4" ht="12.75">
      <c r="A2" t="s">
        <v>20</v>
      </c>
      <c r="B2" s="1">
        <v>41685</v>
      </c>
      <c r="C2" s="1">
        <v>41685</v>
      </c>
      <c r="D2" s="1">
        <v>41671</v>
      </c>
    </row>
    <row r="3" spans="1:4" ht="12.75">
      <c r="A3" t="s">
        <v>21</v>
      </c>
      <c r="B3" t="s">
        <v>74</v>
      </c>
      <c r="C3" t="s">
        <v>74</v>
      </c>
      <c r="D3" t="s">
        <v>6</v>
      </c>
    </row>
    <row r="4" spans="1:4" ht="12.75">
      <c r="A4" s="6" t="s">
        <v>2</v>
      </c>
      <c r="B4" s="6" t="s">
        <v>47</v>
      </c>
      <c r="C4" s="6" t="s">
        <v>56</v>
      </c>
      <c r="D4" s="6" t="s">
        <v>7</v>
      </c>
    </row>
    <row r="5" spans="1:4" ht="12.75">
      <c r="A5" t="s">
        <v>3</v>
      </c>
      <c r="B5" t="s">
        <v>86</v>
      </c>
      <c r="C5" t="s">
        <v>94</v>
      </c>
      <c r="D5" t="s">
        <v>98</v>
      </c>
    </row>
    <row r="6" spans="1:23" ht="12.75">
      <c r="A6" s="4" t="s">
        <v>4</v>
      </c>
      <c r="B6" s="4" t="s">
        <v>25</v>
      </c>
      <c r="C6" s="4" t="s">
        <v>33</v>
      </c>
      <c r="D6" s="4" t="s">
        <v>37</v>
      </c>
      <c r="E6" s="12" t="s">
        <v>148</v>
      </c>
      <c r="F6" s="12" t="s">
        <v>149</v>
      </c>
      <c r="G6" s="12"/>
      <c r="H6" s="12" t="s">
        <v>150</v>
      </c>
      <c r="I6" s="12" t="s">
        <v>151</v>
      </c>
      <c r="J6" s="12" t="s">
        <v>152</v>
      </c>
      <c r="K6" s="12" t="s">
        <v>153</v>
      </c>
      <c r="L6" s="12" t="s">
        <v>154</v>
      </c>
      <c r="M6" s="12" t="s">
        <v>155</v>
      </c>
      <c r="N6" s="12" t="s">
        <v>156</v>
      </c>
      <c r="O6" s="12" t="s">
        <v>157</v>
      </c>
      <c r="P6" s="12" t="s">
        <v>156</v>
      </c>
      <c r="Q6" s="12"/>
      <c r="R6" s="12"/>
      <c r="S6" s="12" t="s">
        <v>160</v>
      </c>
      <c r="T6" s="12" t="s">
        <v>161</v>
      </c>
      <c r="U6" s="12" t="s">
        <v>162</v>
      </c>
      <c r="V6" s="12" t="s">
        <v>163</v>
      </c>
      <c r="W6" s="12" t="s">
        <v>164</v>
      </c>
    </row>
    <row r="7" spans="1:23" ht="12.75">
      <c r="A7" s="1">
        <v>25948</v>
      </c>
      <c r="B7" s="2">
        <v>34.64</v>
      </c>
      <c r="C7">
        <v>18.25</v>
      </c>
      <c r="E7" s="14" t="s">
        <v>158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2"/>
      <c r="R7" s="12"/>
      <c r="S7" s="17" t="s">
        <v>165</v>
      </c>
      <c r="T7" s="12"/>
      <c r="U7" s="12"/>
      <c r="V7" s="12"/>
      <c r="W7" s="12"/>
    </row>
    <row r="8" spans="1:19" ht="12.75">
      <c r="A8" s="1">
        <v>25979</v>
      </c>
      <c r="B8" s="2">
        <v>34.79</v>
      </c>
      <c r="C8">
        <v>18.3</v>
      </c>
      <c r="D8">
        <v>4.2968</v>
      </c>
      <c r="E8">
        <f>C8*D8/B8/7.086608*5.1631</f>
        <v>1.6466978816711555</v>
      </c>
      <c r="F8">
        <f>C8*D8/B8</f>
        <v>2.260173613107215</v>
      </c>
      <c r="S8" s="17"/>
    </row>
    <row r="9" spans="1:23" ht="12.75">
      <c r="A9" s="1">
        <v>26007</v>
      </c>
      <c r="B9" s="2">
        <v>35</v>
      </c>
      <c r="C9">
        <v>18.34</v>
      </c>
      <c r="D9">
        <v>4.3073</v>
      </c>
      <c r="E9">
        <f>C9*D9/B9/7.086608*5.1631</f>
        <v>1.6444040378866729</v>
      </c>
      <c r="F9">
        <f>C9*D9/B9</f>
        <v>2.2570251999999997</v>
      </c>
      <c r="H9">
        <f>B9/B8-1</f>
        <v>0.006036217303822866</v>
      </c>
      <c r="I9">
        <f>C9/C8-1</f>
        <v>0.002185792349726823</v>
      </c>
      <c r="J9">
        <f>D9/D8-1</f>
        <v>0.002443679016942646</v>
      </c>
      <c r="K9">
        <f>H9-I9</f>
        <v>0.0038504249540960434</v>
      </c>
      <c r="L9">
        <f>J9-K9</f>
        <v>-0.0014067459371533975</v>
      </c>
      <c r="M9">
        <f>(J9-K9)^2</f>
        <v>1.9789341316975906E-06</v>
      </c>
      <c r="N9">
        <f>D8*(1+K9)</f>
        <v>4.31334450594276</v>
      </c>
      <c r="O9">
        <f>(D9-N9)^2</f>
        <v>3.653605209206986E-05</v>
      </c>
      <c r="P9">
        <f>D8*(1+K9)</f>
        <v>4.31334450594276</v>
      </c>
      <c r="S9">
        <f>0.000638+0.420833*K9</f>
        <v>0.0022583858847071005</v>
      </c>
      <c r="T9">
        <f>D8*(1+S9)</f>
        <v>4.30650383246941</v>
      </c>
      <c r="U9">
        <f>D9-T9</f>
        <v>0.0007961675305896421</v>
      </c>
      <c r="V9">
        <f>U9^2</f>
        <v>6.338827367652086E-07</v>
      </c>
      <c r="W9">
        <f>(D9-D8)^2</f>
        <v>0.00011024999999998971</v>
      </c>
    </row>
    <row r="10" spans="1:23" ht="12.75">
      <c r="A10" s="1">
        <v>26038</v>
      </c>
      <c r="B10" s="2">
        <v>35.03</v>
      </c>
      <c r="C10">
        <v>18.39</v>
      </c>
      <c r="D10">
        <v>4.2955</v>
      </c>
      <c r="E10">
        <f aca="true" t="shared" si="0" ref="E10:E73">C10*D10/B10/7.086608*5.1631</f>
        <v>1.6429617086677528</v>
      </c>
      <c r="F10">
        <f aca="true" t="shared" si="1" ref="F10:F73">C10*D10/B10</f>
        <v>2.255045532400799</v>
      </c>
      <c r="H10">
        <f aca="true" t="shared" si="2" ref="H10:H73">B10/B9-1</f>
        <v>0.0008571428571428896</v>
      </c>
      <c r="I10">
        <f aca="true" t="shared" si="3" ref="I10:I73">C10/C9-1</f>
        <v>0.0027262813522355156</v>
      </c>
      <c r="J10">
        <f aca="true" t="shared" si="4" ref="J10:J73">D10/D9-1</f>
        <v>-0.0027395352076706736</v>
      </c>
      <c r="K10">
        <f aca="true" t="shared" si="5" ref="K10:K73">H10-I10</f>
        <v>-0.001869138495092626</v>
      </c>
      <c r="L10">
        <f aca="true" t="shared" si="6" ref="L10:L73">J10-K10</f>
        <v>-0.0008703967125780476</v>
      </c>
      <c r="M10">
        <f aca="true" t="shared" si="7" ref="M10:M73">(J10-K10)^2</f>
        <v>7.575904372666724E-07</v>
      </c>
      <c r="N10">
        <f aca="true" t="shared" si="8" ref="N10:N73">D9*(1+K10)</f>
        <v>4.299249059760087</v>
      </c>
      <c r="O10">
        <f aca="true" t="shared" si="9" ref="O10:O73">(D10-N10)^2</f>
        <v>1.40554490847077E-05</v>
      </c>
      <c r="P10">
        <f aca="true" t="shared" si="10" ref="P10:P73">D9*(1+K10)</f>
        <v>4.299249059760087</v>
      </c>
      <c r="S10">
        <f aca="true" t="shared" si="11" ref="S10:S73">0.000638+0.420833*K10</f>
        <v>-0.0001485951603053151</v>
      </c>
      <c r="T10">
        <f aca="true" t="shared" si="12" ref="T10:T73">D9*(1+S10)</f>
        <v>4.306659956066016</v>
      </c>
      <c r="U10">
        <f aca="true" t="shared" si="13" ref="U10:U73">D10-T10</f>
        <v>-0.011159956066016719</v>
      </c>
      <c r="V10">
        <f aca="true" t="shared" si="14" ref="V10:V73">U10^2</f>
        <v>0.00012454461939542336</v>
      </c>
      <c r="W10">
        <f aca="true" t="shared" si="15" ref="W10:W73">(D10-D9)^2</f>
        <v>0.00013924000000000076</v>
      </c>
    </row>
    <row r="11" spans="1:23" ht="12.75">
      <c r="A11" s="1">
        <v>26068</v>
      </c>
      <c r="B11" s="2">
        <v>35.41</v>
      </c>
      <c r="C11">
        <v>18.48</v>
      </c>
      <c r="D11">
        <v>4.2955</v>
      </c>
      <c r="E11">
        <f t="shared" si="0"/>
        <v>1.6332846856770784</v>
      </c>
      <c r="F11">
        <f t="shared" si="1"/>
        <v>2.241763343688224</v>
      </c>
      <c r="H11">
        <f t="shared" si="2"/>
        <v>0.010847844704538812</v>
      </c>
      <c r="I11">
        <f t="shared" si="3"/>
        <v>0.004893964110929794</v>
      </c>
      <c r="J11">
        <f t="shared" si="4"/>
        <v>0</v>
      </c>
      <c r="K11">
        <f t="shared" si="5"/>
        <v>0.005953880593609018</v>
      </c>
      <c r="L11">
        <f t="shared" si="6"/>
        <v>-0.005953880593609018</v>
      </c>
      <c r="M11">
        <f t="shared" si="7"/>
        <v>3.544869412295407E-05</v>
      </c>
      <c r="N11">
        <f t="shared" si="8"/>
        <v>4.321074894089847</v>
      </c>
      <c r="O11">
        <f t="shared" si="9"/>
        <v>0.000654075207706904</v>
      </c>
      <c r="P11">
        <f t="shared" si="10"/>
        <v>4.321074894089847</v>
      </c>
      <c r="S11">
        <f t="shared" si="11"/>
        <v>0.003143589431850264</v>
      </c>
      <c r="T11">
        <f t="shared" si="12"/>
        <v>4.309003288404512</v>
      </c>
      <c r="U11">
        <f t="shared" si="13"/>
        <v>-0.013503288404512759</v>
      </c>
      <c r="V11">
        <f t="shared" si="14"/>
        <v>0.00018233879773544873</v>
      </c>
      <c r="W11">
        <f t="shared" si="15"/>
        <v>0</v>
      </c>
    </row>
    <row r="12" spans="1:23" ht="12.75">
      <c r="A12" s="1">
        <v>26099</v>
      </c>
      <c r="B12" s="2">
        <v>35.44</v>
      </c>
      <c r="C12">
        <v>18.62</v>
      </c>
      <c r="D12">
        <v>4.1059</v>
      </c>
      <c r="E12">
        <f t="shared" si="0"/>
        <v>1.5716884358651533</v>
      </c>
      <c r="F12">
        <f t="shared" si="1"/>
        <v>2.1572194695259594</v>
      </c>
      <c r="H12">
        <f t="shared" si="2"/>
        <v>0.0008472182999152977</v>
      </c>
      <c r="I12">
        <f t="shared" si="3"/>
        <v>0.007575757575757569</v>
      </c>
      <c r="J12">
        <f t="shared" si="4"/>
        <v>-0.04413921545803734</v>
      </c>
      <c r="K12">
        <f t="shared" si="5"/>
        <v>-0.006728539275842271</v>
      </c>
      <c r="L12">
        <f t="shared" si="6"/>
        <v>-0.03741067618219507</v>
      </c>
      <c r="M12">
        <f t="shared" si="7"/>
        <v>0.0013995586924090574</v>
      </c>
      <c r="N12">
        <f t="shared" si="8"/>
        <v>4.266597559540619</v>
      </c>
      <c r="O12">
        <f t="shared" si="9"/>
        <v>0.0258237056423108</v>
      </c>
      <c r="P12">
        <f t="shared" si="10"/>
        <v>4.266597559540619</v>
      </c>
      <c r="S12">
        <f t="shared" si="11"/>
        <v>-0.0021935913690705306</v>
      </c>
      <c r="T12">
        <f t="shared" si="12"/>
        <v>4.286077428274157</v>
      </c>
      <c r="U12">
        <f t="shared" si="13"/>
        <v>-0.18017742827415706</v>
      </c>
      <c r="V12">
        <f t="shared" si="14"/>
        <v>0.03246390565948901</v>
      </c>
      <c r="W12">
        <f t="shared" si="15"/>
        <v>0.035948159999999826</v>
      </c>
    </row>
    <row r="13" spans="1:23" ht="12.75">
      <c r="A13" s="1">
        <v>26129</v>
      </c>
      <c r="B13" s="2">
        <v>35.59</v>
      </c>
      <c r="C13">
        <v>18.66</v>
      </c>
      <c r="D13">
        <v>4.0966</v>
      </c>
      <c r="E13">
        <f t="shared" si="0"/>
        <v>1.5648738689458406</v>
      </c>
      <c r="F13">
        <f t="shared" si="1"/>
        <v>2.147866142174768</v>
      </c>
      <c r="H13">
        <f t="shared" si="2"/>
        <v>0.004232505643340989</v>
      </c>
      <c r="I13">
        <f t="shared" si="3"/>
        <v>0.002148227712137407</v>
      </c>
      <c r="J13">
        <f t="shared" si="4"/>
        <v>-0.002265033244842951</v>
      </c>
      <c r="K13">
        <f t="shared" si="5"/>
        <v>0.002084277931203582</v>
      </c>
      <c r="L13">
        <f t="shared" si="6"/>
        <v>-0.004349311176046533</v>
      </c>
      <c r="M13">
        <f t="shared" si="7"/>
        <v>1.8916507706083277E-05</v>
      </c>
      <c r="N13">
        <f t="shared" si="8"/>
        <v>4.114457836757729</v>
      </c>
      <c r="O13">
        <f t="shared" si="9"/>
        <v>0.0003189023336657012</v>
      </c>
      <c r="P13">
        <f t="shared" si="10"/>
        <v>4.114457836757729</v>
      </c>
      <c r="S13">
        <f t="shared" si="11"/>
        <v>0.001515132934622197</v>
      </c>
      <c r="T13">
        <f t="shared" si="12"/>
        <v>4.112120984316265</v>
      </c>
      <c r="U13">
        <f t="shared" si="13"/>
        <v>-0.015520984316265363</v>
      </c>
      <c r="V13">
        <f t="shared" si="14"/>
        <v>0.00024090095414575538</v>
      </c>
      <c r="W13">
        <f t="shared" si="15"/>
        <v>8.649000000000986E-05</v>
      </c>
    </row>
    <row r="14" spans="1:23" ht="12.75">
      <c r="A14" s="1">
        <v>26160</v>
      </c>
      <c r="B14" s="2">
        <v>35.65</v>
      </c>
      <c r="C14">
        <v>18.71</v>
      </c>
      <c r="D14">
        <v>4.0878</v>
      </c>
      <c r="E14">
        <f t="shared" si="0"/>
        <v>1.5630613310596722</v>
      </c>
      <c r="F14">
        <f t="shared" si="1"/>
        <v>2.145378345021038</v>
      </c>
      <c r="H14">
        <f t="shared" si="2"/>
        <v>0.0016858668165213864</v>
      </c>
      <c r="I14">
        <f t="shared" si="3"/>
        <v>0.002679528403001008</v>
      </c>
      <c r="J14">
        <f t="shared" si="4"/>
        <v>-0.0021481228335692437</v>
      </c>
      <c r="K14">
        <f t="shared" si="5"/>
        <v>-0.0009936615864796217</v>
      </c>
      <c r="L14">
        <f t="shared" si="6"/>
        <v>-0.001154461247089622</v>
      </c>
      <c r="M14">
        <f t="shared" si="7"/>
        <v>1.3327807710317254E-06</v>
      </c>
      <c r="N14">
        <f t="shared" si="8"/>
        <v>4.092529365944827</v>
      </c>
      <c r="O14">
        <f t="shared" si="9"/>
        <v>2.2366902240094443E-05</v>
      </c>
      <c r="P14">
        <f t="shared" si="10"/>
        <v>4.092529365944827</v>
      </c>
      <c r="S14">
        <f t="shared" si="11"/>
        <v>0.0002198344135770214</v>
      </c>
      <c r="T14">
        <f t="shared" si="12"/>
        <v>4.097500573658659</v>
      </c>
      <c r="U14">
        <f t="shared" si="13"/>
        <v>-0.009700573658659728</v>
      </c>
      <c r="V14">
        <f t="shared" si="14"/>
        <v>9.410112930708298E-05</v>
      </c>
      <c r="W14">
        <f t="shared" si="15"/>
        <v>7.743999999999858E-05</v>
      </c>
    </row>
    <row r="15" spans="1:23" ht="12.75">
      <c r="A15" s="1">
        <v>26191</v>
      </c>
      <c r="B15" s="2">
        <v>35.92</v>
      </c>
      <c r="C15">
        <v>18.71</v>
      </c>
      <c r="D15">
        <v>4.0024</v>
      </c>
      <c r="E15">
        <f t="shared" si="0"/>
        <v>1.5189031257807788</v>
      </c>
      <c r="F15">
        <f t="shared" si="1"/>
        <v>2.084769042316258</v>
      </c>
      <c r="H15">
        <f t="shared" si="2"/>
        <v>0.007573632538569575</v>
      </c>
      <c r="I15">
        <f t="shared" si="3"/>
        <v>0</v>
      </c>
      <c r="J15">
        <f t="shared" si="4"/>
        <v>-0.02089143304466945</v>
      </c>
      <c r="K15">
        <f t="shared" si="5"/>
        <v>0.007573632538569575</v>
      </c>
      <c r="L15">
        <f t="shared" si="6"/>
        <v>-0.028465065583239024</v>
      </c>
      <c r="M15">
        <f t="shared" si="7"/>
        <v>0.0008102599586580988</v>
      </c>
      <c r="N15">
        <f t="shared" si="8"/>
        <v>4.118759495091164</v>
      </c>
      <c r="O15">
        <f t="shared" si="9"/>
        <v>0.013539532097870762</v>
      </c>
      <c r="P15">
        <f t="shared" si="10"/>
        <v>4.118759495091164</v>
      </c>
      <c r="S15">
        <f t="shared" si="11"/>
        <v>0.00382523450210385</v>
      </c>
      <c r="T15">
        <f t="shared" si="12"/>
        <v>4.1034367935977</v>
      </c>
      <c r="U15">
        <f t="shared" si="13"/>
        <v>-0.10103679359770013</v>
      </c>
      <c r="V15">
        <f t="shared" si="14"/>
        <v>0.010208433660504257</v>
      </c>
      <c r="W15">
        <f t="shared" si="15"/>
        <v>0.007293159999999986</v>
      </c>
    </row>
    <row r="16" spans="1:23" ht="12.75">
      <c r="A16" s="1">
        <v>26221</v>
      </c>
      <c r="B16" s="2">
        <v>36.07</v>
      </c>
      <c r="C16">
        <v>18.76</v>
      </c>
      <c r="D16">
        <v>3.9588</v>
      </c>
      <c r="E16">
        <f t="shared" si="0"/>
        <v>1.500107491053363</v>
      </c>
      <c r="F16">
        <f t="shared" si="1"/>
        <v>2.058971111727197</v>
      </c>
      <c r="H16">
        <f t="shared" si="2"/>
        <v>0.004175946547884113</v>
      </c>
      <c r="I16">
        <f t="shared" si="3"/>
        <v>0.0026723677177979965</v>
      </c>
      <c r="J16">
        <f t="shared" si="4"/>
        <v>-0.010893463921646918</v>
      </c>
      <c r="K16">
        <f t="shared" si="5"/>
        <v>0.0015035788300861164</v>
      </c>
      <c r="L16">
        <f t="shared" si="6"/>
        <v>-0.012397042751733034</v>
      </c>
      <c r="M16">
        <f t="shared" si="7"/>
        <v>0.00015368666898829655</v>
      </c>
      <c r="N16">
        <f t="shared" si="8"/>
        <v>4.008417923909536</v>
      </c>
      <c r="O16">
        <f t="shared" si="9"/>
        <v>0.002461938373092505</v>
      </c>
      <c r="P16">
        <f t="shared" si="10"/>
        <v>4.008417923909536</v>
      </c>
      <c r="S16">
        <f t="shared" si="11"/>
        <v>0.0012707555898016306</v>
      </c>
      <c r="T16">
        <f t="shared" si="12"/>
        <v>4.007486072172622</v>
      </c>
      <c r="U16">
        <f t="shared" si="13"/>
        <v>-0.048686072172621664</v>
      </c>
      <c r="V16">
        <f t="shared" si="14"/>
        <v>0.0023703336235977256</v>
      </c>
      <c r="W16">
        <f t="shared" si="15"/>
        <v>0.0019009599999999685</v>
      </c>
    </row>
    <row r="17" spans="1:23" ht="12.75">
      <c r="A17" s="1">
        <v>26252</v>
      </c>
      <c r="B17" s="2">
        <v>36.54</v>
      </c>
      <c r="C17">
        <v>18.76</v>
      </c>
      <c r="D17">
        <v>3.996</v>
      </c>
      <c r="E17">
        <f t="shared" si="0"/>
        <v>1.4947270605101322</v>
      </c>
      <c r="F17">
        <f t="shared" si="1"/>
        <v>2.051586206896552</v>
      </c>
      <c r="H17">
        <f t="shared" si="2"/>
        <v>0.013030219018574929</v>
      </c>
      <c r="I17">
        <f t="shared" si="3"/>
        <v>0</v>
      </c>
      <c r="J17">
        <f t="shared" si="4"/>
        <v>0.0093967869051228</v>
      </c>
      <c r="K17">
        <f t="shared" si="5"/>
        <v>0.013030219018574929</v>
      </c>
      <c r="L17">
        <f t="shared" si="6"/>
        <v>-0.0036334321134521286</v>
      </c>
      <c r="M17">
        <f t="shared" si="7"/>
        <v>1.3201828923065202E-05</v>
      </c>
      <c r="N17">
        <f t="shared" si="8"/>
        <v>4.010384031050735</v>
      </c>
      <c r="O17">
        <f t="shared" si="9"/>
        <v>0.0002069003492684972</v>
      </c>
      <c r="P17">
        <f t="shared" si="10"/>
        <v>4.010384031050735</v>
      </c>
      <c r="S17">
        <f t="shared" si="11"/>
        <v>0.0061215461602439425</v>
      </c>
      <c r="T17">
        <f t="shared" si="12"/>
        <v>3.983033976939174</v>
      </c>
      <c r="U17">
        <f t="shared" si="13"/>
        <v>0.01296602306082617</v>
      </c>
      <c r="V17">
        <f t="shared" si="14"/>
        <v>0.00016811775401387607</v>
      </c>
      <c r="W17">
        <f t="shared" si="15"/>
        <v>0.0013838399999999925</v>
      </c>
    </row>
    <row r="18" spans="1:23" ht="12.75">
      <c r="A18" s="1">
        <v>26282</v>
      </c>
      <c r="B18" s="2">
        <v>36.72</v>
      </c>
      <c r="C18">
        <v>18.85</v>
      </c>
      <c r="D18">
        <v>3.9489</v>
      </c>
      <c r="E18">
        <f t="shared" si="0"/>
        <v>1.4769199077844266</v>
      </c>
      <c r="F18">
        <f t="shared" si="1"/>
        <v>2.0271450163398694</v>
      </c>
      <c r="H18">
        <f t="shared" si="2"/>
        <v>0.004926108374384119</v>
      </c>
      <c r="I18">
        <f t="shared" si="3"/>
        <v>0.00479744136460547</v>
      </c>
      <c r="J18">
        <f t="shared" si="4"/>
        <v>-0.011786786786786796</v>
      </c>
      <c r="K18">
        <f t="shared" si="5"/>
        <v>0.0001286670097786491</v>
      </c>
      <c r="L18">
        <f t="shared" si="6"/>
        <v>-0.011915453796565445</v>
      </c>
      <c r="M18">
        <f t="shared" si="7"/>
        <v>0.00014197803917808587</v>
      </c>
      <c r="N18">
        <f t="shared" si="8"/>
        <v>3.9965141533710753</v>
      </c>
      <c r="O18">
        <f t="shared" si="9"/>
        <v>0.0022671076012442735</v>
      </c>
      <c r="P18">
        <f t="shared" si="10"/>
        <v>3.9965141533710753</v>
      </c>
      <c r="S18">
        <f t="shared" si="11"/>
        <v>0.0006921473237261782</v>
      </c>
      <c r="T18">
        <f t="shared" si="12"/>
        <v>3.9987658207056103</v>
      </c>
      <c r="U18">
        <f t="shared" si="13"/>
        <v>-0.04986582070561019</v>
      </c>
      <c r="V18">
        <f t="shared" si="14"/>
        <v>0.0024866000746440616</v>
      </c>
      <c r="W18">
        <f t="shared" si="15"/>
        <v>0.0022184099999999923</v>
      </c>
    </row>
    <row r="19" spans="1:23" ht="12.75">
      <c r="A19" s="1">
        <v>26313</v>
      </c>
      <c r="B19" s="2">
        <v>36.95</v>
      </c>
      <c r="C19">
        <v>18.85</v>
      </c>
      <c r="D19">
        <v>3.9177</v>
      </c>
      <c r="E19">
        <f t="shared" si="0"/>
        <v>1.45613021907327</v>
      </c>
      <c r="F19">
        <f t="shared" si="1"/>
        <v>1.998610148849797</v>
      </c>
      <c r="H19">
        <f t="shared" si="2"/>
        <v>0.006263616557734331</v>
      </c>
      <c r="I19">
        <f t="shared" si="3"/>
        <v>0</v>
      </c>
      <c r="J19">
        <f t="shared" si="4"/>
        <v>-0.007900934437438334</v>
      </c>
      <c r="K19">
        <f t="shared" si="5"/>
        <v>0.006263616557734331</v>
      </c>
      <c r="L19">
        <f t="shared" si="6"/>
        <v>-0.014164550995172664</v>
      </c>
      <c r="M19">
        <f t="shared" si="7"/>
        <v>0.00020063450489484692</v>
      </c>
      <c r="N19">
        <f t="shared" si="8"/>
        <v>3.973634395424837</v>
      </c>
      <c r="O19">
        <f t="shared" si="9"/>
        <v>0.003128656591542029</v>
      </c>
      <c r="P19">
        <f t="shared" si="10"/>
        <v>3.973634395424837</v>
      </c>
      <c r="S19">
        <f t="shared" si="11"/>
        <v>0.0032739365468410116</v>
      </c>
      <c r="T19">
        <f t="shared" si="12"/>
        <v>3.9618284480298205</v>
      </c>
      <c r="U19">
        <f t="shared" si="13"/>
        <v>-0.04412844802982052</v>
      </c>
      <c r="V19">
        <f t="shared" si="14"/>
        <v>0.0019473199255205706</v>
      </c>
      <c r="W19">
        <f t="shared" si="15"/>
        <v>0.0009734400000000073</v>
      </c>
    </row>
    <row r="20" spans="1:23" ht="12.75">
      <c r="A20" s="1">
        <v>26344</v>
      </c>
      <c r="B20" s="2">
        <v>37.13</v>
      </c>
      <c r="C20">
        <v>18.94</v>
      </c>
      <c r="D20">
        <v>3.8677</v>
      </c>
      <c r="E20">
        <f t="shared" si="0"/>
        <v>1.4374075854349708</v>
      </c>
      <c r="F20">
        <f t="shared" si="1"/>
        <v>1.972912415836251</v>
      </c>
      <c r="H20">
        <f t="shared" si="2"/>
        <v>0.004871447902571102</v>
      </c>
      <c r="I20">
        <f t="shared" si="3"/>
        <v>0.004774535809018543</v>
      </c>
      <c r="J20">
        <f t="shared" si="4"/>
        <v>-0.012762590295326337</v>
      </c>
      <c r="K20">
        <f t="shared" si="5"/>
        <v>9.691209355255914E-05</v>
      </c>
      <c r="L20">
        <f t="shared" si="6"/>
        <v>-0.012859502388878896</v>
      </c>
      <c r="M20">
        <f t="shared" si="7"/>
        <v>0.00016536680168958203</v>
      </c>
      <c r="N20">
        <f t="shared" si="8"/>
        <v>3.918079672508911</v>
      </c>
      <c r="O20">
        <f t="shared" si="9"/>
        <v>0.0025381114021050958</v>
      </c>
      <c r="P20">
        <f t="shared" si="10"/>
        <v>3.918079672508911</v>
      </c>
      <c r="S20">
        <f t="shared" si="11"/>
        <v>0.0006787838070660042</v>
      </c>
      <c r="T20">
        <f t="shared" si="12"/>
        <v>3.920359271320943</v>
      </c>
      <c r="U20">
        <f t="shared" si="13"/>
        <v>-0.052659271320942835</v>
      </c>
      <c r="V20">
        <f t="shared" si="14"/>
        <v>0.002772998856052673</v>
      </c>
      <c r="W20">
        <f t="shared" si="15"/>
        <v>0.0024999999999999823</v>
      </c>
    </row>
    <row r="21" spans="1:23" ht="12.75">
      <c r="A21" s="1">
        <v>26373</v>
      </c>
      <c r="B21" s="2">
        <v>37.22</v>
      </c>
      <c r="C21">
        <v>18.99</v>
      </c>
      <c r="D21">
        <v>3.8711</v>
      </c>
      <c r="E21">
        <f t="shared" si="0"/>
        <v>1.4389811760239632</v>
      </c>
      <c r="F21">
        <f t="shared" si="1"/>
        <v>1.975072246104245</v>
      </c>
      <c r="H21">
        <f t="shared" si="2"/>
        <v>0.00242391597091296</v>
      </c>
      <c r="I21">
        <f t="shared" si="3"/>
        <v>0.00263991552270304</v>
      </c>
      <c r="J21">
        <f t="shared" si="4"/>
        <v>0.0008790754195000527</v>
      </c>
      <c r="K21">
        <f t="shared" si="5"/>
        <v>-0.00021599955179008035</v>
      </c>
      <c r="L21">
        <f t="shared" si="6"/>
        <v>0.001095074971290133</v>
      </c>
      <c r="M21">
        <f t="shared" si="7"/>
        <v>1.1991891927460857E-06</v>
      </c>
      <c r="N21">
        <f t="shared" si="8"/>
        <v>3.8668645785335416</v>
      </c>
      <c r="O21">
        <f t="shared" si="9"/>
        <v>1.793879499853841E-05</v>
      </c>
      <c r="P21">
        <f t="shared" si="10"/>
        <v>3.8668645785335416</v>
      </c>
      <c r="S21">
        <f t="shared" si="11"/>
        <v>0.0005471002606215251</v>
      </c>
      <c r="T21">
        <f t="shared" si="12"/>
        <v>3.8698160196780056</v>
      </c>
      <c r="U21">
        <f t="shared" si="13"/>
        <v>0.0012839803219946155</v>
      </c>
      <c r="V21">
        <f t="shared" si="14"/>
        <v>1.6486054672693965E-06</v>
      </c>
      <c r="W21">
        <f t="shared" si="15"/>
        <v>1.1560000000000474E-05</v>
      </c>
    </row>
    <row r="22" spans="1:23" ht="12.75">
      <c r="A22" s="1">
        <v>26404</v>
      </c>
      <c r="B22" s="2">
        <v>37.25</v>
      </c>
      <c r="C22">
        <v>19.03</v>
      </c>
      <c r="D22">
        <v>3.8373</v>
      </c>
      <c r="E22">
        <f t="shared" si="0"/>
        <v>1.4282702537158773</v>
      </c>
      <c r="F22">
        <f t="shared" si="1"/>
        <v>1.9603709798657718</v>
      </c>
      <c r="H22">
        <f t="shared" si="2"/>
        <v>0.0008060182697475771</v>
      </c>
      <c r="I22">
        <f t="shared" si="3"/>
        <v>0.0021063717746183652</v>
      </c>
      <c r="J22">
        <f t="shared" si="4"/>
        <v>-0.008731368344914947</v>
      </c>
      <c r="K22">
        <f t="shared" si="5"/>
        <v>-0.0013003535048707882</v>
      </c>
      <c r="L22">
        <f t="shared" si="6"/>
        <v>-0.007431014840044159</v>
      </c>
      <c r="M22">
        <f t="shared" si="7"/>
        <v>5.5219981552956516E-05</v>
      </c>
      <c r="N22">
        <f t="shared" si="8"/>
        <v>3.866066201547295</v>
      </c>
      <c r="O22">
        <f t="shared" si="9"/>
        <v>0.0008274943514595928</v>
      </c>
      <c r="P22">
        <f t="shared" si="10"/>
        <v>3.866066201547295</v>
      </c>
      <c r="S22">
        <f t="shared" si="11"/>
        <v>9.07683334847116E-05</v>
      </c>
      <c r="T22">
        <f t="shared" si="12"/>
        <v>3.871451373295753</v>
      </c>
      <c r="U22">
        <f t="shared" si="13"/>
        <v>-0.03415137329575302</v>
      </c>
      <c r="V22">
        <f t="shared" si="14"/>
        <v>0.0011663162979858724</v>
      </c>
      <c r="W22">
        <f t="shared" si="15"/>
        <v>0.0011424400000000186</v>
      </c>
    </row>
    <row r="23" spans="1:23" ht="12.75">
      <c r="A23" s="1">
        <v>26434</v>
      </c>
      <c r="B23" s="2">
        <v>37.63</v>
      </c>
      <c r="C23">
        <v>19.08</v>
      </c>
      <c r="D23">
        <v>3.864</v>
      </c>
      <c r="E23">
        <f t="shared" si="0"/>
        <v>1.4274253205164793</v>
      </c>
      <c r="F23">
        <f t="shared" si="1"/>
        <v>1.9592112676056335</v>
      </c>
      <c r="H23">
        <f t="shared" si="2"/>
        <v>0.010201342281879189</v>
      </c>
      <c r="I23">
        <f t="shared" si="3"/>
        <v>0.0026274303730948745</v>
      </c>
      <c r="J23">
        <f t="shared" si="4"/>
        <v>0.006958017355953361</v>
      </c>
      <c r="K23">
        <f t="shared" si="5"/>
        <v>0.007573911908784314</v>
      </c>
      <c r="L23">
        <f t="shared" si="6"/>
        <v>-0.0006158945528309534</v>
      </c>
      <c r="M23">
        <f t="shared" si="7"/>
        <v>3.7932610020684003E-07</v>
      </c>
      <c r="N23">
        <f t="shared" si="8"/>
        <v>3.866363372167578</v>
      </c>
      <c r="O23">
        <f t="shared" si="9"/>
        <v>5.585528002482248E-06</v>
      </c>
      <c r="P23">
        <f t="shared" si="10"/>
        <v>3.866363372167578</v>
      </c>
      <c r="S23">
        <f t="shared" si="11"/>
        <v>0.0038253520703094295</v>
      </c>
      <c r="T23">
        <f t="shared" si="12"/>
        <v>3.851979023499399</v>
      </c>
      <c r="U23">
        <f t="shared" si="13"/>
        <v>0.012020976500600966</v>
      </c>
      <c r="V23">
        <f t="shared" si="14"/>
        <v>0.00014450387602800064</v>
      </c>
      <c r="W23">
        <f t="shared" si="15"/>
        <v>0.0007128899999999972</v>
      </c>
    </row>
    <row r="24" spans="1:23" ht="12.75">
      <c r="A24" s="1">
        <v>26465</v>
      </c>
      <c r="B24" s="2">
        <v>37.84</v>
      </c>
      <c r="C24">
        <v>19.12</v>
      </c>
      <c r="D24">
        <v>3.8351</v>
      </c>
      <c r="E24">
        <f t="shared" si="0"/>
        <v>1.4118403160758706</v>
      </c>
      <c r="F24">
        <f t="shared" si="1"/>
        <v>1.9378200845665965</v>
      </c>
      <c r="H24">
        <f t="shared" si="2"/>
        <v>0.005580653733723073</v>
      </c>
      <c r="I24">
        <f t="shared" si="3"/>
        <v>0.002096436058700357</v>
      </c>
      <c r="J24">
        <f t="shared" si="4"/>
        <v>-0.007479296066252528</v>
      </c>
      <c r="K24">
        <f t="shared" si="5"/>
        <v>0.003484217675022716</v>
      </c>
      <c r="L24">
        <f t="shared" si="6"/>
        <v>-0.010963513741275244</v>
      </c>
      <c r="M24">
        <f t="shared" si="7"/>
        <v>0.00012019863355513109</v>
      </c>
      <c r="N24">
        <f t="shared" si="8"/>
        <v>3.8774630170962876</v>
      </c>
      <c r="O24">
        <f t="shared" si="9"/>
        <v>0.0017946252175003407</v>
      </c>
      <c r="P24">
        <f t="shared" si="10"/>
        <v>3.8774630170962876</v>
      </c>
      <c r="S24">
        <f t="shared" si="11"/>
        <v>0.002104273776832835</v>
      </c>
      <c r="T24">
        <f t="shared" si="12"/>
        <v>3.872130913873682</v>
      </c>
      <c r="U24">
        <f t="shared" si="13"/>
        <v>-0.03703091387368174</v>
      </c>
      <c r="V24">
        <f t="shared" si="14"/>
        <v>0.0013712885823200344</v>
      </c>
      <c r="W24">
        <f t="shared" si="15"/>
        <v>0.0008352099999999828</v>
      </c>
    </row>
    <row r="25" spans="1:23" ht="12.75">
      <c r="A25" s="1">
        <v>26495</v>
      </c>
      <c r="B25" s="2">
        <v>37.87</v>
      </c>
      <c r="C25">
        <v>19.22</v>
      </c>
      <c r="D25">
        <v>3.7481</v>
      </c>
      <c r="E25">
        <f t="shared" si="0"/>
        <v>1.3859302503589301</v>
      </c>
      <c r="F25">
        <f t="shared" si="1"/>
        <v>1.902257248481648</v>
      </c>
      <c r="H25">
        <f t="shared" si="2"/>
        <v>0.0007928118393232264</v>
      </c>
      <c r="I25">
        <f t="shared" si="3"/>
        <v>0.0052301255230124966</v>
      </c>
      <c r="J25">
        <f t="shared" si="4"/>
        <v>-0.022685197256916423</v>
      </c>
      <c r="K25">
        <f t="shared" si="5"/>
        <v>-0.00443731368368927</v>
      </c>
      <c r="L25">
        <f t="shared" si="6"/>
        <v>-0.018247883573227153</v>
      </c>
      <c r="M25">
        <f t="shared" si="7"/>
        <v>0.00033298525490205335</v>
      </c>
      <c r="N25">
        <f t="shared" si="8"/>
        <v>3.8180824582916832</v>
      </c>
      <c r="O25">
        <f t="shared" si="9"/>
        <v>0.0048975444685471865</v>
      </c>
      <c r="P25">
        <f t="shared" si="10"/>
        <v>3.8180824582916832</v>
      </c>
      <c r="S25">
        <f t="shared" si="11"/>
        <v>-0.0012293680294480067</v>
      </c>
      <c r="T25">
        <f t="shared" si="12"/>
        <v>3.8303852506702643</v>
      </c>
      <c r="U25">
        <f t="shared" si="13"/>
        <v>-0.08228525067026426</v>
      </c>
      <c r="V25">
        <f t="shared" si="14"/>
        <v>0.006770862477868226</v>
      </c>
      <c r="W25">
        <f t="shared" si="15"/>
        <v>0.007569000000000033</v>
      </c>
    </row>
    <row r="26" spans="1:23" ht="12.75">
      <c r="A26" s="1">
        <v>26526</v>
      </c>
      <c r="B26" s="2">
        <v>38.02</v>
      </c>
      <c r="C26">
        <v>19.26</v>
      </c>
      <c r="D26">
        <v>3.7736</v>
      </c>
      <c r="E26">
        <f t="shared" si="0"/>
        <v>1.392746770103257</v>
      </c>
      <c r="F26">
        <f t="shared" si="1"/>
        <v>1.9116132561809576</v>
      </c>
      <c r="H26">
        <f t="shared" si="2"/>
        <v>0.003960918933192614</v>
      </c>
      <c r="I26">
        <f t="shared" si="3"/>
        <v>0.0020811654526535772</v>
      </c>
      <c r="J26">
        <f t="shared" si="4"/>
        <v>0.006803447079853919</v>
      </c>
      <c r="K26">
        <f t="shared" si="5"/>
        <v>0.001879753480539037</v>
      </c>
      <c r="L26">
        <f t="shared" si="6"/>
        <v>0.004923693599314882</v>
      </c>
      <c r="M26">
        <f t="shared" si="7"/>
        <v>2.424275865993434E-05</v>
      </c>
      <c r="N26">
        <f t="shared" si="8"/>
        <v>3.7551455040204083</v>
      </c>
      <c r="O26">
        <f t="shared" si="9"/>
        <v>0.00034056842186077035</v>
      </c>
      <c r="P26">
        <f t="shared" si="10"/>
        <v>3.7551455040204083</v>
      </c>
      <c r="S26">
        <f t="shared" si="11"/>
        <v>0.0014290622964756845</v>
      </c>
      <c r="T26">
        <f t="shared" si="12"/>
        <v>3.7534562683934203</v>
      </c>
      <c r="U26">
        <f t="shared" si="13"/>
        <v>0.020143731606579784</v>
      </c>
      <c r="V26">
        <f t="shared" si="14"/>
        <v>0.0004057699230379214</v>
      </c>
      <c r="W26">
        <f t="shared" si="15"/>
        <v>0.000650250000000004</v>
      </c>
    </row>
    <row r="27" spans="1:23" ht="12.75">
      <c r="A27" s="1">
        <v>26557</v>
      </c>
      <c r="B27" s="2">
        <v>38.35</v>
      </c>
      <c r="C27">
        <v>19.31</v>
      </c>
      <c r="D27">
        <v>3.7793</v>
      </c>
      <c r="E27">
        <f t="shared" si="0"/>
        <v>1.386437828502721</v>
      </c>
      <c r="F27">
        <f t="shared" si="1"/>
        <v>1.9029539243807037</v>
      </c>
      <c r="H27">
        <f t="shared" si="2"/>
        <v>0.008679642293529577</v>
      </c>
      <c r="I27">
        <f t="shared" si="3"/>
        <v>0.0025960539979230646</v>
      </c>
      <c r="J27">
        <f t="shared" si="4"/>
        <v>0.0015104939580241616</v>
      </c>
      <c r="K27">
        <f t="shared" si="5"/>
        <v>0.006083588295606512</v>
      </c>
      <c r="L27">
        <f t="shared" si="6"/>
        <v>-0.004573094337582351</v>
      </c>
      <c r="M27">
        <f t="shared" si="7"/>
        <v>2.0913191820427758E-05</v>
      </c>
      <c r="N27">
        <f t="shared" si="8"/>
        <v>3.796557028792301</v>
      </c>
      <c r="O27">
        <f t="shared" si="9"/>
        <v>0.0002978050427383003</v>
      </c>
      <c r="P27">
        <f t="shared" si="10"/>
        <v>3.796557028792301</v>
      </c>
      <c r="S27">
        <f t="shared" si="11"/>
        <v>0.003198174713204976</v>
      </c>
      <c r="T27">
        <f t="shared" si="12"/>
        <v>3.785668632097751</v>
      </c>
      <c r="U27">
        <f t="shared" si="13"/>
        <v>-0.006368632097750737</v>
      </c>
      <c r="V27">
        <f t="shared" si="14"/>
        <v>4.055947479650095E-05</v>
      </c>
      <c r="W27">
        <f t="shared" si="15"/>
        <v>3.2490000000000436E-05</v>
      </c>
    </row>
    <row r="28" spans="1:23" ht="12.75">
      <c r="A28" s="1">
        <v>26587</v>
      </c>
      <c r="B28" s="2">
        <v>38.7</v>
      </c>
      <c r="C28">
        <v>19.4</v>
      </c>
      <c r="D28">
        <v>3.8066</v>
      </c>
      <c r="E28">
        <f t="shared" si="0"/>
        <v>1.3902731475207442</v>
      </c>
      <c r="F28">
        <f t="shared" si="1"/>
        <v>1.908218087855297</v>
      </c>
      <c r="H28">
        <f t="shared" si="2"/>
        <v>0.009126466753585527</v>
      </c>
      <c r="I28">
        <f t="shared" si="3"/>
        <v>0.0046607975142414215</v>
      </c>
      <c r="J28">
        <f t="shared" si="4"/>
        <v>0.0072235599185033195</v>
      </c>
      <c r="K28">
        <f t="shared" si="5"/>
        <v>0.0044656692393441055</v>
      </c>
      <c r="L28">
        <f t="shared" si="6"/>
        <v>0.002757890679159214</v>
      </c>
      <c r="M28">
        <f t="shared" si="7"/>
        <v>7.60596099819327E-06</v>
      </c>
      <c r="N28">
        <f t="shared" si="8"/>
        <v>3.7961771037562535</v>
      </c>
      <c r="O28">
        <f t="shared" si="9"/>
        <v>0.00010863676610790453</v>
      </c>
      <c r="P28">
        <f t="shared" si="10"/>
        <v>3.7961771037562535</v>
      </c>
      <c r="S28">
        <f t="shared" si="11"/>
        <v>0.0025173009830008982</v>
      </c>
      <c r="T28">
        <f t="shared" si="12"/>
        <v>3.788813635605055</v>
      </c>
      <c r="U28">
        <f t="shared" si="13"/>
        <v>0.017786364394944965</v>
      </c>
      <c r="V28">
        <f t="shared" si="14"/>
        <v>0.00031635475838976595</v>
      </c>
      <c r="W28">
        <f t="shared" si="15"/>
        <v>0.0007452899999999934</v>
      </c>
    </row>
    <row r="29" spans="1:23" ht="12.75">
      <c r="A29" s="1">
        <v>26618</v>
      </c>
      <c r="B29" s="2">
        <v>39.03</v>
      </c>
      <c r="C29">
        <v>19.44</v>
      </c>
      <c r="D29">
        <v>3.7981</v>
      </c>
      <c r="E29">
        <f t="shared" si="0"/>
        <v>1.378276117509734</v>
      </c>
      <c r="F29">
        <f t="shared" si="1"/>
        <v>1.8917515757109915</v>
      </c>
      <c r="H29">
        <f t="shared" si="2"/>
        <v>0.008527131782945618</v>
      </c>
      <c r="I29">
        <f t="shared" si="3"/>
        <v>0.0020618556701033075</v>
      </c>
      <c r="J29">
        <f t="shared" si="4"/>
        <v>-0.002232963799716381</v>
      </c>
      <c r="K29">
        <f t="shared" si="5"/>
        <v>0.006465276112842311</v>
      </c>
      <c r="L29">
        <f t="shared" si="6"/>
        <v>-0.008698239912558692</v>
      </c>
      <c r="M29">
        <f t="shared" si="7"/>
        <v>7.565937757642904E-05</v>
      </c>
      <c r="N29">
        <f t="shared" si="8"/>
        <v>3.8312107200511454</v>
      </c>
      <c r="O29">
        <f t="shared" si="9"/>
        <v>0.0010963197823053333</v>
      </c>
      <c r="P29">
        <f t="shared" si="10"/>
        <v>3.8312107200511454</v>
      </c>
      <c r="S29">
        <f t="shared" si="11"/>
        <v>0.0033588015423957683</v>
      </c>
      <c r="T29">
        <f t="shared" si="12"/>
        <v>3.8193856139512836</v>
      </c>
      <c r="U29">
        <f t="shared" si="13"/>
        <v>-0.02128561395128381</v>
      </c>
      <c r="V29">
        <f t="shared" si="14"/>
        <v>0.000453077361283088</v>
      </c>
      <c r="W29">
        <f t="shared" si="15"/>
        <v>7.225000000000296E-05</v>
      </c>
    </row>
    <row r="30" spans="1:23" ht="12.75">
      <c r="A30" s="1">
        <v>26648</v>
      </c>
      <c r="B30" s="2">
        <v>39.23</v>
      </c>
      <c r="C30">
        <v>19.49</v>
      </c>
      <c r="D30">
        <v>3.7658</v>
      </c>
      <c r="E30">
        <f t="shared" si="0"/>
        <v>1.3630849055550156</v>
      </c>
      <c r="F30">
        <f t="shared" si="1"/>
        <v>1.8709008921743562</v>
      </c>
      <c r="H30">
        <f t="shared" si="2"/>
        <v>0.005124263387138006</v>
      </c>
      <c r="I30">
        <f t="shared" si="3"/>
        <v>0.002572016460905102</v>
      </c>
      <c r="J30">
        <f t="shared" si="4"/>
        <v>-0.008504252126062983</v>
      </c>
      <c r="K30">
        <f t="shared" si="5"/>
        <v>0.002552246926232904</v>
      </c>
      <c r="L30">
        <f t="shared" si="6"/>
        <v>-0.011056499052295887</v>
      </c>
      <c r="M30">
        <f t="shared" si="7"/>
        <v>0.00012224617129341986</v>
      </c>
      <c r="N30">
        <f t="shared" si="8"/>
        <v>3.807793689050525</v>
      </c>
      <c r="O30">
        <f t="shared" si="9"/>
        <v>0.001763469920072167</v>
      </c>
      <c r="P30">
        <f t="shared" si="10"/>
        <v>3.807793689050525</v>
      </c>
      <c r="S30">
        <f t="shared" si="11"/>
        <v>0.0017120697307073719</v>
      </c>
      <c r="T30">
        <f t="shared" si="12"/>
        <v>3.8046026120441994</v>
      </c>
      <c r="U30">
        <f t="shared" si="13"/>
        <v>-0.038802612044199325</v>
      </c>
      <c r="V30">
        <f t="shared" si="14"/>
        <v>0.0015056427014526425</v>
      </c>
      <c r="W30">
        <f t="shared" si="15"/>
        <v>0.0010432899999999854</v>
      </c>
    </row>
    <row r="31" spans="1:23" ht="12.75">
      <c r="A31" s="1">
        <v>26679</v>
      </c>
      <c r="B31" s="2">
        <v>39.68</v>
      </c>
      <c r="C31">
        <v>19.54</v>
      </c>
      <c r="D31">
        <v>3.7707</v>
      </c>
      <c r="E31">
        <f t="shared" si="0"/>
        <v>1.3528417680097866</v>
      </c>
      <c r="F31">
        <f t="shared" si="1"/>
        <v>1.856841683467742</v>
      </c>
      <c r="H31">
        <f t="shared" si="2"/>
        <v>0.011470813153199089</v>
      </c>
      <c r="I31">
        <f t="shared" si="3"/>
        <v>0.002565418163160693</v>
      </c>
      <c r="J31">
        <f t="shared" si="4"/>
        <v>0.0013011843433001768</v>
      </c>
      <c r="K31">
        <f t="shared" si="5"/>
        <v>0.008905394990038396</v>
      </c>
      <c r="L31">
        <f t="shared" si="6"/>
        <v>-0.007604210646738219</v>
      </c>
      <c r="M31">
        <f t="shared" si="7"/>
        <v>5.782401955996688E-05</v>
      </c>
      <c r="N31">
        <f t="shared" si="8"/>
        <v>3.7993359364534864</v>
      </c>
      <c r="O31">
        <f t="shared" si="9"/>
        <v>0.0008200168565681042</v>
      </c>
      <c r="P31">
        <f t="shared" si="10"/>
        <v>3.7993359364534864</v>
      </c>
      <c r="S31">
        <f t="shared" si="11"/>
        <v>0.004385684089842828</v>
      </c>
      <c r="T31">
        <f t="shared" si="12"/>
        <v>3.78231560914553</v>
      </c>
      <c r="U31">
        <f t="shared" si="13"/>
        <v>-0.011615609145529948</v>
      </c>
      <c r="V31">
        <f t="shared" si="14"/>
        <v>0.00013492237582171898</v>
      </c>
      <c r="W31">
        <f t="shared" si="15"/>
        <v>2.401000000000124E-05</v>
      </c>
    </row>
    <row r="32" spans="1:23" ht="12.75">
      <c r="A32" s="1">
        <v>26710</v>
      </c>
      <c r="B32" s="2">
        <v>39.94</v>
      </c>
      <c r="C32">
        <v>19.67</v>
      </c>
      <c r="D32">
        <v>3.6049</v>
      </c>
      <c r="E32">
        <f t="shared" si="0"/>
        <v>1.2934857475328154</v>
      </c>
      <c r="F32">
        <f t="shared" si="1"/>
        <v>1.7753726339509268</v>
      </c>
      <c r="H32">
        <f t="shared" si="2"/>
        <v>0.0065524193548387455</v>
      </c>
      <c r="I32">
        <f t="shared" si="3"/>
        <v>0.0066530194472878</v>
      </c>
      <c r="J32">
        <f t="shared" si="4"/>
        <v>-0.04397061553557691</v>
      </c>
      <c r="K32">
        <f t="shared" si="5"/>
        <v>-0.00010060009244905466</v>
      </c>
      <c r="L32">
        <f t="shared" si="6"/>
        <v>-0.04387001544312785</v>
      </c>
      <c r="M32">
        <f t="shared" si="7"/>
        <v>0.0019245782549802762</v>
      </c>
      <c r="N32">
        <f t="shared" si="8"/>
        <v>3.7703206672314025</v>
      </c>
      <c r="O32">
        <f t="shared" si="9"/>
        <v>0.02736399714728232</v>
      </c>
      <c r="P32">
        <f t="shared" si="10"/>
        <v>3.7703206672314025</v>
      </c>
      <c r="S32">
        <f t="shared" si="11"/>
        <v>0.000595664161294387</v>
      </c>
      <c r="T32">
        <f t="shared" si="12"/>
        <v>3.7729460708529925</v>
      </c>
      <c r="U32">
        <f t="shared" si="13"/>
        <v>-0.16804607085299228</v>
      </c>
      <c r="V32">
        <f t="shared" si="14"/>
        <v>0.028239481929128903</v>
      </c>
      <c r="W32">
        <f t="shared" si="15"/>
        <v>0.027489639999999982</v>
      </c>
    </row>
    <row r="33" spans="1:23" ht="12.75">
      <c r="A33" s="1">
        <v>26738</v>
      </c>
      <c r="B33" s="2">
        <v>40.27</v>
      </c>
      <c r="C33">
        <v>19.86</v>
      </c>
      <c r="D33">
        <v>3.1299</v>
      </c>
      <c r="E33">
        <f t="shared" si="0"/>
        <v>1.124605499956868</v>
      </c>
      <c r="F33">
        <f t="shared" si="1"/>
        <v>1.5435762105785944</v>
      </c>
      <c r="H33">
        <f t="shared" si="2"/>
        <v>0.008262393590385608</v>
      </c>
      <c r="I33">
        <f t="shared" si="3"/>
        <v>0.009659379766141285</v>
      </c>
      <c r="J33">
        <f t="shared" si="4"/>
        <v>-0.13176509750617216</v>
      </c>
      <c r="K33">
        <f t="shared" si="5"/>
        <v>-0.0013969861757556767</v>
      </c>
      <c r="L33">
        <f t="shared" si="6"/>
        <v>-0.13036811133041648</v>
      </c>
      <c r="M33">
        <f t="shared" si="7"/>
        <v>0.016995844451859865</v>
      </c>
      <c r="N33">
        <f t="shared" si="8"/>
        <v>3.5998640045350188</v>
      </c>
      <c r="O33">
        <f t="shared" si="9"/>
        <v>0.220866165558591</v>
      </c>
      <c r="P33">
        <f t="shared" si="10"/>
        <v>3.5998640045350188</v>
      </c>
      <c r="S33">
        <f t="shared" si="11"/>
        <v>5.010211669821132E-05</v>
      </c>
      <c r="T33">
        <f t="shared" si="12"/>
        <v>3.605080613120486</v>
      </c>
      <c r="U33">
        <f t="shared" si="13"/>
        <v>-0.4751806131204859</v>
      </c>
      <c r="V33">
        <f t="shared" si="14"/>
        <v>0.22579661508556087</v>
      </c>
      <c r="W33">
        <f t="shared" si="15"/>
        <v>0.22562500000000008</v>
      </c>
    </row>
    <row r="34" spans="1:23" ht="12.75">
      <c r="A34" s="1">
        <v>26769</v>
      </c>
      <c r="B34" s="2">
        <v>40.36</v>
      </c>
      <c r="C34">
        <v>19.99</v>
      </c>
      <c r="D34">
        <v>3.2648</v>
      </c>
      <c r="E34">
        <f t="shared" si="0"/>
        <v>1.1781222137635787</v>
      </c>
      <c r="F34">
        <f t="shared" si="1"/>
        <v>1.617030525272547</v>
      </c>
      <c r="H34">
        <f t="shared" si="2"/>
        <v>0.0022349143282840433</v>
      </c>
      <c r="I34">
        <f t="shared" si="3"/>
        <v>0.00654582074521648</v>
      </c>
      <c r="J34">
        <f t="shared" si="4"/>
        <v>0.04310041854372337</v>
      </c>
      <c r="K34">
        <f t="shared" si="5"/>
        <v>-0.004310906416932436</v>
      </c>
      <c r="L34">
        <f t="shared" si="6"/>
        <v>0.04741132496065581</v>
      </c>
      <c r="M34">
        <f t="shared" si="7"/>
        <v>0.0022478337345249047</v>
      </c>
      <c r="N34">
        <f t="shared" si="8"/>
        <v>3.116407294005643</v>
      </c>
      <c r="O34">
        <f t="shared" si="9"/>
        <v>0.022020395192327694</v>
      </c>
      <c r="P34">
        <f t="shared" si="10"/>
        <v>3.116407294005643</v>
      </c>
      <c r="S34">
        <f t="shared" si="11"/>
        <v>-0.001176171680156928</v>
      </c>
      <c r="T34">
        <f t="shared" si="12"/>
        <v>3.126218700258277</v>
      </c>
      <c r="U34">
        <f t="shared" si="13"/>
        <v>0.13858129974172329</v>
      </c>
      <c r="V34">
        <f t="shared" si="14"/>
        <v>0.019204776638105353</v>
      </c>
      <c r="W34">
        <f t="shared" si="15"/>
        <v>0.018198010000000004</v>
      </c>
    </row>
    <row r="35" spans="1:23" ht="12.75">
      <c r="A35" s="1">
        <v>26799</v>
      </c>
      <c r="B35" s="2">
        <v>40.65</v>
      </c>
      <c r="C35">
        <v>20.13</v>
      </c>
      <c r="D35">
        <v>3.2404</v>
      </c>
      <c r="E35">
        <f t="shared" si="0"/>
        <v>1.1691062303157118</v>
      </c>
      <c r="F35">
        <f t="shared" si="1"/>
        <v>1.6046556457564576</v>
      </c>
      <c r="H35">
        <f t="shared" si="2"/>
        <v>0.007185332011892864</v>
      </c>
      <c r="I35">
        <f t="shared" si="3"/>
        <v>0.007003501750875385</v>
      </c>
      <c r="J35">
        <f t="shared" si="4"/>
        <v>-0.007473658417054607</v>
      </c>
      <c r="K35">
        <f t="shared" si="5"/>
        <v>0.00018183026101747934</v>
      </c>
      <c r="L35">
        <f t="shared" si="6"/>
        <v>-0.0076554886780720866</v>
      </c>
      <c r="M35">
        <f t="shared" si="7"/>
        <v>5.8606506900089904E-05</v>
      </c>
      <c r="N35">
        <f t="shared" si="8"/>
        <v>3.2653936394361702</v>
      </c>
      <c r="O35">
        <f t="shared" si="9"/>
        <v>0.000624682012265275</v>
      </c>
      <c r="P35">
        <f t="shared" si="10"/>
        <v>3.2653936394361702</v>
      </c>
      <c r="S35">
        <f t="shared" si="11"/>
        <v>0.0007145201742347689</v>
      </c>
      <c r="T35">
        <f t="shared" si="12"/>
        <v>3.2671327654648414</v>
      </c>
      <c r="U35">
        <f t="shared" si="13"/>
        <v>-0.026732765464841268</v>
      </c>
      <c r="V35">
        <f t="shared" si="14"/>
        <v>0.0007146407493982099</v>
      </c>
      <c r="W35">
        <f t="shared" si="15"/>
        <v>0.0005953599999999989</v>
      </c>
    </row>
    <row r="36" spans="1:23" ht="12.75">
      <c r="A36" s="1">
        <v>26830</v>
      </c>
      <c r="B36" s="2">
        <v>40.95</v>
      </c>
      <c r="C36">
        <v>20.27</v>
      </c>
      <c r="D36">
        <v>3.0741</v>
      </c>
      <c r="E36">
        <f t="shared" si="0"/>
        <v>1.1086385092121425</v>
      </c>
      <c r="F36">
        <f t="shared" si="1"/>
        <v>1.5216607326007325</v>
      </c>
      <c r="H36">
        <f t="shared" si="2"/>
        <v>0.0073800738007381295</v>
      </c>
      <c r="I36">
        <f t="shared" si="3"/>
        <v>0.00695479384003983</v>
      </c>
      <c r="J36">
        <f t="shared" si="4"/>
        <v>-0.05132082458955689</v>
      </c>
      <c r="K36">
        <f t="shared" si="5"/>
        <v>0.0004252799606982993</v>
      </c>
      <c r="L36">
        <f t="shared" si="6"/>
        <v>-0.05174610455025519</v>
      </c>
      <c r="M36">
        <f t="shared" si="7"/>
        <v>0.0026776593361259407</v>
      </c>
      <c r="N36">
        <f t="shared" si="8"/>
        <v>3.2417780771846467</v>
      </c>
      <c r="O36">
        <f t="shared" si="9"/>
        <v>0.028115937568340327</v>
      </c>
      <c r="P36">
        <f t="shared" si="10"/>
        <v>3.2417780771846467</v>
      </c>
      <c r="S36">
        <f t="shared" si="11"/>
        <v>0.0008169718417005475</v>
      </c>
      <c r="T36">
        <f t="shared" si="12"/>
        <v>3.2430473155558466</v>
      </c>
      <c r="U36">
        <f t="shared" si="13"/>
        <v>-0.16894731555584652</v>
      </c>
      <c r="V36">
        <f t="shared" si="14"/>
        <v>0.02854319543352678</v>
      </c>
      <c r="W36">
        <f t="shared" si="15"/>
        <v>0.02765569000000004</v>
      </c>
    </row>
    <row r="37" spans="1:23" ht="12.75">
      <c r="A37" s="1">
        <v>26860</v>
      </c>
      <c r="B37" s="2">
        <v>41.01</v>
      </c>
      <c r="C37">
        <v>20.32</v>
      </c>
      <c r="D37">
        <v>2.8902</v>
      </c>
      <c r="E37">
        <f t="shared" si="0"/>
        <v>1.043359458564664</v>
      </c>
      <c r="F37">
        <f t="shared" si="1"/>
        <v>1.4320620336503294</v>
      </c>
      <c r="H37">
        <f t="shared" si="2"/>
        <v>0.001465201465201238</v>
      </c>
      <c r="I37">
        <f t="shared" si="3"/>
        <v>0.0024666995559941007</v>
      </c>
      <c r="J37">
        <f t="shared" si="4"/>
        <v>-0.05982238704010934</v>
      </c>
      <c r="K37">
        <f t="shared" si="5"/>
        <v>-0.0010014980907928628</v>
      </c>
      <c r="L37">
        <f t="shared" si="6"/>
        <v>-0.058820888949316474</v>
      </c>
      <c r="M37">
        <f t="shared" si="7"/>
        <v>0.003459896976787821</v>
      </c>
      <c r="N37">
        <f t="shared" si="8"/>
        <v>3.0710212947190936</v>
      </c>
      <c r="O37">
        <f t="shared" si="9"/>
        <v>0.032696340623889264</v>
      </c>
      <c r="P37">
        <f t="shared" si="10"/>
        <v>3.0710212947190936</v>
      </c>
      <c r="S37">
        <f t="shared" si="11"/>
        <v>0.00021653655395736715</v>
      </c>
      <c r="T37">
        <f t="shared" si="12"/>
        <v>3.0747656550205202</v>
      </c>
      <c r="U37">
        <f t="shared" si="13"/>
        <v>-0.18456565502052014</v>
      </c>
      <c r="V37">
        <f t="shared" si="14"/>
        <v>0.03406448101315365</v>
      </c>
      <c r="W37">
        <f t="shared" si="15"/>
        <v>0.03381920999999998</v>
      </c>
    </row>
    <row r="38" spans="1:23" ht="12.75">
      <c r="A38" s="1">
        <v>26891</v>
      </c>
      <c r="B38" s="2">
        <v>41.16</v>
      </c>
      <c r="C38">
        <v>20.68</v>
      </c>
      <c r="D38">
        <v>2.8409</v>
      </c>
      <c r="E38">
        <f t="shared" si="0"/>
        <v>1.0399279278349065</v>
      </c>
      <c r="F38">
        <f t="shared" si="1"/>
        <v>1.4273520894071916</v>
      </c>
      <c r="H38">
        <f t="shared" si="2"/>
        <v>0.003657644476956712</v>
      </c>
      <c r="I38">
        <f t="shared" si="3"/>
        <v>0.017716535433070835</v>
      </c>
      <c r="J38">
        <f t="shared" si="4"/>
        <v>-0.017057643069683825</v>
      </c>
      <c r="K38">
        <f t="shared" si="5"/>
        <v>-0.014058890956114123</v>
      </c>
      <c r="L38">
        <f t="shared" si="6"/>
        <v>-0.0029987521135697026</v>
      </c>
      <c r="M38">
        <f t="shared" si="7"/>
        <v>8.992514238638759E-06</v>
      </c>
      <c r="N38">
        <f t="shared" si="8"/>
        <v>2.849566993358639</v>
      </c>
      <c r="O38">
        <f t="shared" si="9"/>
        <v>7.511677387869575E-05</v>
      </c>
      <c r="P38">
        <f t="shared" si="10"/>
        <v>2.849566993358639</v>
      </c>
      <c r="S38">
        <f t="shared" si="11"/>
        <v>-0.005278445257734375</v>
      </c>
      <c r="T38">
        <f t="shared" si="12"/>
        <v>2.8749442375160963</v>
      </c>
      <c r="U38">
        <f t="shared" si="13"/>
        <v>-0.03404423751609631</v>
      </c>
      <c r="V38">
        <f t="shared" si="14"/>
        <v>0.0011590101080523794</v>
      </c>
      <c r="W38">
        <f t="shared" si="15"/>
        <v>0.002430490000000012</v>
      </c>
    </row>
    <row r="39" spans="1:23" ht="12.75">
      <c r="A39" s="1">
        <v>26922</v>
      </c>
      <c r="B39" s="2">
        <v>41.51</v>
      </c>
      <c r="C39">
        <v>20.73</v>
      </c>
      <c r="D39">
        <v>3.0349</v>
      </c>
      <c r="E39">
        <f t="shared" si="0"/>
        <v>1.1042389978241434</v>
      </c>
      <c r="F39">
        <f t="shared" si="1"/>
        <v>1.515622187424717</v>
      </c>
      <c r="H39">
        <f t="shared" si="2"/>
        <v>0.008503401360544283</v>
      </c>
      <c r="I39">
        <f t="shared" si="3"/>
        <v>0.0024177949709864865</v>
      </c>
      <c r="J39">
        <f t="shared" si="4"/>
        <v>0.06828821852229927</v>
      </c>
      <c r="K39">
        <f t="shared" si="5"/>
        <v>0.006085606389557796</v>
      </c>
      <c r="L39">
        <f t="shared" si="6"/>
        <v>0.062202612132741475</v>
      </c>
      <c r="M39">
        <f t="shared" si="7"/>
        <v>0.003869164956136277</v>
      </c>
      <c r="N39">
        <f t="shared" si="8"/>
        <v>2.858188599192095</v>
      </c>
      <c r="O39">
        <f t="shared" si="9"/>
        <v>0.031226919175492102</v>
      </c>
      <c r="P39">
        <f t="shared" si="10"/>
        <v>2.858188599192095</v>
      </c>
      <c r="S39">
        <f t="shared" si="11"/>
        <v>0.003199023993736776</v>
      </c>
      <c r="T39">
        <f t="shared" si="12"/>
        <v>2.8499881072638065</v>
      </c>
      <c r="U39">
        <f t="shared" si="13"/>
        <v>0.18491189273619346</v>
      </c>
      <c r="V39">
        <f t="shared" si="14"/>
        <v>0.03419240807528152</v>
      </c>
      <c r="W39">
        <f t="shared" si="15"/>
        <v>0.03763599999999998</v>
      </c>
    </row>
    <row r="40" spans="1:23" ht="12.75">
      <c r="A40" s="1">
        <v>26952</v>
      </c>
      <c r="B40" s="2">
        <v>42.37</v>
      </c>
      <c r="C40">
        <v>20.91</v>
      </c>
      <c r="D40">
        <v>3.0248</v>
      </c>
      <c r="E40">
        <f t="shared" si="0"/>
        <v>1.0875878811151192</v>
      </c>
      <c r="F40">
        <f t="shared" si="1"/>
        <v>1.4927677130044843</v>
      </c>
      <c r="H40">
        <f t="shared" si="2"/>
        <v>0.020717899301373244</v>
      </c>
      <c r="I40">
        <f t="shared" si="3"/>
        <v>0.00868306801736618</v>
      </c>
      <c r="J40">
        <f t="shared" si="4"/>
        <v>-0.003327951497578141</v>
      </c>
      <c r="K40">
        <f t="shared" si="5"/>
        <v>0.012034831284007064</v>
      </c>
      <c r="L40">
        <f t="shared" si="6"/>
        <v>-0.015362782781585205</v>
      </c>
      <c r="M40">
        <f t="shared" si="7"/>
        <v>0.00023601509479417084</v>
      </c>
      <c r="N40">
        <f t="shared" si="8"/>
        <v>3.071424509463833</v>
      </c>
      <c r="O40">
        <f t="shared" si="9"/>
        <v>0.0021738448827430435</v>
      </c>
      <c r="P40">
        <f t="shared" si="10"/>
        <v>3.071424509463833</v>
      </c>
      <c r="S40">
        <f t="shared" si="11"/>
        <v>0.0057026541537425444</v>
      </c>
      <c r="T40">
        <f t="shared" si="12"/>
        <v>3.0522069850911935</v>
      </c>
      <c r="U40">
        <f t="shared" si="13"/>
        <v>-0.027406985091193548</v>
      </c>
      <c r="V40">
        <f t="shared" si="14"/>
        <v>0.0007511428317889054</v>
      </c>
      <c r="W40">
        <f t="shared" si="15"/>
        <v>0.00010200999999999995</v>
      </c>
    </row>
    <row r="41" spans="1:23" ht="12.75">
      <c r="A41" s="1">
        <v>26983</v>
      </c>
      <c r="B41" s="2">
        <v>43.26</v>
      </c>
      <c r="C41">
        <v>21.05</v>
      </c>
      <c r="D41">
        <v>3.0998</v>
      </c>
      <c r="E41">
        <f t="shared" si="0"/>
        <v>1.0989334311931327</v>
      </c>
      <c r="F41">
        <f t="shared" si="1"/>
        <v>1.5083400369856683</v>
      </c>
      <c r="H41">
        <f t="shared" si="2"/>
        <v>0.02100542836912922</v>
      </c>
      <c r="I41">
        <f t="shared" si="3"/>
        <v>0.006695361071257899</v>
      </c>
      <c r="J41">
        <f t="shared" si="4"/>
        <v>0.02479502777043119</v>
      </c>
      <c r="K41">
        <f t="shared" si="5"/>
        <v>0.01431006729787132</v>
      </c>
      <c r="L41">
        <f t="shared" si="6"/>
        <v>0.010484960472559868</v>
      </c>
      <c r="M41">
        <f t="shared" si="7"/>
        <v>0.00010993439611114285</v>
      </c>
      <c r="N41">
        <f t="shared" si="8"/>
        <v>3.068085091562601</v>
      </c>
      <c r="O41">
        <f t="shared" si="9"/>
        <v>0.0010058354171926089</v>
      </c>
      <c r="P41">
        <f t="shared" si="10"/>
        <v>3.068085091562601</v>
      </c>
      <c r="S41">
        <f t="shared" si="11"/>
        <v>0.006660148551165082</v>
      </c>
      <c r="T41">
        <f t="shared" si="12"/>
        <v>3.044945617337564</v>
      </c>
      <c r="U41">
        <f t="shared" si="13"/>
        <v>0.05485438266243614</v>
      </c>
      <c r="V41">
        <f t="shared" si="14"/>
        <v>0.003009003297276975</v>
      </c>
      <c r="W41">
        <f t="shared" si="15"/>
        <v>0.005625000000000027</v>
      </c>
    </row>
    <row r="42" spans="1:23" ht="12.75">
      <c r="A42" s="1">
        <v>27013</v>
      </c>
      <c r="B42" s="2">
        <v>43.91</v>
      </c>
      <c r="C42">
        <v>21.19</v>
      </c>
      <c r="D42">
        <v>3.2031</v>
      </c>
      <c r="E42">
        <f t="shared" si="0"/>
        <v>1.126186050160419</v>
      </c>
      <c r="F42">
        <f t="shared" si="1"/>
        <v>1.5457455932589388</v>
      </c>
      <c r="H42">
        <f t="shared" si="2"/>
        <v>0.015025427646786937</v>
      </c>
      <c r="I42">
        <f t="shared" si="3"/>
        <v>0.0066508313539193065</v>
      </c>
      <c r="J42">
        <f t="shared" si="4"/>
        <v>0.033324730627782406</v>
      </c>
      <c r="K42">
        <f t="shared" si="5"/>
        <v>0.008374596292867631</v>
      </c>
      <c r="L42">
        <f t="shared" si="6"/>
        <v>0.024950134334914775</v>
      </c>
      <c r="M42">
        <f t="shared" si="7"/>
        <v>0.0006225092033302932</v>
      </c>
      <c r="N42">
        <f t="shared" si="8"/>
        <v>3.125759573588631</v>
      </c>
      <c r="O42">
        <f t="shared" si="9"/>
        <v>0.0059815415574923595</v>
      </c>
      <c r="P42">
        <f t="shared" si="10"/>
        <v>3.125759573588631</v>
      </c>
      <c r="S42">
        <f t="shared" si="11"/>
        <v>0.004162306481716364</v>
      </c>
      <c r="T42">
        <f t="shared" si="12"/>
        <v>3.1127023176320248</v>
      </c>
      <c r="U42">
        <f t="shared" si="13"/>
        <v>0.0903976823679753</v>
      </c>
      <c r="V42">
        <f t="shared" si="14"/>
        <v>0.008171740977501351</v>
      </c>
      <c r="W42">
        <f t="shared" si="15"/>
        <v>0.010670889999999988</v>
      </c>
    </row>
    <row r="43" spans="1:23" ht="12.75">
      <c r="A43" s="1">
        <v>27044</v>
      </c>
      <c r="B43" s="2">
        <v>44.27</v>
      </c>
      <c r="C43">
        <v>21.37</v>
      </c>
      <c r="D43">
        <v>3.251</v>
      </c>
      <c r="E43">
        <f t="shared" si="0"/>
        <v>1.1433629002457812</v>
      </c>
      <c r="F43">
        <f t="shared" si="1"/>
        <v>1.5693216625254123</v>
      </c>
      <c r="H43">
        <f t="shared" si="2"/>
        <v>0.00819858802095208</v>
      </c>
      <c r="I43">
        <f t="shared" si="3"/>
        <v>0.008494572911750708</v>
      </c>
      <c r="J43">
        <f t="shared" si="4"/>
        <v>0.014954263057662898</v>
      </c>
      <c r="K43">
        <f t="shared" si="5"/>
        <v>-0.00029598489079862844</v>
      </c>
      <c r="L43">
        <f t="shared" si="6"/>
        <v>0.015250247948461526</v>
      </c>
      <c r="M43">
        <f t="shared" si="7"/>
        <v>0.00023257006248955498</v>
      </c>
      <c r="N43">
        <f t="shared" si="8"/>
        <v>3.202151930796283</v>
      </c>
      <c r="O43">
        <f t="shared" si="9"/>
        <v>0.0023861338649311236</v>
      </c>
      <c r="P43">
        <f t="shared" si="10"/>
        <v>3.202151930796283</v>
      </c>
      <c r="S43">
        <f t="shared" si="11"/>
        <v>0.0005134397904505408</v>
      </c>
      <c r="T43">
        <f t="shared" si="12"/>
        <v>3.204744598992792</v>
      </c>
      <c r="U43">
        <f t="shared" si="13"/>
        <v>0.04625540100720782</v>
      </c>
      <c r="V43">
        <f t="shared" si="14"/>
        <v>0.002139562122337602</v>
      </c>
      <c r="W43">
        <f t="shared" si="15"/>
        <v>0.0022944099999999837</v>
      </c>
    </row>
    <row r="44" spans="1:23" ht="12.75">
      <c r="A44" s="1">
        <v>27075</v>
      </c>
      <c r="B44" s="2">
        <v>43.94</v>
      </c>
      <c r="C44">
        <v>21.65</v>
      </c>
      <c r="D44">
        <v>3.2658</v>
      </c>
      <c r="E44">
        <f t="shared" si="0"/>
        <v>1.1723561317973623</v>
      </c>
      <c r="F44">
        <f t="shared" si="1"/>
        <v>1.6091162949476558</v>
      </c>
      <c r="H44">
        <f t="shared" si="2"/>
        <v>-0.007454257962502986</v>
      </c>
      <c r="I44">
        <f t="shared" si="3"/>
        <v>0.013102480112306969</v>
      </c>
      <c r="J44">
        <f t="shared" si="4"/>
        <v>0.004552445401414973</v>
      </c>
      <c r="K44">
        <f t="shared" si="5"/>
        <v>-0.020556738074809955</v>
      </c>
      <c r="L44">
        <f t="shared" si="6"/>
        <v>0.025109183476224928</v>
      </c>
      <c r="M44">
        <f t="shared" si="7"/>
        <v>0.000630471094842727</v>
      </c>
      <c r="N44">
        <f t="shared" si="8"/>
        <v>3.1841700445187926</v>
      </c>
      <c r="O44">
        <f t="shared" si="9"/>
        <v>0.0066634496318639085</v>
      </c>
      <c r="P44">
        <f t="shared" si="10"/>
        <v>3.1841700445187926</v>
      </c>
      <c r="S44">
        <f t="shared" si="11"/>
        <v>-0.008012953754236498</v>
      </c>
      <c r="T44">
        <f t="shared" si="12"/>
        <v>3.224949887344977</v>
      </c>
      <c r="U44">
        <f t="shared" si="13"/>
        <v>0.04085011265502292</v>
      </c>
      <c r="V44">
        <f t="shared" si="14"/>
        <v>0.0016687317039280635</v>
      </c>
      <c r="W44">
        <f t="shared" si="15"/>
        <v>0.00021904000000000433</v>
      </c>
    </row>
    <row r="45" spans="1:23" ht="12.75">
      <c r="A45" s="1">
        <v>27103</v>
      </c>
      <c r="B45" s="2">
        <v>44.15</v>
      </c>
      <c r="C45">
        <v>21.92</v>
      </c>
      <c r="D45">
        <v>3.1506</v>
      </c>
      <c r="E45">
        <f t="shared" si="0"/>
        <v>1.139659820105991</v>
      </c>
      <c r="F45">
        <f t="shared" si="1"/>
        <v>1.5642390033975087</v>
      </c>
      <c r="H45">
        <f t="shared" si="2"/>
        <v>0.004779244424214957</v>
      </c>
      <c r="I45">
        <f t="shared" si="3"/>
        <v>0.012471131639723021</v>
      </c>
      <c r="J45">
        <f t="shared" si="4"/>
        <v>-0.035274664706963166</v>
      </c>
      <c r="K45">
        <f t="shared" si="5"/>
        <v>-0.007691887215508064</v>
      </c>
      <c r="L45">
        <f t="shared" si="6"/>
        <v>-0.0275827774914551</v>
      </c>
      <c r="M45">
        <f t="shared" si="7"/>
        <v>0.0007608096141431222</v>
      </c>
      <c r="N45">
        <f t="shared" si="8"/>
        <v>3.2406798347315937</v>
      </c>
      <c r="O45">
        <f t="shared" si="9"/>
        <v>0.008114376625271265</v>
      </c>
      <c r="P45">
        <f t="shared" si="10"/>
        <v>3.2406798347315937</v>
      </c>
      <c r="S45">
        <f t="shared" si="11"/>
        <v>-0.002598999972563905</v>
      </c>
      <c r="T45">
        <f t="shared" si="12"/>
        <v>3.257312185889601</v>
      </c>
      <c r="U45">
        <f t="shared" si="13"/>
        <v>-0.10671218588960096</v>
      </c>
      <c r="V45">
        <f t="shared" si="14"/>
        <v>0.011387490617336751</v>
      </c>
      <c r="W45">
        <f t="shared" si="15"/>
        <v>0.013271040000000045</v>
      </c>
    </row>
    <row r="46" spans="1:23" ht="12.75">
      <c r="A46" s="1">
        <v>27134</v>
      </c>
      <c r="B46" s="2">
        <v>43.88</v>
      </c>
      <c r="C46">
        <v>22.01</v>
      </c>
      <c r="D46">
        <v>3.0423</v>
      </c>
      <c r="E46">
        <f t="shared" si="0"/>
        <v>1.1118023497227438</v>
      </c>
      <c r="F46">
        <f t="shared" si="1"/>
        <v>1.5260032588878762</v>
      </c>
      <c r="H46">
        <f t="shared" si="2"/>
        <v>-0.006115515288788176</v>
      </c>
      <c r="I46">
        <f t="shared" si="3"/>
        <v>0.0041058394160584655</v>
      </c>
      <c r="J46">
        <f t="shared" si="4"/>
        <v>-0.03437440487526178</v>
      </c>
      <c r="K46">
        <f t="shared" si="5"/>
        <v>-0.010221354704846641</v>
      </c>
      <c r="L46">
        <f t="shared" si="6"/>
        <v>-0.024153050170415136</v>
      </c>
      <c r="M46">
        <f t="shared" si="7"/>
        <v>0.0005833698325345907</v>
      </c>
      <c r="N46">
        <f t="shared" si="8"/>
        <v>3.11839659986691</v>
      </c>
      <c r="O46">
        <f t="shared" si="9"/>
        <v>0.00579069251130462</v>
      </c>
      <c r="P46">
        <f t="shared" si="10"/>
        <v>3.11839659986691</v>
      </c>
      <c r="S46">
        <f t="shared" si="11"/>
        <v>-0.0036634833645047267</v>
      </c>
      <c r="T46">
        <f t="shared" si="12"/>
        <v>3.1390578293117914</v>
      </c>
      <c r="U46">
        <f t="shared" si="13"/>
        <v>-0.09675782931179144</v>
      </c>
      <c r="V46">
        <f t="shared" si="14"/>
        <v>0.009362077533129768</v>
      </c>
      <c r="W46">
        <f t="shared" si="15"/>
        <v>0.011728889999999966</v>
      </c>
    </row>
    <row r="47" spans="1:23" ht="12.75">
      <c r="A47" s="1">
        <v>27164</v>
      </c>
      <c r="B47" s="2">
        <v>44.65</v>
      </c>
      <c r="C47">
        <v>22.29</v>
      </c>
      <c r="D47">
        <v>2.9377</v>
      </c>
      <c r="E47">
        <f t="shared" si="0"/>
        <v>1.0684843734054665</v>
      </c>
      <c r="F47">
        <f t="shared" si="1"/>
        <v>1.4665472116461364</v>
      </c>
      <c r="H47">
        <f t="shared" si="2"/>
        <v>0.0175478577939836</v>
      </c>
      <c r="I47">
        <f t="shared" si="3"/>
        <v>0.012721490231712762</v>
      </c>
      <c r="J47">
        <f t="shared" si="4"/>
        <v>-0.034381882128652674</v>
      </c>
      <c r="K47">
        <f t="shared" si="5"/>
        <v>0.004826367562270839</v>
      </c>
      <c r="L47">
        <f t="shared" si="6"/>
        <v>-0.03920824969092351</v>
      </c>
      <c r="M47">
        <f t="shared" si="7"/>
        <v>0.0015372868438258038</v>
      </c>
      <c r="N47">
        <f t="shared" si="8"/>
        <v>3.0569832580346965</v>
      </c>
      <c r="O47">
        <f t="shared" si="9"/>
        <v>0.014228495647371994</v>
      </c>
      <c r="P47">
        <f t="shared" si="10"/>
        <v>3.0569832580346965</v>
      </c>
      <c r="S47">
        <f t="shared" si="11"/>
        <v>0.002669094740333124</v>
      </c>
      <c r="T47">
        <f t="shared" si="12"/>
        <v>3.0504201869285157</v>
      </c>
      <c r="U47">
        <f t="shared" si="13"/>
        <v>-0.11272018692851571</v>
      </c>
      <c r="V47">
        <f t="shared" si="14"/>
        <v>0.012705840541199524</v>
      </c>
      <c r="W47">
        <f t="shared" si="15"/>
        <v>0.010941160000000005</v>
      </c>
    </row>
    <row r="48" spans="1:23" ht="12.75">
      <c r="A48" s="1">
        <v>27195</v>
      </c>
      <c r="B48" s="2">
        <v>44.89</v>
      </c>
      <c r="C48">
        <v>22.47</v>
      </c>
      <c r="D48">
        <v>2.9612</v>
      </c>
      <c r="E48">
        <f t="shared" si="0"/>
        <v>1.0799243512349999</v>
      </c>
      <c r="F48">
        <f t="shared" si="1"/>
        <v>1.4822491423479616</v>
      </c>
      <c r="H48">
        <f t="shared" si="2"/>
        <v>0.005375139977603638</v>
      </c>
      <c r="I48">
        <f t="shared" si="3"/>
        <v>0.008075370121130465</v>
      </c>
      <c r="J48">
        <f t="shared" si="4"/>
        <v>0.007999455356231033</v>
      </c>
      <c r="K48">
        <f t="shared" si="5"/>
        <v>-0.0027002301435268272</v>
      </c>
      <c r="L48">
        <f t="shared" si="6"/>
        <v>0.01069968549975786</v>
      </c>
      <c r="M48">
        <f t="shared" si="7"/>
        <v>0.00011448326979372861</v>
      </c>
      <c r="N48">
        <f t="shared" si="8"/>
        <v>2.929767533907361</v>
      </c>
      <c r="O48">
        <f t="shared" si="9"/>
        <v>0.00098799992466489</v>
      </c>
      <c r="P48">
        <f t="shared" si="10"/>
        <v>2.929767533907361</v>
      </c>
      <c r="S48">
        <f t="shared" si="11"/>
        <v>-0.0004983459519908253</v>
      </c>
      <c r="T48">
        <f t="shared" si="12"/>
        <v>2.9362360090968367</v>
      </c>
      <c r="U48">
        <f t="shared" si="13"/>
        <v>0.024963990903163147</v>
      </c>
      <c r="V48">
        <f t="shared" si="14"/>
        <v>0.0006232008418132123</v>
      </c>
      <c r="W48">
        <f t="shared" si="15"/>
        <v>0.0005522499999999932</v>
      </c>
    </row>
    <row r="49" spans="1:23" ht="12.75">
      <c r="A49" s="1">
        <v>27225</v>
      </c>
      <c r="B49" s="2">
        <v>45.04</v>
      </c>
      <c r="C49">
        <v>22.65</v>
      </c>
      <c r="D49">
        <v>3.012</v>
      </c>
      <c r="E49">
        <f t="shared" si="0"/>
        <v>1.10356245971362</v>
      </c>
      <c r="F49">
        <f t="shared" si="1"/>
        <v>1.5146936056838367</v>
      </c>
      <c r="H49">
        <f t="shared" si="2"/>
        <v>0.003341501447983841</v>
      </c>
      <c r="I49">
        <f t="shared" si="3"/>
        <v>0.008010680907877266</v>
      </c>
      <c r="J49">
        <f t="shared" si="4"/>
        <v>0.01715520734837228</v>
      </c>
      <c r="K49">
        <f t="shared" si="5"/>
        <v>-0.004669179459893424</v>
      </c>
      <c r="L49">
        <f t="shared" si="6"/>
        <v>0.021824386808265706</v>
      </c>
      <c r="M49">
        <f t="shared" si="7"/>
        <v>0.00047630385955680217</v>
      </c>
      <c r="N49">
        <f t="shared" si="8"/>
        <v>2.9473736257833636</v>
      </c>
      <c r="O49">
        <f t="shared" si="9"/>
        <v>0.004176568244388728</v>
      </c>
      <c r="P49">
        <f t="shared" si="10"/>
        <v>2.9473736257833636</v>
      </c>
      <c r="S49">
        <f t="shared" si="11"/>
        <v>-0.0013269447996453296</v>
      </c>
      <c r="T49">
        <f t="shared" si="12"/>
        <v>2.95727065105929</v>
      </c>
      <c r="U49">
        <f t="shared" si="13"/>
        <v>0.05472934894071013</v>
      </c>
      <c r="V49">
        <f t="shared" si="14"/>
        <v>0.002995301635474009</v>
      </c>
      <c r="W49">
        <f t="shared" si="15"/>
        <v>0.002580640000000018</v>
      </c>
    </row>
    <row r="50" spans="1:23" ht="12.75">
      <c r="A50" s="1">
        <v>27256</v>
      </c>
      <c r="B50" s="2">
        <v>45.48</v>
      </c>
      <c r="C50">
        <v>22.93</v>
      </c>
      <c r="D50">
        <v>2.9551</v>
      </c>
      <c r="E50">
        <f t="shared" si="0"/>
        <v>1.0854951993045365</v>
      </c>
      <c r="F50">
        <f t="shared" si="1"/>
        <v>1.489895404573439</v>
      </c>
      <c r="H50">
        <f t="shared" si="2"/>
        <v>0.009769094138543544</v>
      </c>
      <c r="I50">
        <f t="shared" si="3"/>
        <v>0.01236203090507737</v>
      </c>
      <c r="J50">
        <f t="shared" si="4"/>
        <v>-0.018891102257636128</v>
      </c>
      <c r="K50">
        <f t="shared" si="5"/>
        <v>-0.0025929367665338265</v>
      </c>
      <c r="L50">
        <f t="shared" si="6"/>
        <v>-0.0162981654911023</v>
      </c>
      <c r="M50">
        <f t="shared" si="7"/>
        <v>0.0002656301983753579</v>
      </c>
      <c r="N50">
        <f t="shared" si="8"/>
        <v>3.0041900744592</v>
      </c>
      <c r="O50">
        <f t="shared" si="9"/>
        <v>0.0024098354104098215</v>
      </c>
      <c r="P50">
        <f t="shared" si="10"/>
        <v>3.0041900744592</v>
      </c>
      <c r="S50">
        <f t="shared" si="11"/>
        <v>-0.00045319335827072977</v>
      </c>
      <c r="T50">
        <f t="shared" si="12"/>
        <v>3.0106349816048885</v>
      </c>
      <c r="U50">
        <f t="shared" si="13"/>
        <v>-0.05553498160488868</v>
      </c>
      <c r="V50">
        <f t="shared" si="14"/>
        <v>0.003084134181855324</v>
      </c>
      <c r="W50">
        <f t="shared" si="15"/>
        <v>0.0032376100000000197</v>
      </c>
    </row>
    <row r="51" spans="1:23" ht="12.75">
      <c r="A51" s="1">
        <v>27287</v>
      </c>
      <c r="B51" s="2">
        <v>46.22</v>
      </c>
      <c r="C51">
        <v>23.21</v>
      </c>
      <c r="D51">
        <v>3.0111</v>
      </c>
      <c r="E51">
        <f t="shared" si="0"/>
        <v>1.10164712310829</v>
      </c>
      <c r="F51">
        <f t="shared" si="1"/>
        <v>1.512064712245781</v>
      </c>
      <c r="H51">
        <f t="shared" si="2"/>
        <v>0.016270888302550635</v>
      </c>
      <c r="I51">
        <f t="shared" si="3"/>
        <v>0.012211077191452313</v>
      </c>
      <c r="J51">
        <f t="shared" si="4"/>
        <v>0.0189502893303104</v>
      </c>
      <c r="K51">
        <f t="shared" si="5"/>
        <v>0.0040598111110983215</v>
      </c>
      <c r="L51">
        <f t="shared" si="6"/>
        <v>0.014890478219212078</v>
      </c>
      <c r="M51">
        <f t="shared" si="7"/>
        <v>0.0002217263415968293</v>
      </c>
      <c r="N51">
        <f t="shared" si="8"/>
        <v>2.9670971478144064</v>
      </c>
      <c r="O51">
        <f t="shared" si="9"/>
        <v>0.0019362510004671926</v>
      </c>
      <c r="P51">
        <f t="shared" si="10"/>
        <v>2.9670971478144064</v>
      </c>
      <c r="S51">
        <f t="shared" si="11"/>
        <v>0.00234650248931684</v>
      </c>
      <c r="T51">
        <f t="shared" si="12"/>
        <v>2.96203414950618</v>
      </c>
      <c r="U51">
        <f t="shared" si="13"/>
        <v>0.04906585049381995</v>
      </c>
      <c r="V51">
        <f t="shared" si="14"/>
        <v>0.0024074576846818915</v>
      </c>
      <c r="W51">
        <f t="shared" si="15"/>
        <v>0.0031360000000000055</v>
      </c>
    </row>
    <row r="52" spans="1:23" ht="12.75">
      <c r="A52" s="1">
        <v>27317</v>
      </c>
      <c r="B52" s="2">
        <v>46.52</v>
      </c>
      <c r="C52">
        <v>23.43</v>
      </c>
      <c r="D52">
        <v>2.9412</v>
      </c>
      <c r="E52">
        <f t="shared" si="0"/>
        <v>1.0792679149384548</v>
      </c>
      <c r="F52">
        <f t="shared" si="1"/>
        <v>1.4813481513327598</v>
      </c>
      <c r="H52">
        <f t="shared" si="2"/>
        <v>0.006490696668109086</v>
      </c>
      <c r="I52">
        <f t="shared" si="3"/>
        <v>0.009478672985781866</v>
      </c>
      <c r="J52">
        <f t="shared" si="4"/>
        <v>-0.023214107801135864</v>
      </c>
      <c r="K52">
        <f t="shared" si="5"/>
        <v>-0.0029879763176727803</v>
      </c>
      <c r="L52">
        <f t="shared" si="6"/>
        <v>-0.020226131483463083</v>
      </c>
      <c r="M52">
        <f t="shared" si="7"/>
        <v>0.00040909639478633656</v>
      </c>
      <c r="N52">
        <f t="shared" si="8"/>
        <v>3.0021029045098553</v>
      </c>
      <c r="O52">
        <f t="shared" si="9"/>
        <v>0.003709163777736574</v>
      </c>
      <c r="P52">
        <f t="shared" si="10"/>
        <v>3.0021029045098553</v>
      </c>
      <c r="S52">
        <f t="shared" si="11"/>
        <v>-0.0006194390376951891</v>
      </c>
      <c r="T52">
        <f t="shared" si="12"/>
        <v>3.0092348071135957</v>
      </c>
      <c r="U52">
        <f t="shared" si="13"/>
        <v>-0.06803480711359589</v>
      </c>
      <c r="V52">
        <f t="shared" si="14"/>
        <v>0.004628734978984197</v>
      </c>
      <c r="W52">
        <f t="shared" si="15"/>
        <v>0.00488601000000001</v>
      </c>
    </row>
    <row r="53" spans="1:23" ht="12.75">
      <c r="A53" s="1">
        <v>27348</v>
      </c>
      <c r="B53" s="2">
        <v>47.17</v>
      </c>
      <c r="C53">
        <v>23.62</v>
      </c>
      <c r="D53">
        <v>2.8571</v>
      </c>
      <c r="E53">
        <f t="shared" si="0"/>
        <v>1.0423452332951342</v>
      </c>
      <c r="F53">
        <f t="shared" si="1"/>
        <v>1.430669959720161</v>
      </c>
      <c r="H53">
        <f t="shared" si="2"/>
        <v>0.01397248495270853</v>
      </c>
      <c r="I53">
        <f t="shared" si="3"/>
        <v>0.008109261630388387</v>
      </c>
      <c r="J53">
        <f t="shared" si="4"/>
        <v>-0.02859377124982998</v>
      </c>
      <c r="K53">
        <f t="shared" si="5"/>
        <v>0.0058632233223201435</v>
      </c>
      <c r="L53">
        <f t="shared" si="6"/>
        <v>-0.034456994572150124</v>
      </c>
      <c r="M53">
        <f t="shared" si="7"/>
        <v>0.001187284474945183</v>
      </c>
      <c r="N53">
        <f t="shared" si="8"/>
        <v>2.958444912435608</v>
      </c>
      <c r="O53">
        <f t="shared" si="9"/>
        <v>0.010270791276581065</v>
      </c>
      <c r="P53">
        <f t="shared" si="10"/>
        <v>2.958444912435608</v>
      </c>
      <c r="S53">
        <f t="shared" si="11"/>
        <v>0.003105437860401953</v>
      </c>
      <c r="T53">
        <f t="shared" si="12"/>
        <v>2.950333713835014</v>
      </c>
      <c r="U53">
        <f t="shared" si="13"/>
        <v>-0.09323371383501389</v>
      </c>
      <c r="V53">
        <f t="shared" si="14"/>
        <v>0.00869252539546926</v>
      </c>
      <c r="W53">
        <f t="shared" si="15"/>
        <v>0.007072809999999974</v>
      </c>
    </row>
    <row r="54" spans="1:23" ht="12.75">
      <c r="A54" s="1">
        <v>27378</v>
      </c>
      <c r="B54" s="2">
        <v>47.23</v>
      </c>
      <c r="C54">
        <v>23.8</v>
      </c>
      <c r="D54">
        <v>2.7435</v>
      </c>
      <c r="E54">
        <f t="shared" si="0"/>
        <v>1.0072472781491173</v>
      </c>
      <c r="F54">
        <f t="shared" si="1"/>
        <v>1.3824962947279271</v>
      </c>
      <c r="H54">
        <f t="shared" si="2"/>
        <v>0.0012719949120203466</v>
      </c>
      <c r="I54">
        <f t="shared" si="3"/>
        <v>0.007620660457239525</v>
      </c>
      <c r="J54">
        <f t="shared" si="4"/>
        <v>-0.039760596408946136</v>
      </c>
      <c r="K54">
        <f t="shared" si="5"/>
        <v>-0.006348665545219179</v>
      </c>
      <c r="L54">
        <f t="shared" si="6"/>
        <v>-0.03341193086372696</v>
      </c>
      <c r="M54">
        <f t="shared" si="7"/>
        <v>0.00111635712404247</v>
      </c>
      <c r="N54">
        <f t="shared" si="8"/>
        <v>2.838961227670754</v>
      </c>
      <c r="O54">
        <f t="shared" si="9"/>
        <v>0.009112845988407538</v>
      </c>
      <c r="P54">
        <f t="shared" si="10"/>
        <v>2.838961227670754</v>
      </c>
      <c r="S54">
        <f t="shared" si="11"/>
        <v>-0.0020337279673912226</v>
      </c>
      <c r="T54">
        <f t="shared" si="12"/>
        <v>2.8512894358243663</v>
      </c>
      <c r="U54">
        <f t="shared" si="13"/>
        <v>-0.10778943582436629</v>
      </c>
      <c r="V54">
        <f t="shared" si="14"/>
        <v>0.011618562475335178</v>
      </c>
      <c r="W54">
        <f t="shared" si="15"/>
        <v>0.012904959999999983</v>
      </c>
    </row>
    <row r="55" spans="1:23" ht="12.75">
      <c r="A55" s="1">
        <v>27409</v>
      </c>
      <c r="B55" s="2">
        <v>47.49</v>
      </c>
      <c r="C55">
        <v>23.89</v>
      </c>
      <c r="D55">
        <v>2.5445</v>
      </c>
      <c r="E55">
        <f t="shared" si="0"/>
        <v>0.9325852920545451</v>
      </c>
      <c r="F55">
        <f t="shared" si="1"/>
        <v>1.2800190566435041</v>
      </c>
      <c r="H55">
        <f t="shared" si="2"/>
        <v>0.005504975651069444</v>
      </c>
      <c r="I55">
        <f t="shared" si="3"/>
        <v>0.0037815126050420034</v>
      </c>
      <c r="J55">
        <f t="shared" si="4"/>
        <v>-0.07253508292327315</v>
      </c>
      <c r="K55">
        <f t="shared" si="5"/>
        <v>0.0017234630460274403</v>
      </c>
      <c r="L55">
        <f t="shared" si="6"/>
        <v>-0.0742585459693006</v>
      </c>
      <c r="M55">
        <f t="shared" si="7"/>
        <v>0.005514331649474729</v>
      </c>
      <c r="N55">
        <f t="shared" si="8"/>
        <v>2.7482283208667764</v>
      </c>
      <c r="O55">
        <f t="shared" si="9"/>
        <v>0.041505228723196105</v>
      </c>
      <c r="P55">
        <f t="shared" si="10"/>
        <v>2.7482283208667764</v>
      </c>
      <c r="S55">
        <f t="shared" si="11"/>
        <v>0.0013632901240488659</v>
      </c>
      <c r="T55">
        <f t="shared" si="12"/>
        <v>2.7472401864553277</v>
      </c>
      <c r="U55">
        <f t="shared" si="13"/>
        <v>-0.20274018645532754</v>
      </c>
      <c r="V55">
        <f t="shared" si="14"/>
        <v>0.041103583203940974</v>
      </c>
      <c r="W55">
        <f t="shared" si="15"/>
        <v>0.039600999999999935</v>
      </c>
    </row>
    <row r="56" spans="1:23" ht="12.75">
      <c r="A56" s="1">
        <v>27440</v>
      </c>
      <c r="B56" s="2">
        <v>47.64</v>
      </c>
      <c r="C56">
        <v>24.08</v>
      </c>
      <c r="D56">
        <v>2.5202</v>
      </c>
      <c r="E56">
        <f t="shared" si="0"/>
        <v>0.9280937829830033</v>
      </c>
      <c r="F56">
        <f t="shared" si="1"/>
        <v>1.2738542401343407</v>
      </c>
      <c r="H56">
        <f t="shared" si="2"/>
        <v>0.0031585596967782514</v>
      </c>
      <c r="I56">
        <f t="shared" si="3"/>
        <v>0.007953118459606445</v>
      </c>
      <c r="J56">
        <f t="shared" si="4"/>
        <v>-0.009550009825113115</v>
      </c>
      <c r="K56">
        <f t="shared" si="5"/>
        <v>-0.004794558762828194</v>
      </c>
      <c r="L56">
        <f t="shared" si="6"/>
        <v>-0.004755451062284921</v>
      </c>
      <c r="M56">
        <f t="shared" si="7"/>
        <v>2.2614314805786786E-05</v>
      </c>
      <c r="N56">
        <f t="shared" si="8"/>
        <v>2.532300245227984</v>
      </c>
      <c r="O56">
        <f t="shared" si="9"/>
        <v>0.0001464159345773476</v>
      </c>
      <c r="P56">
        <f t="shared" si="10"/>
        <v>2.532300245227984</v>
      </c>
      <c r="S56">
        <f t="shared" si="11"/>
        <v>-0.0013797085478372772</v>
      </c>
      <c r="T56">
        <f t="shared" si="12"/>
        <v>2.540989331600028</v>
      </c>
      <c r="U56">
        <f t="shared" si="13"/>
        <v>-0.02078933160002805</v>
      </c>
      <c r="V56">
        <f t="shared" si="14"/>
        <v>0.0004321963083759248</v>
      </c>
      <c r="W56">
        <f t="shared" si="15"/>
        <v>0.0005904900000000102</v>
      </c>
    </row>
    <row r="57" spans="1:23" ht="12.75">
      <c r="A57" s="1">
        <v>27468</v>
      </c>
      <c r="B57" s="2">
        <v>47.82</v>
      </c>
      <c r="C57">
        <v>24.17</v>
      </c>
      <c r="D57">
        <v>2.4021</v>
      </c>
      <c r="E57">
        <f t="shared" si="0"/>
        <v>0.8845660935227513</v>
      </c>
      <c r="F57">
        <f t="shared" si="1"/>
        <v>1.2141103513174405</v>
      </c>
      <c r="H57">
        <f t="shared" si="2"/>
        <v>0.0037783375314861534</v>
      </c>
      <c r="I57">
        <f t="shared" si="3"/>
        <v>0.003737541528239241</v>
      </c>
      <c r="J57">
        <f t="shared" si="4"/>
        <v>-0.04686136020950726</v>
      </c>
      <c r="K57">
        <f t="shared" si="5"/>
        <v>4.079600324691235E-05</v>
      </c>
      <c r="L57">
        <f t="shared" si="6"/>
        <v>-0.046902156212754176</v>
      </c>
      <c r="M57">
        <f t="shared" si="7"/>
        <v>0.0021998122574055953</v>
      </c>
      <c r="N57">
        <f t="shared" si="8"/>
        <v>2.520302814087383</v>
      </c>
      <c r="O57">
        <f t="shared" si="9"/>
        <v>0.013971905258176424</v>
      </c>
      <c r="P57">
        <f t="shared" si="10"/>
        <v>2.520302814087383</v>
      </c>
      <c r="S57">
        <f t="shared" si="11"/>
        <v>0.0006551683044344078</v>
      </c>
      <c r="T57">
        <f t="shared" si="12"/>
        <v>2.5218511551608356</v>
      </c>
      <c r="U57">
        <f t="shared" si="13"/>
        <v>-0.11975115516083568</v>
      </c>
      <c r="V57">
        <f t="shared" si="14"/>
        <v>0.014340339162354542</v>
      </c>
      <c r="W57">
        <f t="shared" si="15"/>
        <v>0.013947610000000022</v>
      </c>
    </row>
    <row r="58" spans="1:23" ht="12.75">
      <c r="A58" s="1">
        <v>27499</v>
      </c>
      <c r="B58" s="2">
        <v>47.94</v>
      </c>
      <c r="C58">
        <v>24.26</v>
      </c>
      <c r="D58">
        <v>2.5202</v>
      </c>
      <c r="E58">
        <f t="shared" si="0"/>
        <v>0.9291801010130565</v>
      </c>
      <c r="F58">
        <f t="shared" si="1"/>
        <v>1.2753452649144765</v>
      </c>
      <c r="H58">
        <f t="shared" si="2"/>
        <v>0.0025094102885820924</v>
      </c>
      <c r="I58">
        <f t="shared" si="3"/>
        <v>0.0037236243276790315</v>
      </c>
      <c r="J58">
        <f t="shared" si="4"/>
        <v>0.0491653136838599</v>
      </c>
      <c r="K58">
        <f t="shared" si="5"/>
        <v>-0.0012142140390969391</v>
      </c>
      <c r="L58">
        <f t="shared" si="6"/>
        <v>0.05037952772295684</v>
      </c>
      <c r="M58">
        <f t="shared" si="7"/>
        <v>0.002538096813588177</v>
      </c>
      <c r="N58">
        <f t="shared" si="8"/>
        <v>2.399183336456685</v>
      </c>
      <c r="O58">
        <f t="shared" si="9"/>
        <v>0.0146450328551559</v>
      </c>
      <c r="P58">
        <f t="shared" si="10"/>
        <v>2.399183336456685</v>
      </c>
      <c r="S58">
        <f t="shared" si="11"/>
        <v>0.00012701866328471785</v>
      </c>
      <c r="T58">
        <f t="shared" si="12"/>
        <v>2.402405111531076</v>
      </c>
      <c r="U58">
        <f t="shared" si="13"/>
        <v>0.11779488846892416</v>
      </c>
      <c r="V58">
        <f t="shared" si="14"/>
        <v>0.013875635749406283</v>
      </c>
      <c r="W58">
        <f t="shared" si="15"/>
        <v>0.013947610000000022</v>
      </c>
    </row>
    <row r="59" spans="1:23" ht="12.75">
      <c r="A59" s="1">
        <v>27529</v>
      </c>
      <c r="B59" s="2">
        <v>48.29</v>
      </c>
      <c r="C59">
        <v>24.4</v>
      </c>
      <c r="D59">
        <v>2.5575</v>
      </c>
      <c r="E59">
        <f t="shared" si="0"/>
        <v>0.9415001418672561</v>
      </c>
      <c r="F59">
        <f t="shared" si="1"/>
        <v>1.292255125284738</v>
      </c>
      <c r="H59">
        <f t="shared" si="2"/>
        <v>0.0073007926574886195</v>
      </c>
      <c r="I59">
        <f t="shared" si="3"/>
        <v>0.00577081615828523</v>
      </c>
      <c r="J59">
        <f t="shared" si="4"/>
        <v>0.014800412665661566</v>
      </c>
      <c r="K59">
        <f t="shared" si="5"/>
        <v>0.0015299764992033893</v>
      </c>
      <c r="L59">
        <f t="shared" si="6"/>
        <v>0.013270436166458177</v>
      </c>
      <c r="M59">
        <f t="shared" si="7"/>
        <v>0.0001761044760480412</v>
      </c>
      <c r="N59">
        <f t="shared" si="8"/>
        <v>2.5240558467732925</v>
      </c>
      <c r="O59">
        <f t="shared" si="9"/>
        <v>0.0011185113850514946</v>
      </c>
      <c r="P59">
        <f t="shared" si="10"/>
        <v>2.5240558467732925</v>
      </c>
      <c r="S59">
        <f t="shared" si="11"/>
        <v>0.00128186460008926</v>
      </c>
      <c r="T59">
        <f t="shared" si="12"/>
        <v>2.523430555165145</v>
      </c>
      <c r="U59">
        <f t="shared" si="13"/>
        <v>0.0340694448348553</v>
      </c>
      <c r="V59">
        <f t="shared" si="14"/>
        <v>0.0011607270713552486</v>
      </c>
      <c r="W59">
        <f t="shared" si="15"/>
        <v>0.0013912900000000083</v>
      </c>
    </row>
    <row r="60" spans="1:23" ht="12.75">
      <c r="A60" s="1">
        <v>27560</v>
      </c>
      <c r="B60" s="2">
        <v>48.47</v>
      </c>
      <c r="C60">
        <v>24.58</v>
      </c>
      <c r="D60">
        <v>2.4981</v>
      </c>
      <c r="E60">
        <f t="shared" si="0"/>
        <v>0.9229768424304986</v>
      </c>
      <c r="F60">
        <f t="shared" si="1"/>
        <v>1.2668309882401485</v>
      </c>
      <c r="H60">
        <f t="shared" si="2"/>
        <v>0.003727479809484402</v>
      </c>
      <c r="I60">
        <f t="shared" si="3"/>
        <v>0.007377049180327777</v>
      </c>
      <c r="J60">
        <f t="shared" si="4"/>
        <v>-0.023225806451612985</v>
      </c>
      <c r="K60">
        <f t="shared" si="5"/>
        <v>-0.003649569370843375</v>
      </c>
      <c r="L60">
        <f t="shared" si="6"/>
        <v>-0.01957623708076961</v>
      </c>
      <c r="M60">
        <f t="shared" si="7"/>
        <v>0.00038322905824249905</v>
      </c>
      <c r="N60">
        <f t="shared" si="8"/>
        <v>2.548166226334068</v>
      </c>
      <c r="O60">
        <f t="shared" si="9"/>
        <v>0.002506627019334134</v>
      </c>
      <c r="P60">
        <f t="shared" si="10"/>
        <v>2.548166226334068</v>
      </c>
      <c r="S60">
        <f t="shared" si="11"/>
        <v>-0.0008978592270401301</v>
      </c>
      <c r="T60">
        <f t="shared" si="12"/>
        <v>2.555203725026845</v>
      </c>
      <c r="U60">
        <f t="shared" si="13"/>
        <v>-0.05710372502684491</v>
      </c>
      <c r="V60">
        <f t="shared" si="14"/>
        <v>0.0032608354119415136</v>
      </c>
      <c r="W60">
        <f t="shared" si="15"/>
        <v>0.0035283600000000142</v>
      </c>
    </row>
    <row r="61" spans="1:23" ht="12.75">
      <c r="A61" s="1">
        <v>27590</v>
      </c>
      <c r="B61" s="2">
        <v>48.38</v>
      </c>
      <c r="C61">
        <v>24.86</v>
      </c>
      <c r="D61">
        <v>2.5119</v>
      </c>
      <c r="E61">
        <f t="shared" si="0"/>
        <v>0.9403937469749983</v>
      </c>
      <c r="F61">
        <f t="shared" si="1"/>
        <v>1.2907365440264569</v>
      </c>
      <c r="H61">
        <f t="shared" si="2"/>
        <v>-0.0018568186507117446</v>
      </c>
      <c r="I61">
        <f t="shared" si="3"/>
        <v>0.011391375101708734</v>
      </c>
      <c r="J61">
        <f t="shared" si="4"/>
        <v>0.005524198390777002</v>
      </c>
      <c r="K61">
        <f t="shared" si="5"/>
        <v>-0.013248193752420478</v>
      </c>
      <c r="L61">
        <f t="shared" si="6"/>
        <v>0.01877239214319748</v>
      </c>
      <c r="M61">
        <f t="shared" si="7"/>
        <v>0.00035240270677798247</v>
      </c>
      <c r="N61">
        <f t="shared" si="8"/>
        <v>2.4650046871870783</v>
      </c>
      <c r="O61">
        <f t="shared" si="9"/>
        <v>0.002199170363821757</v>
      </c>
      <c r="P61">
        <f t="shared" si="10"/>
        <v>2.4650046871870783</v>
      </c>
      <c r="S61">
        <f t="shared" si="11"/>
        <v>-0.0049372771214123675</v>
      </c>
      <c r="T61">
        <f t="shared" si="12"/>
        <v>2.4857661880229998</v>
      </c>
      <c r="U61">
        <f t="shared" si="13"/>
        <v>0.026133811977000043</v>
      </c>
      <c r="V61">
        <f t="shared" si="14"/>
        <v>0.0006829761284491909</v>
      </c>
      <c r="W61">
        <f t="shared" si="15"/>
        <v>0.00019043999999999482</v>
      </c>
    </row>
    <row r="62" spans="1:23" ht="12.75">
      <c r="A62" s="1">
        <v>27621</v>
      </c>
      <c r="B62" s="2">
        <v>48.53</v>
      </c>
      <c r="C62">
        <v>24.9</v>
      </c>
      <c r="D62">
        <v>2.6983</v>
      </c>
      <c r="E62">
        <f t="shared" si="0"/>
        <v>1.008675368447358</v>
      </c>
      <c r="F62">
        <f t="shared" si="1"/>
        <v>1.384456418710076</v>
      </c>
      <c r="H62">
        <f t="shared" si="2"/>
        <v>0.0031004547333608468</v>
      </c>
      <c r="I62">
        <f t="shared" si="3"/>
        <v>0.0016090104585679832</v>
      </c>
      <c r="J62">
        <f t="shared" si="4"/>
        <v>0.07420677574744228</v>
      </c>
      <c r="K62">
        <f t="shared" si="5"/>
        <v>0.0014914442747928636</v>
      </c>
      <c r="L62">
        <f t="shared" si="6"/>
        <v>0.07271533147264941</v>
      </c>
      <c r="M62">
        <f t="shared" si="7"/>
        <v>0.005287519431177278</v>
      </c>
      <c r="N62">
        <f t="shared" si="8"/>
        <v>2.515646358873852</v>
      </c>
      <c r="O62">
        <f t="shared" si="9"/>
        <v>0.03336235261663979</v>
      </c>
      <c r="P62">
        <f t="shared" si="10"/>
        <v>2.515646358873852</v>
      </c>
      <c r="S62">
        <f t="shared" si="11"/>
        <v>0.0012656489684939052</v>
      </c>
      <c r="T62">
        <f t="shared" si="12"/>
        <v>2.5150791836439597</v>
      </c>
      <c r="U62">
        <f t="shared" si="13"/>
        <v>0.18322081635604048</v>
      </c>
      <c r="V62">
        <f t="shared" si="14"/>
        <v>0.033569867546173915</v>
      </c>
      <c r="W62">
        <f t="shared" si="15"/>
        <v>0.03474496000000013</v>
      </c>
    </row>
    <row r="63" spans="1:23" ht="12.75">
      <c r="A63" s="1">
        <v>27652</v>
      </c>
      <c r="B63" s="2">
        <v>48.71</v>
      </c>
      <c r="C63">
        <v>25.04</v>
      </c>
      <c r="D63">
        <v>2.6846</v>
      </c>
      <c r="E63">
        <f t="shared" si="0"/>
        <v>1.0054671989070392</v>
      </c>
      <c r="F63">
        <f t="shared" si="1"/>
        <v>1.380053048655307</v>
      </c>
      <c r="H63">
        <f t="shared" si="2"/>
        <v>0.003709045950958112</v>
      </c>
      <c r="I63">
        <f t="shared" si="3"/>
        <v>0.005622489959839383</v>
      </c>
      <c r="J63">
        <f t="shared" si="4"/>
        <v>-0.005077270874254136</v>
      </c>
      <c r="K63">
        <f t="shared" si="5"/>
        <v>-0.001913444008881271</v>
      </c>
      <c r="L63">
        <f t="shared" si="6"/>
        <v>-0.003163826865372865</v>
      </c>
      <c r="M63">
        <f t="shared" si="7"/>
        <v>1.000980043405509E-05</v>
      </c>
      <c r="N63">
        <f t="shared" si="8"/>
        <v>2.6931369540308356</v>
      </c>
      <c r="O63">
        <f t="shared" si="9"/>
        <v>7.28795841245992E-05</v>
      </c>
      <c r="P63">
        <f t="shared" si="10"/>
        <v>2.6931369540308356</v>
      </c>
      <c r="S63">
        <f t="shared" si="11"/>
        <v>-0.00016724038258953192</v>
      </c>
      <c r="T63">
        <f t="shared" si="12"/>
        <v>2.6978487352756586</v>
      </c>
      <c r="U63">
        <f t="shared" si="13"/>
        <v>-0.013248735275658508</v>
      </c>
      <c r="V63">
        <f t="shared" si="14"/>
        <v>0.0001755289864044781</v>
      </c>
      <c r="W63">
        <f t="shared" si="15"/>
        <v>0.00018769000000000123</v>
      </c>
    </row>
    <row r="64" spans="1:23" ht="12.75">
      <c r="A64" s="1">
        <v>27682</v>
      </c>
      <c r="B64" s="2">
        <v>48.77</v>
      </c>
      <c r="C64">
        <v>25.18</v>
      </c>
      <c r="D64">
        <v>2.7122</v>
      </c>
      <c r="E64">
        <f t="shared" si="0"/>
        <v>1.0202269893390266</v>
      </c>
      <c r="F64">
        <f t="shared" si="1"/>
        <v>1.400311584990773</v>
      </c>
      <c r="H64">
        <f t="shared" si="2"/>
        <v>0.0012317799219874193</v>
      </c>
      <c r="I64">
        <f t="shared" si="3"/>
        <v>0.005591054313099031</v>
      </c>
      <c r="J64">
        <f t="shared" si="4"/>
        <v>0.010280861208373793</v>
      </c>
      <c r="K64">
        <f t="shared" si="5"/>
        <v>-0.004359274391111612</v>
      </c>
      <c r="L64">
        <f t="shared" si="6"/>
        <v>0.014640135599485404</v>
      </c>
      <c r="M64">
        <f t="shared" si="7"/>
        <v>0.00021433357037131987</v>
      </c>
      <c r="N64">
        <f t="shared" si="8"/>
        <v>2.672897091969622</v>
      </c>
      <c r="O64">
        <f t="shared" si="9"/>
        <v>0.0015447185796443649</v>
      </c>
      <c r="P64">
        <f t="shared" si="10"/>
        <v>2.672897091969622</v>
      </c>
      <c r="S64">
        <f t="shared" si="11"/>
        <v>-0.001196526519834673</v>
      </c>
      <c r="T64">
        <f t="shared" si="12"/>
        <v>2.6813878049048516</v>
      </c>
      <c r="U64">
        <f t="shared" si="13"/>
        <v>0.030812195095148542</v>
      </c>
      <c r="V64">
        <f t="shared" si="14"/>
        <v>0.0009493913665814959</v>
      </c>
      <c r="W64">
        <f t="shared" si="15"/>
        <v>0.0007617600000000038</v>
      </c>
    </row>
    <row r="65" spans="1:23" ht="12.75">
      <c r="A65" s="1">
        <v>27713</v>
      </c>
      <c r="B65" s="2">
        <v>48.92</v>
      </c>
      <c r="C65">
        <v>25.36</v>
      </c>
      <c r="D65">
        <v>2.6233</v>
      </c>
      <c r="E65">
        <f t="shared" si="0"/>
        <v>0.9907929017925678</v>
      </c>
      <c r="F65">
        <f t="shared" si="1"/>
        <v>1.359911856091578</v>
      </c>
      <c r="H65">
        <f t="shared" si="2"/>
        <v>0.0030756612671725136</v>
      </c>
      <c r="I65">
        <f t="shared" si="3"/>
        <v>0.007148530579825341</v>
      </c>
      <c r="J65">
        <f t="shared" si="4"/>
        <v>-0.032777818744930354</v>
      </c>
      <c r="K65">
        <f t="shared" si="5"/>
        <v>-0.004072869312652827</v>
      </c>
      <c r="L65">
        <f t="shared" si="6"/>
        <v>-0.028704949432277527</v>
      </c>
      <c r="M65">
        <f t="shared" si="7"/>
        <v>0.0008239741219096099</v>
      </c>
      <c r="N65">
        <f t="shared" si="8"/>
        <v>2.701153563850223</v>
      </c>
      <c r="O65">
        <f t="shared" si="9"/>
        <v>0.00606117740418077</v>
      </c>
      <c r="P65">
        <f t="shared" si="10"/>
        <v>2.701153563850223</v>
      </c>
      <c r="S65">
        <f t="shared" si="11"/>
        <v>-0.0010759978114516272</v>
      </c>
      <c r="T65">
        <f t="shared" si="12"/>
        <v>2.709281678735781</v>
      </c>
      <c r="U65">
        <f t="shared" si="13"/>
        <v>-0.08598167873578122</v>
      </c>
      <c r="V65">
        <f t="shared" si="14"/>
        <v>0.007392849078223092</v>
      </c>
      <c r="W65">
        <f t="shared" si="15"/>
        <v>0.007903210000000035</v>
      </c>
    </row>
    <row r="66" spans="1:23" ht="12.75">
      <c r="A66" s="1">
        <v>27743</v>
      </c>
      <c r="B66" s="2">
        <v>48.86</v>
      </c>
      <c r="C66">
        <v>25.45</v>
      </c>
      <c r="D66">
        <v>2.6667</v>
      </c>
      <c r="E66">
        <f t="shared" si="0"/>
        <v>1.012000230508464</v>
      </c>
      <c r="F66">
        <f t="shared" si="1"/>
        <v>1.3890199549733933</v>
      </c>
      <c r="H66">
        <f t="shared" si="2"/>
        <v>-0.0012264922322159366</v>
      </c>
      <c r="I66">
        <f t="shared" si="3"/>
        <v>0.0035488958990537167</v>
      </c>
      <c r="J66">
        <f t="shared" si="4"/>
        <v>0.016544047573666898</v>
      </c>
      <c r="K66">
        <f t="shared" si="5"/>
        <v>-0.004775388131269653</v>
      </c>
      <c r="L66">
        <f t="shared" si="6"/>
        <v>0.02131943570493655</v>
      </c>
      <c r="M66">
        <f t="shared" si="7"/>
        <v>0.00045451833877692345</v>
      </c>
      <c r="N66">
        <f t="shared" si="8"/>
        <v>2.61077272431524</v>
      </c>
      <c r="O66">
        <f t="shared" si="9"/>
        <v>0.0031278601655191436</v>
      </c>
      <c r="P66">
        <f t="shared" si="10"/>
        <v>2.61077272431524</v>
      </c>
      <c r="S66">
        <f t="shared" si="11"/>
        <v>-0.0013716409134466021</v>
      </c>
      <c r="T66">
        <f t="shared" si="12"/>
        <v>2.6197017743917557</v>
      </c>
      <c r="U66">
        <f t="shared" si="13"/>
        <v>0.046998225608244404</v>
      </c>
      <c r="V66">
        <f t="shared" si="14"/>
        <v>0.00220883321032344</v>
      </c>
      <c r="W66">
        <f t="shared" si="15"/>
        <v>0.0018835600000000092</v>
      </c>
    </row>
    <row r="67" spans="1:23" ht="12.75">
      <c r="A67" s="1">
        <v>27774</v>
      </c>
      <c r="B67" s="2">
        <v>49.12</v>
      </c>
      <c r="C67">
        <v>25.5</v>
      </c>
      <c r="D67">
        <v>2.6212</v>
      </c>
      <c r="E67">
        <f t="shared" si="0"/>
        <v>0.9914118556724998</v>
      </c>
      <c r="F67">
        <f t="shared" si="1"/>
        <v>1.3607614006514657</v>
      </c>
      <c r="H67">
        <f t="shared" si="2"/>
        <v>0.005321326238231672</v>
      </c>
      <c r="I67">
        <f t="shared" si="3"/>
        <v>0.0019646365422396617</v>
      </c>
      <c r="J67">
        <f t="shared" si="4"/>
        <v>-0.017062286721415965</v>
      </c>
      <c r="K67">
        <f t="shared" si="5"/>
        <v>0.00335668969599201</v>
      </c>
      <c r="L67">
        <f t="shared" si="6"/>
        <v>-0.020418976417407975</v>
      </c>
      <c r="M67">
        <f t="shared" si="7"/>
        <v>0.000416934597934663</v>
      </c>
      <c r="N67">
        <f t="shared" si="8"/>
        <v>2.675651284412302</v>
      </c>
      <c r="O67">
        <f t="shared" si="9"/>
        <v>0.0029649423741493985</v>
      </c>
      <c r="P67">
        <f t="shared" si="10"/>
        <v>2.675651284412302</v>
      </c>
      <c r="S67">
        <f t="shared" si="11"/>
        <v>0.0020506057948334057</v>
      </c>
      <c r="T67">
        <f t="shared" si="12"/>
        <v>2.6721683504730827</v>
      </c>
      <c r="U67">
        <f t="shared" si="13"/>
        <v>-0.05096835047308268</v>
      </c>
      <c r="V67">
        <f t="shared" si="14"/>
        <v>0.0025977727499469873</v>
      </c>
      <c r="W67">
        <f t="shared" si="15"/>
        <v>0.0020702500000000087</v>
      </c>
    </row>
    <row r="68" spans="1:23" ht="12.75">
      <c r="A68" s="1">
        <v>27805</v>
      </c>
      <c r="B68" s="2">
        <v>49.09</v>
      </c>
      <c r="C68">
        <v>25.59</v>
      </c>
      <c r="D68">
        <v>2.5681</v>
      </c>
      <c r="E68">
        <f t="shared" si="0"/>
        <v>0.9753518478631019</v>
      </c>
      <c r="F68">
        <f t="shared" si="1"/>
        <v>1.338718252189855</v>
      </c>
      <c r="H68">
        <f t="shared" si="2"/>
        <v>-0.0006107491856676139</v>
      </c>
      <c r="I68">
        <f t="shared" si="3"/>
        <v>0.003529411764705781</v>
      </c>
      <c r="J68">
        <f t="shared" si="4"/>
        <v>-0.020257897146345294</v>
      </c>
      <c r="K68">
        <f t="shared" si="5"/>
        <v>-0.004140160950373395</v>
      </c>
      <c r="L68">
        <f t="shared" si="6"/>
        <v>-0.0161177361959719</v>
      </c>
      <c r="M68">
        <f t="shared" si="7"/>
        <v>0.0002597814200829427</v>
      </c>
      <c r="N68">
        <f t="shared" si="8"/>
        <v>2.610347810116881</v>
      </c>
      <c r="O68">
        <f t="shared" si="9"/>
        <v>0.001784877459672056</v>
      </c>
      <c r="P68">
        <f t="shared" si="10"/>
        <v>2.610347810116881</v>
      </c>
      <c r="S68">
        <f t="shared" si="11"/>
        <v>-0.001104316353228487</v>
      </c>
      <c r="T68">
        <f t="shared" si="12"/>
        <v>2.6183053659749174</v>
      </c>
      <c r="U68">
        <f t="shared" si="13"/>
        <v>-0.05020536597491754</v>
      </c>
      <c r="V68">
        <f t="shared" si="14"/>
        <v>0.0025205787726754075</v>
      </c>
      <c r="W68">
        <f t="shared" si="15"/>
        <v>0.002819610000000016</v>
      </c>
    </row>
    <row r="69" spans="1:23" ht="12.75">
      <c r="A69" s="1">
        <v>27834</v>
      </c>
      <c r="B69" s="2">
        <v>49.01</v>
      </c>
      <c r="C69">
        <v>25.64</v>
      </c>
      <c r="D69">
        <v>2.5907</v>
      </c>
      <c r="E69">
        <f t="shared" si="0"/>
        <v>0.9874669522292454</v>
      </c>
      <c r="F69">
        <f t="shared" si="1"/>
        <v>1.355346827178127</v>
      </c>
      <c r="H69">
        <f t="shared" si="2"/>
        <v>-0.0016296598085150382</v>
      </c>
      <c r="I69">
        <f t="shared" si="3"/>
        <v>0.0019538882375929045</v>
      </c>
      <c r="J69">
        <f t="shared" si="4"/>
        <v>0.008800280362914359</v>
      </c>
      <c r="K69">
        <f t="shared" si="5"/>
        <v>-0.0035835480461079428</v>
      </c>
      <c r="L69">
        <f t="shared" si="6"/>
        <v>0.012383828409022302</v>
      </c>
      <c r="M69">
        <f t="shared" si="7"/>
        <v>0.00015335920606410783</v>
      </c>
      <c r="N69">
        <f t="shared" si="8"/>
        <v>2.55889709026279</v>
      </c>
      <c r="O69">
        <f t="shared" si="9"/>
        <v>0.00101142506775312</v>
      </c>
      <c r="P69">
        <f t="shared" si="10"/>
        <v>2.55889709026279</v>
      </c>
      <c r="S69">
        <f t="shared" si="11"/>
        <v>-0.0008700752748877439</v>
      </c>
      <c r="T69">
        <f t="shared" si="12"/>
        <v>2.5658655596865607</v>
      </c>
      <c r="U69">
        <f t="shared" si="13"/>
        <v>0.024834440313439288</v>
      </c>
      <c r="V69">
        <f t="shared" si="14"/>
        <v>0.0006167494256817784</v>
      </c>
      <c r="W69">
        <f t="shared" si="15"/>
        <v>0.0005107600000000079</v>
      </c>
    </row>
    <row r="70" spans="1:23" ht="12.75">
      <c r="A70" s="1">
        <v>27865</v>
      </c>
      <c r="B70" s="2">
        <v>49.01</v>
      </c>
      <c r="C70">
        <v>25.73</v>
      </c>
      <c r="D70">
        <v>2.5265</v>
      </c>
      <c r="E70">
        <f t="shared" si="0"/>
        <v>0.9663768390166529</v>
      </c>
      <c r="F70">
        <f t="shared" si="1"/>
        <v>1.3263996123240156</v>
      </c>
      <c r="H70">
        <f t="shared" si="2"/>
        <v>0</v>
      </c>
      <c r="I70">
        <f t="shared" si="3"/>
        <v>0.0035101404056161467</v>
      </c>
      <c r="J70">
        <f t="shared" si="4"/>
        <v>-0.024780947234338213</v>
      </c>
      <c r="K70">
        <f t="shared" si="5"/>
        <v>-0.0035101404056161467</v>
      </c>
      <c r="L70">
        <f t="shared" si="6"/>
        <v>-0.021270806828722066</v>
      </c>
      <c r="M70">
        <f t="shared" si="7"/>
        <v>0.0004524472231448093</v>
      </c>
      <c r="N70">
        <f t="shared" si="8"/>
        <v>2.58160627925117</v>
      </c>
      <c r="O70">
        <f t="shared" si="9"/>
        <v>0.0030367020129079365</v>
      </c>
      <c r="P70">
        <f t="shared" si="10"/>
        <v>2.58160627925117</v>
      </c>
      <c r="S70">
        <f t="shared" si="11"/>
        <v>-0.00083918291731666</v>
      </c>
      <c r="T70">
        <f t="shared" si="12"/>
        <v>2.5885259288161078</v>
      </c>
      <c r="U70">
        <f t="shared" si="13"/>
        <v>-0.0620259288161078</v>
      </c>
      <c r="V70">
        <f t="shared" si="14"/>
        <v>0.003847215845500872</v>
      </c>
      <c r="W70">
        <f t="shared" si="15"/>
        <v>0.0041216400000000045</v>
      </c>
    </row>
    <row r="71" spans="1:23" ht="12.75">
      <c r="A71" s="1">
        <v>27895</v>
      </c>
      <c r="B71" s="2">
        <v>48.92</v>
      </c>
      <c r="C71">
        <v>25.91</v>
      </c>
      <c r="D71">
        <v>2.5025</v>
      </c>
      <c r="E71">
        <f t="shared" si="0"/>
        <v>0.965666526049245</v>
      </c>
      <c r="F71">
        <f t="shared" si="1"/>
        <v>1.3254246729354047</v>
      </c>
      <c r="H71">
        <f t="shared" si="2"/>
        <v>-0.0018363599265455166</v>
      </c>
      <c r="I71">
        <f t="shared" si="3"/>
        <v>0.006995724834823136</v>
      </c>
      <c r="J71">
        <f t="shared" si="4"/>
        <v>-0.009499307342172969</v>
      </c>
      <c r="K71">
        <f t="shared" si="5"/>
        <v>-0.008832084761368653</v>
      </c>
      <c r="L71">
        <f t="shared" si="6"/>
        <v>-0.0006672225808043164</v>
      </c>
      <c r="M71">
        <f t="shared" si="7"/>
        <v>4.451859723351725E-07</v>
      </c>
      <c r="N71">
        <f t="shared" si="8"/>
        <v>2.504185737850402</v>
      </c>
      <c r="O71">
        <f t="shared" si="9"/>
        <v>2.841712100278863E-06</v>
      </c>
      <c r="P71">
        <f t="shared" si="10"/>
        <v>2.504185737850402</v>
      </c>
      <c r="S71">
        <f t="shared" si="11"/>
        <v>-0.0030788327263810544</v>
      </c>
      <c r="T71">
        <f t="shared" si="12"/>
        <v>2.518721329116798</v>
      </c>
      <c r="U71">
        <f t="shared" si="13"/>
        <v>-0.016221329116798078</v>
      </c>
      <c r="V71">
        <f t="shared" si="14"/>
        <v>0.0002631315183154811</v>
      </c>
      <c r="W71">
        <f t="shared" si="15"/>
        <v>0.000576000000000001</v>
      </c>
    </row>
    <row r="72" spans="1:23" ht="12.75">
      <c r="A72" s="1">
        <v>27926</v>
      </c>
      <c r="B72" s="2">
        <v>49.01</v>
      </c>
      <c r="C72">
        <v>26.05</v>
      </c>
      <c r="D72">
        <v>2.426</v>
      </c>
      <c r="E72">
        <f t="shared" si="0"/>
        <v>0.9394765583283904</v>
      </c>
      <c r="F72">
        <f t="shared" si="1"/>
        <v>1.289477657620894</v>
      </c>
      <c r="H72">
        <f t="shared" si="2"/>
        <v>0.0018397383483237384</v>
      </c>
      <c r="I72">
        <f t="shared" si="3"/>
        <v>0.005403319181783051</v>
      </c>
      <c r="J72">
        <f t="shared" si="4"/>
        <v>-0.03056943056943051</v>
      </c>
      <c r="K72">
        <f t="shared" si="5"/>
        <v>-0.003563580833459312</v>
      </c>
      <c r="L72">
        <f t="shared" si="6"/>
        <v>-0.0270058497359712</v>
      </c>
      <c r="M72">
        <f t="shared" si="7"/>
        <v>0.0007293159199618557</v>
      </c>
      <c r="N72">
        <f t="shared" si="8"/>
        <v>2.493582138964268</v>
      </c>
      <c r="O72">
        <f t="shared" si="9"/>
        <v>0.004567345506985618</v>
      </c>
      <c r="P72">
        <f t="shared" si="10"/>
        <v>2.493582138964268</v>
      </c>
      <c r="S72">
        <f t="shared" si="11"/>
        <v>-0.0008616724128871828</v>
      </c>
      <c r="T72">
        <f t="shared" si="12"/>
        <v>2.50034366478675</v>
      </c>
      <c r="U72">
        <f t="shared" si="13"/>
        <v>-0.07434366478674992</v>
      </c>
      <c r="V72">
        <f t="shared" si="14"/>
        <v>0.00552698049392464</v>
      </c>
      <c r="W72">
        <f t="shared" si="15"/>
        <v>0.005852249999999968</v>
      </c>
    </row>
    <row r="73" spans="1:23" ht="12.75">
      <c r="A73" s="1">
        <v>27956</v>
      </c>
      <c r="B73" s="2">
        <v>49.09</v>
      </c>
      <c r="C73">
        <v>26.19</v>
      </c>
      <c r="D73">
        <v>2.4697</v>
      </c>
      <c r="E73">
        <f t="shared" si="0"/>
        <v>0.9599725053056409</v>
      </c>
      <c r="F73">
        <f t="shared" si="1"/>
        <v>1.3176093501731514</v>
      </c>
      <c r="H73">
        <f t="shared" si="2"/>
        <v>0.0016323199347072492</v>
      </c>
      <c r="I73">
        <f t="shared" si="3"/>
        <v>0.005374280230326267</v>
      </c>
      <c r="J73">
        <f t="shared" si="4"/>
        <v>0.01801319043693317</v>
      </c>
      <c r="K73">
        <f t="shared" si="5"/>
        <v>-0.003741960295619018</v>
      </c>
      <c r="L73">
        <f t="shared" si="6"/>
        <v>0.021755150732552186</v>
      </c>
      <c r="M73">
        <f t="shared" si="7"/>
        <v>0.00047328658339606595</v>
      </c>
      <c r="N73">
        <f t="shared" si="8"/>
        <v>2.4169220043228283</v>
      </c>
      <c r="O73">
        <f t="shared" si="9"/>
        <v>0.0027855168276995517</v>
      </c>
      <c r="P73">
        <f t="shared" si="10"/>
        <v>2.4169220043228283</v>
      </c>
      <c r="S73">
        <f t="shared" si="11"/>
        <v>-0.0009367403770862381</v>
      </c>
      <c r="T73">
        <f t="shared" si="12"/>
        <v>2.4237274678451888</v>
      </c>
      <c r="U73">
        <f t="shared" si="13"/>
        <v>0.04597253215481123</v>
      </c>
      <c r="V73">
        <f t="shared" si="14"/>
        <v>0.0021134737127251526</v>
      </c>
      <c r="W73">
        <f t="shared" si="15"/>
        <v>0.001909689999999987</v>
      </c>
    </row>
    <row r="74" spans="1:23" ht="12.75">
      <c r="A74" s="1">
        <v>27987</v>
      </c>
      <c r="B74" s="2">
        <v>49.27</v>
      </c>
      <c r="C74">
        <v>26.32</v>
      </c>
      <c r="D74">
        <v>2.4759</v>
      </c>
      <c r="E74">
        <f aca="true" t="shared" si="16" ref="E74:E137">C74*D74/B74/7.086608*5.1631</f>
        <v>0.96362608786428</v>
      </c>
      <c r="F74">
        <f aca="true" t="shared" si="17" ref="F74:F137">C74*D74/B74</f>
        <v>1.3226240714430688</v>
      </c>
      <c r="H74">
        <f aca="true" t="shared" si="18" ref="H74:H137">B74/B73-1</f>
        <v>0.0036667345691587805</v>
      </c>
      <c r="I74">
        <f aca="true" t="shared" si="19" ref="I74:I137">C74/C73-1</f>
        <v>0.004963726613211206</v>
      </c>
      <c r="J74">
        <f aca="true" t="shared" si="20" ref="J74:J137">D74/D73-1</f>
        <v>0.002510426367575036</v>
      </c>
      <c r="K74">
        <f aca="true" t="shared" si="21" ref="K74:K137">H74-I74</f>
        <v>-0.0012969920440524252</v>
      </c>
      <c r="L74">
        <f aca="true" t="shared" si="22" ref="L74:L137">J74-K74</f>
        <v>0.003807418411627461</v>
      </c>
      <c r="M74">
        <f aca="true" t="shared" si="23" ref="M74:M137">(J74-K74)^2</f>
        <v>1.449643496119978E-05</v>
      </c>
      <c r="N74">
        <f aca="true" t="shared" si="24" ref="N74:N137">D73*(1+K74)</f>
        <v>2.4664968187488037</v>
      </c>
      <c r="O74">
        <f aca="true" t="shared" si="25" ref="O74:O137">(D74-N74)^2</f>
        <v>8.841981764285424E-05</v>
      </c>
      <c r="P74">
        <f aca="true" t="shared" si="26" ref="P74:P137">D73*(1+K74)</f>
        <v>2.4664968187488037</v>
      </c>
      <c r="S74">
        <f aca="true" t="shared" si="27" ref="S74:S137">0.000638+0.420833*K74</f>
        <v>9.218294712528576E-05</v>
      </c>
      <c r="T74">
        <f aca="true" t="shared" si="28" ref="T74:T137">D73*(1+S74)</f>
        <v>2.469927664224515</v>
      </c>
      <c r="U74">
        <f aca="true" t="shared" si="29" ref="U74:U137">D74-T74</f>
        <v>0.00597233577548506</v>
      </c>
      <c r="V74">
        <f aca="true" t="shared" si="30" ref="V74:V137">U74^2</f>
        <v>3.5668794615138735E-05</v>
      </c>
      <c r="W74">
        <f aca="true" t="shared" si="31" ref="W74:W137">(D74-D73)^2</f>
        <v>3.8440000000002546E-05</v>
      </c>
    </row>
    <row r="75" spans="1:23" ht="12.75">
      <c r="A75" s="1">
        <v>28018</v>
      </c>
      <c r="B75" s="2">
        <v>49.15</v>
      </c>
      <c r="C75">
        <v>26.42</v>
      </c>
      <c r="D75">
        <v>2.4716</v>
      </c>
      <c r="E75">
        <f t="shared" si="16"/>
        <v>0.967964888325494</v>
      </c>
      <c r="F75">
        <f t="shared" si="17"/>
        <v>1.3285792878942015</v>
      </c>
      <c r="H75">
        <f t="shared" si="18"/>
        <v>-0.0024355591637914564</v>
      </c>
      <c r="I75">
        <f t="shared" si="19"/>
        <v>0.0037993920972645423</v>
      </c>
      <c r="J75">
        <f t="shared" si="20"/>
        <v>-0.0017367421947575012</v>
      </c>
      <c r="K75">
        <f t="shared" si="21"/>
        <v>-0.006234951261055999</v>
      </c>
      <c r="L75">
        <f t="shared" si="22"/>
        <v>0.0044982090662984975</v>
      </c>
      <c r="M75">
        <f t="shared" si="23"/>
        <v>2.023388480413E-05</v>
      </c>
      <c r="N75">
        <f t="shared" si="24"/>
        <v>2.4604628841727516</v>
      </c>
      <c r="O75">
        <f t="shared" si="25"/>
        <v>0.00012403534894954706</v>
      </c>
      <c r="P75">
        <f t="shared" si="26"/>
        <v>2.4604628841727516</v>
      </c>
      <c r="S75">
        <f t="shared" si="27"/>
        <v>-0.001985873244043979</v>
      </c>
      <c r="T75">
        <f t="shared" si="28"/>
        <v>2.470983176435072</v>
      </c>
      <c r="U75">
        <f t="shared" si="29"/>
        <v>0.0006168235649282039</v>
      </c>
      <c r="V75">
        <f t="shared" si="30"/>
        <v>3.8047131025073817E-07</v>
      </c>
      <c r="W75">
        <f t="shared" si="31"/>
        <v>1.8490000000001658E-05</v>
      </c>
    </row>
    <row r="76" spans="1:23" ht="12.75">
      <c r="A76" s="1">
        <v>28048</v>
      </c>
      <c r="B76" s="2">
        <v>49.27</v>
      </c>
      <c r="C76">
        <v>26.55</v>
      </c>
      <c r="D76">
        <v>2.4516</v>
      </c>
      <c r="E76">
        <f t="shared" si="16"/>
        <v>0.9625065692019428</v>
      </c>
      <c r="F76">
        <f t="shared" si="17"/>
        <v>1.3210874771666328</v>
      </c>
      <c r="H76">
        <f t="shared" si="18"/>
        <v>0.0024415055951170217</v>
      </c>
      <c r="I76">
        <f t="shared" si="19"/>
        <v>0.0049205147615443146</v>
      </c>
      <c r="J76">
        <f t="shared" si="20"/>
        <v>-0.008091924259588934</v>
      </c>
      <c r="K76">
        <f t="shared" si="21"/>
        <v>-0.002479009166427293</v>
      </c>
      <c r="L76">
        <f t="shared" si="22"/>
        <v>-0.005612915093161641</v>
      </c>
      <c r="M76">
        <f t="shared" si="23"/>
        <v>3.150481584304175E-05</v>
      </c>
      <c r="N76">
        <f t="shared" si="24"/>
        <v>2.4654728809442585</v>
      </c>
      <c r="O76">
        <f t="shared" si="25"/>
        <v>0.00019245682569357162</v>
      </c>
      <c r="P76">
        <f t="shared" si="26"/>
        <v>2.4654728809442585</v>
      </c>
      <c r="S76">
        <f t="shared" si="27"/>
        <v>-0.00040524886453509703</v>
      </c>
      <c r="T76">
        <f t="shared" si="28"/>
        <v>2.470598386906415</v>
      </c>
      <c r="U76">
        <f t="shared" si="29"/>
        <v>-0.0189983869064152</v>
      </c>
      <c r="V76">
        <f t="shared" si="30"/>
        <v>0.00036093870504584846</v>
      </c>
      <c r="W76">
        <f t="shared" si="31"/>
        <v>0.0004000000000000007</v>
      </c>
    </row>
    <row r="77" spans="1:23" ht="12.75">
      <c r="A77" s="1">
        <v>28079</v>
      </c>
      <c r="B77" s="2">
        <v>49.36</v>
      </c>
      <c r="C77">
        <v>26.6</v>
      </c>
      <c r="D77">
        <v>2.4396</v>
      </c>
      <c r="E77">
        <f t="shared" si="16"/>
        <v>0.9578494115369715</v>
      </c>
      <c r="F77">
        <f t="shared" si="17"/>
        <v>1.3146952998379255</v>
      </c>
      <c r="H77">
        <f t="shared" si="18"/>
        <v>0.0018266693728434813</v>
      </c>
      <c r="I77">
        <f t="shared" si="19"/>
        <v>0.0018832391713747842</v>
      </c>
      <c r="J77">
        <f t="shared" si="20"/>
        <v>-0.004894762604013669</v>
      </c>
      <c r="K77">
        <f t="shared" si="21"/>
        <v>-5.656979853130295E-05</v>
      </c>
      <c r="L77">
        <f t="shared" si="22"/>
        <v>-0.004838192805482366</v>
      </c>
      <c r="M77">
        <f t="shared" si="23"/>
        <v>2.340810962302133E-05</v>
      </c>
      <c r="N77">
        <f t="shared" si="24"/>
        <v>2.4514613134819205</v>
      </c>
      <c r="O77">
        <f t="shared" si="25"/>
        <v>0.00014069075751639004</v>
      </c>
      <c r="P77">
        <f t="shared" si="26"/>
        <v>2.4514613134819205</v>
      </c>
      <c r="S77">
        <f t="shared" si="27"/>
        <v>0.0006141935619746762</v>
      </c>
      <c r="T77">
        <f t="shared" si="28"/>
        <v>2.4531057569365373</v>
      </c>
      <c r="U77">
        <f t="shared" si="29"/>
        <v>-0.013505756936537328</v>
      </c>
      <c r="V77">
        <f t="shared" si="30"/>
        <v>0.00018240547042882614</v>
      </c>
      <c r="W77">
        <f t="shared" si="31"/>
        <v>0.00014400000000000025</v>
      </c>
    </row>
    <row r="78" spans="1:23" ht="12.75">
      <c r="A78" s="1">
        <v>28109</v>
      </c>
      <c r="B78" s="2">
        <v>49.48</v>
      </c>
      <c r="C78">
        <v>26.69</v>
      </c>
      <c r="D78">
        <v>2.4528</v>
      </c>
      <c r="E78">
        <f t="shared" si="16"/>
        <v>0.9639469794713486</v>
      </c>
      <c r="F78">
        <f t="shared" si="17"/>
        <v>1.3230645109135004</v>
      </c>
      <c r="H78">
        <f t="shared" si="18"/>
        <v>0.002431118314424552</v>
      </c>
      <c r="I78">
        <f t="shared" si="19"/>
        <v>0.0033834586466165995</v>
      </c>
      <c r="J78">
        <f t="shared" si="20"/>
        <v>0.0054107230693556385</v>
      </c>
      <c r="K78">
        <f t="shared" si="21"/>
        <v>-0.0009523403321920476</v>
      </c>
      <c r="L78">
        <f t="shared" si="22"/>
        <v>0.006363063401547686</v>
      </c>
      <c r="M78">
        <f t="shared" si="23"/>
        <v>4.048857585211561E-05</v>
      </c>
      <c r="N78">
        <f t="shared" si="24"/>
        <v>2.437276670525584</v>
      </c>
      <c r="O78">
        <f t="shared" si="25"/>
        <v>0.00024097375797126332</v>
      </c>
      <c r="P78">
        <f t="shared" si="26"/>
        <v>2.437276670525584</v>
      </c>
      <c r="S78">
        <f t="shared" si="27"/>
        <v>0.00023722376098262403</v>
      </c>
      <c r="T78">
        <f t="shared" si="28"/>
        <v>2.4401787310872933</v>
      </c>
      <c r="U78">
        <f t="shared" si="29"/>
        <v>0.01262126891270654</v>
      </c>
      <c r="V78">
        <f t="shared" si="30"/>
        <v>0.00015929642896685253</v>
      </c>
      <c r="W78">
        <f t="shared" si="31"/>
        <v>0.0001742399999999968</v>
      </c>
    </row>
    <row r="79" spans="1:23" ht="12.75">
      <c r="A79" s="1">
        <v>28140</v>
      </c>
      <c r="B79" s="2">
        <v>49.57</v>
      </c>
      <c r="C79">
        <v>26.83</v>
      </c>
      <c r="D79">
        <v>2.442</v>
      </c>
      <c r="E79">
        <f t="shared" si="16"/>
        <v>0.9629850387724208</v>
      </c>
      <c r="F79">
        <f t="shared" si="17"/>
        <v>1.321744200121041</v>
      </c>
      <c r="H79">
        <f t="shared" si="18"/>
        <v>0.001818916734034115</v>
      </c>
      <c r="I79">
        <f t="shared" si="19"/>
        <v>0.005245410266017103</v>
      </c>
      <c r="J79">
        <f t="shared" si="20"/>
        <v>-0.0044031311154597574</v>
      </c>
      <c r="K79">
        <f t="shared" si="21"/>
        <v>-0.003426493531982988</v>
      </c>
      <c r="L79">
        <f t="shared" si="22"/>
        <v>-0.0009766375834767693</v>
      </c>
      <c r="M79">
        <f t="shared" si="23"/>
        <v>9.538209694593437E-07</v>
      </c>
      <c r="N79">
        <f t="shared" si="24"/>
        <v>2.444395496664752</v>
      </c>
      <c r="O79">
        <f t="shared" si="25"/>
        <v>5.7384042708375585E-06</v>
      </c>
      <c r="P79">
        <f t="shared" si="26"/>
        <v>2.444395496664752</v>
      </c>
      <c r="S79">
        <f t="shared" si="27"/>
        <v>-0.0008039815525449969</v>
      </c>
      <c r="T79">
        <f t="shared" si="28"/>
        <v>2.4508279940479176</v>
      </c>
      <c r="U79">
        <f t="shared" si="29"/>
        <v>-0.008827994047917453</v>
      </c>
      <c r="V79">
        <f t="shared" si="30"/>
        <v>7.793347891006598E-05</v>
      </c>
      <c r="W79">
        <f t="shared" si="31"/>
        <v>0.00011663999999999349</v>
      </c>
    </row>
    <row r="80" spans="1:23" ht="12.75">
      <c r="A80" s="1">
        <v>28171</v>
      </c>
      <c r="B80" s="2">
        <v>49.6</v>
      </c>
      <c r="C80">
        <v>27.1</v>
      </c>
      <c r="D80">
        <v>2.5151</v>
      </c>
      <c r="E80">
        <f t="shared" si="16"/>
        <v>1.0011865302579948</v>
      </c>
      <c r="F80">
        <f t="shared" si="17"/>
        <v>1.3741776209677419</v>
      </c>
      <c r="H80">
        <f t="shared" si="18"/>
        <v>0.0006052047609441669</v>
      </c>
      <c r="I80">
        <f t="shared" si="19"/>
        <v>0.010063361908311697</v>
      </c>
      <c r="J80">
        <f t="shared" si="20"/>
        <v>0.02993447993447984</v>
      </c>
      <c r="K80">
        <f t="shared" si="21"/>
        <v>-0.00945815714736753</v>
      </c>
      <c r="L80">
        <f t="shared" si="22"/>
        <v>0.03939263708184737</v>
      </c>
      <c r="M80">
        <f t="shared" si="23"/>
        <v>0.0015517798562621366</v>
      </c>
      <c r="N80">
        <f t="shared" si="24"/>
        <v>2.4189031802461285</v>
      </c>
      <c r="O80">
        <f t="shared" si="25"/>
        <v>0.009253828130758823</v>
      </c>
      <c r="P80">
        <f t="shared" si="26"/>
        <v>2.4189031802461285</v>
      </c>
      <c r="S80">
        <f t="shared" si="27"/>
        <v>-0.0033423046467981198</v>
      </c>
      <c r="T80">
        <f t="shared" si="28"/>
        <v>2.433838092052519</v>
      </c>
      <c r="U80">
        <f t="shared" si="29"/>
        <v>0.08126190794748078</v>
      </c>
      <c r="V80">
        <f t="shared" si="30"/>
        <v>0.00660349768326484</v>
      </c>
      <c r="W80">
        <f t="shared" si="31"/>
        <v>0.00534360999999996</v>
      </c>
    </row>
    <row r="81" spans="1:23" ht="12.75">
      <c r="A81" s="1">
        <v>28199</v>
      </c>
      <c r="B81" s="2">
        <v>49.51</v>
      </c>
      <c r="C81">
        <v>27.29</v>
      </c>
      <c r="D81">
        <v>2.553</v>
      </c>
      <c r="E81">
        <f t="shared" si="16"/>
        <v>1.0252589062379016</v>
      </c>
      <c r="F81">
        <f t="shared" si="17"/>
        <v>1.4072181377499495</v>
      </c>
      <c r="H81">
        <f t="shared" si="18"/>
        <v>-0.001814516129032273</v>
      </c>
      <c r="I81">
        <f t="shared" si="19"/>
        <v>0.007011070110701123</v>
      </c>
      <c r="J81">
        <f t="shared" si="20"/>
        <v>0.015068983340622566</v>
      </c>
      <c r="K81">
        <f t="shared" si="21"/>
        <v>-0.008825586239733396</v>
      </c>
      <c r="L81">
        <f t="shared" si="22"/>
        <v>0.023894569580355962</v>
      </c>
      <c r="M81">
        <f t="shared" si="23"/>
        <v>0.0005709504554304725</v>
      </c>
      <c r="N81">
        <f t="shared" si="24"/>
        <v>2.4929027680484466</v>
      </c>
      <c r="O81">
        <f t="shared" si="25"/>
        <v>0.0036116772882388067</v>
      </c>
      <c r="P81">
        <f t="shared" si="26"/>
        <v>2.4929027680484466</v>
      </c>
      <c r="S81">
        <f t="shared" si="27"/>
        <v>-0.0030760979340257242</v>
      </c>
      <c r="T81">
        <f t="shared" si="28"/>
        <v>2.507363306086132</v>
      </c>
      <c r="U81">
        <f t="shared" si="29"/>
        <v>0.045636693913868154</v>
      </c>
      <c r="V81">
        <f t="shared" si="30"/>
        <v>0.002082707831388091</v>
      </c>
      <c r="W81">
        <f t="shared" si="31"/>
        <v>0.0014364100000000034</v>
      </c>
    </row>
    <row r="82" spans="1:23" ht="12.75">
      <c r="A82" s="1">
        <v>28230</v>
      </c>
      <c r="B82" s="2">
        <v>49.57</v>
      </c>
      <c r="C82">
        <v>27.52</v>
      </c>
      <c r="D82">
        <v>2.5445</v>
      </c>
      <c r="E82">
        <f t="shared" si="16"/>
        <v>1.029210225352285</v>
      </c>
      <c r="F82">
        <f t="shared" si="17"/>
        <v>1.412641517046601</v>
      </c>
      <c r="H82">
        <f t="shared" si="18"/>
        <v>0.0012118763886084238</v>
      </c>
      <c r="I82">
        <f t="shared" si="19"/>
        <v>0.008427995602784843</v>
      </c>
      <c r="J82">
        <f t="shared" si="20"/>
        <v>-0.0033294163728945225</v>
      </c>
      <c r="K82">
        <f t="shared" si="21"/>
        <v>-0.00721611921417642</v>
      </c>
      <c r="L82">
        <f t="shared" si="22"/>
        <v>0.003886702841281897</v>
      </c>
      <c r="M82">
        <f t="shared" si="23"/>
        <v>1.5106458976428772E-05</v>
      </c>
      <c r="N82">
        <f t="shared" si="24"/>
        <v>2.5345772476462076</v>
      </c>
      <c r="O82">
        <f t="shared" si="25"/>
        <v>9.84610142746963E-05</v>
      </c>
      <c r="P82">
        <f t="shared" si="26"/>
        <v>2.5345772476462076</v>
      </c>
      <c r="S82">
        <f t="shared" si="27"/>
        <v>-0.002398781097259505</v>
      </c>
      <c r="T82">
        <f t="shared" si="28"/>
        <v>2.546875911858696</v>
      </c>
      <c r="U82">
        <f t="shared" si="29"/>
        <v>-0.0023759118586959005</v>
      </c>
      <c r="V82">
        <f t="shared" si="30"/>
        <v>5.6449571602918085E-06</v>
      </c>
      <c r="W82">
        <f t="shared" si="31"/>
        <v>7.224999999999541E-05</v>
      </c>
    </row>
    <row r="83" spans="1:23" ht="12.75">
      <c r="A83" s="1">
        <v>28260</v>
      </c>
      <c r="B83" s="2">
        <v>49.54</v>
      </c>
      <c r="C83">
        <v>27.65</v>
      </c>
      <c r="D83">
        <v>2.5202</v>
      </c>
      <c r="E83">
        <f t="shared" si="16"/>
        <v>1.02481687275361</v>
      </c>
      <c r="F83">
        <f t="shared" si="17"/>
        <v>1.4066114251110213</v>
      </c>
      <c r="H83">
        <f t="shared" si="18"/>
        <v>-0.0006052047609441669</v>
      </c>
      <c r="I83">
        <f t="shared" si="19"/>
        <v>0.004723837209302362</v>
      </c>
      <c r="J83">
        <f t="shared" si="20"/>
        <v>-0.009550009825113115</v>
      </c>
      <c r="K83">
        <f t="shared" si="21"/>
        <v>-0.005329041970246529</v>
      </c>
      <c r="L83">
        <f t="shared" si="22"/>
        <v>-0.004220967854866586</v>
      </c>
      <c r="M83">
        <f t="shared" si="23"/>
        <v>1.781656963181703E-05</v>
      </c>
      <c r="N83">
        <f t="shared" si="24"/>
        <v>2.5309402527067077</v>
      </c>
      <c r="O83">
        <f t="shared" si="25"/>
        <v>0.00011535302820394323</v>
      </c>
      <c r="P83">
        <f t="shared" si="26"/>
        <v>2.5309402527067077</v>
      </c>
      <c r="S83">
        <f t="shared" si="27"/>
        <v>-0.0016046367194647573</v>
      </c>
      <c r="T83">
        <f t="shared" si="28"/>
        <v>2.540417001867322</v>
      </c>
      <c r="U83">
        <f t="shared" si="29"/>
        <v>-0.020217001867322004</v>
      </c>
      <c r="V83">
        <f t="shared" si="30"/>
        <v>0.0004087271645033014</v>
      </c>
      <c r="W83">
        <f t="shared" si="31"/>
        <v>0.0005904900000000102</v>
      </c>
    </row>
    <row r="84" spans="1:23" ht="12.75">
      <c r="A84" s="1">
        <v>28291</v>
      </c>
      <c r="B84" s="2">
        <v>49.86</v>
      </c>
      <c r="C84">
        <v>27.84</v>
      </c>
      <c r="D84">
        <v>2.5</v>
      </c>
      <c r="E84">
        <f t="shared" si="16"/>
        <v>1.017019059489217</v>
      </c>
      <c r="F84">
        <f t="shared" si="17"/>
        <v>1.3959085439229844</v>
      </c>
      <c r="H84">
        <f t="shared" si="18"/>
        <v>0.006459426725878181</v>
      </c>
      <c r="I84">
        <f t="shared" si="19"/>
        <v>0.006871609403255041</v>
      </c>
      <c r="J84">
        <f t="shared" si="20"/>
        <v>-0.008015236885961396</v>
      </c>
      <c r="K84">
        <f t="shared" si="21"/>
        <v>-0.00041218267737686</v>
      </c>
      <c r="L84">
        <f t="shared" si="22"/>
        <v>-0.0076030542085845365</v>
      </c>
      <c r="M84">
        <f t="shared" si="23"/>
        <v>5.780643329867503E-05</v>
      </c>
      <c r="N84">
        <f t="shared" si="24"/>
        <v>2.519161217216475</v>
      </c>
      <c r="O84">
        <f t="shared" si="25"/>
        <v>0.00036715224521693843</v>
      </c>
      <c r="P84">
        <f t="shared" si="26"/>
        <v>2.519161217216475</v>
      </c>
      <c r="S84">
        <f t="shared" si="27"/>
        <v>0.0004645399273314639</v>
      </c>
      <c r="T84">
        <f t="shared" si="28"/>
        <v>2.521370733524861</v>
      </c>
      <c r="U84">
        <f t="shared" si="29"/>
        <v>-0.021370733524860963</v>
      </c>
      <c r="V84">
        <f t="shared" si="30"/>
        <v>0.0004567082513906163</v>
      </c>
      <c r="W84">
        <f t="shared" si="31"/>
        <v>0.0004080399999999998</v>
      </c>
    </row>
    <row r="85" spans="1:23" ht="12.75">
      <c r="A85" s="1">
        <v>28321</v>
      </c>
      <c r="B85" s="2">
        <v>49.89</v>
      </c>
      <c r="C85">
        <v>27.97</v>
      </c>
      <c r="D85">
        <v>2.4612</v>
      </c>
      <c r="E85">
        <f t="shared" si="16"/>
        <v>1.0053053535742884</v>
      </c>
      <c r="F85">
        <f t="shared" si="17"/>
        <v>1.3798309079975946</v>
      </c>
      <c r="H85">
        <f t="shared" si="18"/>
        <v>0.0006016847172081174</v>
      </c>
      <c r="I85">
        <f t="shared" si="19"/>
        <v>0.004669540229885083</v>
      </c>
      <c r="J85">
        <f t="shared" si="20"/>
        <v>-0.01552000000000009</v>
      </c>
      <c r="K85">
        <f t="shared" si="21"/>
        <v>-0.0040678555126769655</v>
      </c>
      <c r="L85">
        <f t="shared" si="22"/>
        <v>-0.011452144487323124</v>
      </c>
      <c r="M85">
        <f t="shared" si="23"/>
        <v>0.0001311516133585254</v>
      </c>
      <c r="N85">
        <f t="shared" si="24"/>
        <v>2.4898303612183077</v>
      </c>
      <c r="O85">
        <f t="shared" si="25"/>
        <v>0.000819697583490787</v>
      </c>
      <c r="P85">
        <f t="shared" si="26"/>
        <v>2.4898303612183077</v>
      </c>
      <c r="S85">
        <f t="shared" si="27"/>
        <v>-0.0010738878389663854</v>
      </c>
      <c r="T85">
        <f t="shared" si="28"/>
        <v>2.497315280402584</v>
      </c>
      <c r="U85">
        <f t="shared" si="29"/>
        <v>-0.03611528040258438</v>
      </c>
      <c r="V85">
        <f t="shared" si="30"/>
        <v>0.0013043134785572954</v>
      </c>
      <c r="W85">
        <f t="shared" si="31"/>
        <v>0.001505440000000013</v>
      </c>
    </row>
    <row r="86" spans="1:23" ht="12.75">
      <c r="A86" s="1">
        <v>28352</v>
      </c>
      <c r="B86" s="2">
        <v>49.89</v>
      </c>
      <c r="C86">
        <v>28.07</v>
      </c>
      <c r="D86">
        <v>2.4099</v>
      </c>
      <c r="E86">
        <f t="shared" si="16"/>
        <v>0.9878705914827581</v>
      </c>
      <c r="F86">
        <f t="shared" si="17"/>
        <v>1.3559008418520746</v>
      </c>
      <c r="H86">
        <f t="shared" si="18"/>
        <v>0</v>
      </c>
      <c r="I86">
        <f t="shared" si="19"/>
        <v>0.003575259206292536</v>
      </c>
      <c r="J86">
        <f t="shared" si="20"/>
        <v>-0.020843490980009705</v>
      </c>
      <c r="K86">
        <f t="shared" si="21"/>
        <v>-0.003575259206292536</v>
      </c>
      <c r="L86">
        <f t="shared" si="22"/>
        <v>-0.01726823177371717</v>
      </c>
      <c r="M86">
        <f t="shared" si="23"/>
        <v>0.0002981918285908152</v>
      </c>
      <c r="N86">
        <f t="shared" si="24"/>
        <v>2.4524005720414728</v>
      </c>
      <c r="O86">
        <f t="shared" si="25"/>
        <v>0.0018062986238524229</v>
      </c>
      <c r="P86">
        <f t="shared" si="26"/>
        <v>2.4524005720414728</v>
      </c>
      <c r="S86">
        <f t="shared" si="27"/>
        <v>-0.0008665870575617069</v>
      </c>
      <c r="T86">
        <f t="shared" si="28"/>
        <v>2.459067155933929</v>
      </c>
      <c r="U86">
        <f t="shared" si="29"/>
        <v>-0.04916715593392906</v>
      </c>
      <c r="V86">
        <f t="shared" si="30"/>
        <v>0.002417409222631296</v>
      </c>
      <c r="W86">
        <f t="shared" si="31"/>
        <v>0.00263168999999999</v>
      </c>
    </row>
    <row r="87" spans="1:23" ht="12.75">
      <c r="A87" s="1">
        <v>28383</v>
      </c>
      <c r="B87" s="2">
        <v>49.92</v>
      </c>
      <c r="C87">
        <v>28.16</v>
      </c>
      <c r="D87">
        <v>2.3941</v>
      </c>
      <c r="E87">
        <f t="shared" si="16"/>
        <v>0.9839487694289906</v>
      </c>
      <c r="F87">
        <f t="shared" si="17"/>
        <v>1.3505179487179486</v>
      </c>
      <c r="H87">
        <f t="shared" si="18"/>
        <v>0.000601322910402935</v>
      </c>
      <c r="I87">
        <f t="shared" si="19"/>
        <v>0.0032062700391877197</v>
      </c>
      <c r="J87">
        <f t="shared" si="20"/>
        <v>-0.0065562886426823175</v>
      </c>
      <c r="K87">
        <f t="shared" si="21"/>
        <v>-0.0026049471287847847</v>
      </c>
      <c r="L87">
        <f t="shared" si="22"/>
        <v>-0.003951341513897533</v>
      </c>
      <c r="M87">
        <f t="shared" si="23"/>
        <v>1.5613099759450047E-05</v>
      </c>
      <c r="N87">
        <f t="shared" si="24"/>
        <v>2.4036223379143413</v>
      </c>
      <c r="O87">
        <f t="shared" si="25"/>
        <v>9.067491935490425E-05</v>
      </c>
      <c r="P87">
        <f t="shared" si="26"/>
        <v>2.4036223379143413</v>
      </c>
      <c r="S87">
        <f t="shared" si="27"/>
        <v>-0.0004582477150478873</v>
      </c>
      <c r="T87">
        <f t="shared" si="28"/>
        <v>2.408795668831506</v>
      </c>
      <c r="U87">
        <f t="shared" si="29"/>
        <v>-0.014695668831506303</v>
      </c>
      <c r="V87">
        <f t="shared" si="30"/>
        <v>0.00021596268240530584</v>
      </c>
      <c r="W87">
        <f t="shared" si="31"/>
        <v>0.00024964000000000117</v>
      </c>
    </row>
    <row r="88" spans="1:23" ht="12.75">
      <c r="A88" s="1">
        <v>28413</v>
      </c>
      <c r="B88" s="2">
        <v>50.02</v>
      </c>
      <c r="C88">
        <v>28.25</v>
      </c>
      <c r="D88">
        <v>2.3364</v>
      </c>
      <c r="E88">
        <f t="shared" si="16"/>
        <v>0.9613777990202612</v>
      </c>
      <c r="F88">
        <f t="shared" si="17"/>
        <v>1.3195381847261094</v>
      </c>
      <c r="H88">
        <f t="shared" si="18"/>
        <v>0.0020032051282050656</v>
      </c>
      <c r="I88">
        <f t="shared" si="19"/>
        <v>0.003196022727272707</v>
      </c>
      <c r="J88">
        <f t="shared" si="20"/>
        <v>-0.024100914748757418</v>
      </c>
      <c r="K88">
        <f t="shared" si="21"/>
        <v>-0.0011928175990676415</v>
      </c>
      <c r="L88">
        <f t="shared" si="22"/>
        <v>-0.022908097149689777</v>
      </c>
      <c r="M88">
        <f t="shared" si="23"/>
        <v>0.0005247809150196248</v>
      </c>
      <c r="N88">
        <f t="shared" si="24"/>
        <v>2.391244275386072</v>
      </c>
      <c r="O88">
        <f t="shared" si="25"/>
        <v>0.003007894542623334</v>
      </c>
      <c r="P88">
        <f t="shared" si="26"/>
        <v>2.391244275386072</v>
      </c>
      <c r="S88">
        <f t="shared" si="27"/>
        <v>0.00013602299133156726</v>
      </c>
      <c r="T88">
        <f t="shared" si="28"/>
        <v>2.394425652643547</v>
      </c>
      <c r="U88">
        <f t="shared" si="29"/>
        <v>-0.05802565264354698</v>
      </c>
      <c r="V88">
        <f t="shared" si="30"/>
        <v>0.00336697636470957</v>
      </c>
      <c r="W88">
        <f t="shared" si="31"/>
        <v>0.00332929000000001</v>
      </c>
    </row>
    <row r="89" spans="1:23" ht="12.75">
      <c r="A89" s="1">
        <v>28444</v>
      </c>
      <c r="B89" s="2">
        <v>49.97</v>
      </c>
      <c r="C89">
        <v>28.39</v>
      </c>
      <c r="D89">
        <v>2.2148</v>
      </c>
      <c r="E89">
        <f t="shared" si="16"/>
        <v>0.9167748366212495</v>
      </c>
      <c r="F89">
        <f t="shared" si="17"/>
        <v>1.2583184310586353</v>
      </c>
      <c r="H89">
        <f t="shared" si="18"/>
        <v>-0.0009996001599361648</v>
      </c>
      <c r="I89">
        <f t="shared" si="19"/>
        <v>0.004955752212389308</v>
      </c>
      <c r="J89">
        <f t="shared" si="20"/>
        <v>-0.05204588255435716</v>
      </c>
      <c r="K89">
        <f t="shared" si="21"/>
        <v>-0.005955352372325473</v>
      </c>
      <c r="L89">
        <f t="shared" si="22"/>
        <v>-0.046090530182031686</v>
      </c>
      <c r="M89">
        <f t="shared" si="23"/>
        <v>0.002124336972460774</v>
      </c>
      <c r="N89">
        <f t="shared" si="24"/>
        <v>2.3224859147172987</v>
      </c>
      <c r="O89">
        <f t="shared" si="25"/>
        <v>0.011596256228501356</v>
      </c>
      <c r="P89">
        <f t="shared" si="26"/>
        <v>2.3224859147172987</v>
      </c>
      <c r="S89">
        <f t="shared" si="27"/>
        <v>-0.0018682088049028459</v>
      </c>
      <c r="T89">
        <f t="shared" si="28"/>
        <v>2.3320351169482247</v>
      </c>
      <c r="U89">
        <f t="shared" si="29"/>
        <v>-0.11723511694822486</v>
      </c>
      <c r="V89">
        <f t="shared" si="30"/>
        <v>0.013744072645863959</v>
      </c>
      <c r="W89">
        <f t="shared" si="31"/>
        <v>0.014786559999999983</v>
      </c>
    </row>
    <row r="90" spans="1:23" ht="12.75">
      <c r="A90" s="1">
        <v>28474</v>
      </c>
      <c r="B90" s="2">
        <v>50.07</v>
      </c>
      <c r="C90">
        <v>28.48</v>
      </c>
      <c r="D90">
        <v>2.1441</v>
      </c>
      <c r="E90">
        <f t="shared" si="16"/>
        <v>0.888545264933523</v>
      </c>
      <c r="F90">
        <f t="shared" si="17"/>
        <v>1.21957195925704</v>
      </c>
      <c r="H90">
        <f t="shared" si="18"/>
        <v>0.0020012007204321947</v>
      </c>
      <c r="I90">
        <f t="shared" si="19"/>
        <v>0.0031701303275801784</v>
      </c>
      <c r="J90">
        <f t="shared" si="20"/>
        <v>-0.03192161820480399</v>
      </c>
      <c r="K90">
        <f t="shared" si="21"/>
        <v>-0.0011689296071479838</v>
      </c>
      <c r="L90">
        <f t="shared" si="22"/>
        <v>-0.030752688597656008</v>
      </c>
      <c r="M90">
        <f t="shared" si="23"/>
        <v>0.0009457278559844019</v>
      </c>
      <c r="N90">
        <f t="shared" si="24"/>
        <v>2.2122110547060885</v>
      </c>
      <c r="O90">
        <f t="shared" si="25"/>
        <v>0.004639115773175792</v>
      </c>
      <c r="P90">
        <f t="shared" si="26"/>
        <v>2.2122110547060885</v>
      </c>
      <c r="S90">
        <f t="shared" si="27"/>
        <v>0.0001460758466350925</v>
      </c>
      <c r="T90">
        <f t="shared" si="28"/>
        <v>2.2151235287851274</v>
      </c>
      <c r="U90">
        <f t="shared" si="29"/>
        <v>-0.07102352878512752</v>
      </c>
      <c r="V90">
        <f t="shared" si="30"/>
        <v>0.0050443416410918375</v>
      </c>
      <c r="W90">
        <f t="shared" si="31"/>
        <v>0.004998489999999998</v>
      </c>
    </row>
    <row r="91" spans="1:23" ht="12.75">
      <c r="A91" s="1">
        <v>28505</v>
      </c>
      <c r="B91" s="2">
        <v>50.07</v>
      </c>
      <c r="C91">
        <v>28.66</v>
      </c>
      <c r="D91">
        <v>1.9932</v>
      </c>
      <c r="E91">
        <f t="shared" si="16"/>
        <v>0.8312307476709863</v>
      </c>
      <c r="F91">
        <f t="shared" si="17"/>
        <v>1.1409049730377472</v>
      </c>
      <c r="H91">
        <f t="shared" si="18"/>
        <v>0</v>
      </c>
      <c r="I91">
        <f t="shared" si="19"/>
        <v>0.006320224719101208</v>
      </c>
      <c r="J91">
        <f t="shared" si="20"/>
        <v>-0.0703791800755561</v>
      </c>
      <c r="K91">
        <f t="shared" si="21"/>
        <v>-0.006320224719101208</v>
      </c>
      <c r="L91">
        <f t="shared" si="22"/>
        <v>-0.0640589553564549</v>
      </c>
      <c r="M91">
        <f t="shared" si="23"/>
        <v>0.004103549761360281</v>
      </c>
      <c r="N91">
        <f t="shared" si="24"/>
        <v>2.130548806179775</v>
      </c>
      <c r="O91">
        <f t="shared" si="25"/>
        <v>0.01886469455900939</v>
      </c>
      <c r="P91">
        <f t="shared" si="26"/>
        <v>2.130548806179775</v>
      </c>
      <c r="S91">
        <f t="shared" si="27"/>
        <v>-0.002021759129213519</v>
      </c>
      <c r="T91">
        <f t="shared" si="28"/>
        <v>2.139765146251053</v>
      </c>
      <c r="U91">
        <f t="shared" si="29"/>
        <v>-0.1465651462510531</v>
      </c>
      <c r="V91">
        <f t="shared" si="30"/>
        <v>0.021481342095592586</v>
      </c>
      <c r="W91">
        <f t="shared" si="31"/>
        <v>0.022770809999999943</v>
      </c>
    </row>
    <row r="92" spans="1:23" ht="12.75">
      <c r="A92" s="1">
        <v>28536</v>
      </c>
      <c r="B92" s="2">
        <v>50.12</v>
      </c>
      <c r="C92">
        <v>28.85</v>
      </c>
      <c r="D92">
        <v>1.9861</v>
      </c>
      <c r="E92">
        <f t="shared" si="16"/>
        <v>0.8329290190160064</v>
      </c>
      <c r="F92">
        <f t="shared" si="17"/>
        <v>1.1432359337589786</v>
      </c>
      <c r="H92">
        <f t="shared" si="18"/>
        <v>0.0009986019572598703</v>
      </c>
      <c r="I92">
        <f t="shared" si="19"/>
        <v>0.0066294487090021725</v>
      </c>
      <c r="J92">
        <f t="shared" si="20"/>
        <v>-0.0035621111780053116</v>
      </c>
      <c r="K92">
        <f t="shared" si="21"/>
        <v>-0.005630846751742302</v>
      </c>
      <c r="L92">
        <f t="shared" si="22"/>
        <v>0.0020687355737369906</v>
      </c>
      <c r="M92">
        <f t="shared" si="23"/>
        <v>4.279666874044915E-06</v>
      </c>
      <c r="N92">
        <f t="shared" si="24"/>
        <v>1.9819765962544273</v>
      </c>
      <c r="O92">
        <f t="shared" si="25"/>
        <v>1.7002458449002388E-05</v>
      </c>
      <c r="P92">
        <f t="shared" si="26"/>
        <v>1.9819765962544273</v>
      </c>
      <c r="S92">
        <f t="shared" si="27"/>
        <v>-0.001731646131075968</v>
      </c>
      <c r="T92">
        <f t="shared" si="28"/>
        <v>1.9897484829315393</v>
      </c>
      <c r="U92">
        <f t="shared" si="29"/>
        <v>-0.0036484829315392986</v>
      </c>
      <c r="V92">
        <f t="shared" si="30"/>
        <v>1.3311427701733595E-05</v>
      </c>
      <c r="W92">
        <f t="shared" si="31"/>
        <v>5.041000000000151E-05</v>
      </c>
    </row>
    <row r="93" spans="1:23" ht="12.75">
      <c r="A93" s="1">
        <v>28564</v>
      </c>
      <c r="B93" s="2">
        <v>50.17</v>
      </c>
      <c r="C93">
        <v>29.08</v>
      </c>
      <c r="D93">
        <v>1.8365</v>
      </c>
      <c r="E93">
        <f t="shared" si="16"/>
        <v>0.7755563540280651</v>
      </c>
      <c r="F93">
        <f t="shared" si="17"/>
        <v>1.064489136934423</v>
      </c>
      <c r="H93">
        <f t="shared" si="18"/>
        <v>0.000997605746209107</v>
      </c>
      <c r="I93">
        <f t="shared" si="19"/>
        <v>0.007972270363951317</v>
      </c>
      <c r="J93">
        <f t="shared" si="20"/>
        <v>-0.07532349831327723</v>
      </c>
      <c r="K93">
        <f t="shared" si="21"/>
        <v>-0.00697466461774221</v>
      </c>
      <c r="L93">
        <f t="shared" si="22"/>
        <v>-0.06834883369553502</v>
      </c>
      <c r="M93">
        <f t="shared" si="23"/>
        <v>0.004671563067539903</v>
      </c>
      <c r="N93">
        <f t="shared" si="24"/>
        <v>1.9722476186027023</v>
      </c>
      <c r="O93">
        <f t="shared" si="25"/>
        <v>0.01842741595630471</v>
      </c>
      <c r="P93">
        <f t="shared" si="26"/>
        <v>1.9722476186027023</v>
      </c>
      <c r="S93">
        <f t="shared" si="27"/>
        <v>-0.0022971690350783074</v>
      </c>
      <c r="T93">
        <f t="shared" si="28"/>
        <v>1.981537592579431</v>
      </c>
      <c r="U93">
        <f t="shared" si="29"/>
        <v>-0.14503759257943094</v>
      </c>
      <c r="V93">
        <f t="shared" si="30"/>
        <v>0.021035903261237002</v>
      </c>
      <c r="W93">
        <f t="shared" si="31"/>
        <v>0.022380159999999986</v>
      </c>
    </row>
    <row r="94" spans="1:23" ht="12.75">
      <c r="A94" s="1">
        <v>28595</v>
      </c>
      <c r="B94" s="2">
        <v>50.27</v>
      </c>
      <c r="C94">
        <v>29.3</v>
      </c>
      <c r="D94">
        <v>1.8501</v>
      </c>
      <c r="E94">
        <f t="shared" si="16"/>
        <v>0.7856444823112952</v>
      </c>
      <c r="F94">
        <f t="shared" si="17"/>
        <v>1.078335587825741</v>
      </c>
      <c r="H94">
        <f t="shared" si="18"/>
        <v>0.0019932230416583874</v>
      </c>
      <c r="I94">
        <f t="shared" si="19"/>
        <v>0.007565337001375516</v>
      </c>
      <c r="J94">
        <f t="shared" si="20"/>
        <v>0.007405390688810298</v>
      </c>
      <c r="K94">
        <f t="shared" si="21"/>
        <v>-0.005572113959717129</v>
      </c>
      <c r="L94">
        <f t="shared" si="22"/>
        <v>0.012977504648527427</v>
      </c>
      <c r="M94">
        <f t="shared" si="23"/>
        <v>0.00016841562690255097</v>
      </c>
      <c r="N94">
        <f t="shared" si="24"/>
        <v>1.8262668127129795</v>
      </c>
      <c r="O94">
        <f t="shared" si="25"/>
        <v>0.0005680208162581981</v>
      </c>
      <c r="P94">
        <f t="shared" si="26"/>
        <v>1.8262668127129795</v>
      </c>
      <c r="S94">
        <f t="shared" si="27"/>
        <v>-0.0017069294340096384</v>
      </c>
      <c r="T94">
        <f t="shared" si="28"/>
        <v>1.8333652240944414</v>
      </c>
      <c r="U94">
        <f t="shared" si="29"/>
        <v>0.01673477590555872</v>
      </c>
      <c r="V94">
        <f t="shared" si="30"/>
        <v>0.0002800527246092686</v>
      </c>
      <c r="W94">
        <f t="shared" si="31"/>
        <v>0.00018496000000000154</v>
      </c>
    </row>
    <row r="95" spans="1:23" ht="12.75">
      <c r="A95" s="1">
        <v>28625</v>
      </c>
      <c r="B95" s="2">
        <v>50.32</v>
      </c>
      <c r="C95">
        <v>29.58</v>
      </c>
      <c r="D95">
        <v>1.9455</v>
      </c>
      <c r="E95">
        <f t="shared" si="16"/>
        <v>0.8332223271163893</v>
      </c>
      <c r="F95">
        <f t="shared" si="17"/>
        <v>1.1436385135135134</v>
      </c>
      <c r="H95">
        <f t="shared" si="18"/>
        <v>0.000994629003381764</v>
      </c>
      <c r="I95">
        <f t="shared" si="19"/>
        <v>0.009556313993174026</v>
      </c>
      <c r="J95">
        <f t="shared" si="20"/>
        <v>0.05156478028214684</v>
      </c>
      <c r="K95">
        <f t="shared" si="21"/>
        <v>-0.008561684989792262</v>
      </c>
      <c r="L95">
        <f t="shared" si="22"/>
        <v>0.0601264652719391</v>
      </c>
      <c r="M95">
        <f t="shared" si="23"/>
        <v>0.0036151918260976987</v>
      </c>
      <c r="N95">
        <f t="shared" si="24"/>
        <v>1.8342600266003855</v>
      </c>
      <c r="O95">
        <f t="shared" si="25"/>
        <v>0.012374331681946954</v>
      </c>
      <c r="P95">
        <f t="shared" si="26"/>
        <v>1.8342600266003855</v>
      </c>
      <c r="S95">
        <f t="shared" si="27"/>
        <v>-0.002965039579309247</v>
      </c>
      <c r="T95">
        <f t="shared" si="28"/>
        <v>1.84461438027432</v>
      </c>
      <c r="U95">
        <f t="shared" si="29"/>
        <v>0.10088561972568</v>
      </c>
      <c r="V95">
        <f t="shared" si="30"/>
        <v>0.010177908267434513</v>
      </c>
      <c r="W95">
        <f t="shared" si="31"/>
        <v>0.009101159999999987</v>
      </c>
    </row>
    <row r="96" spans="1:23" ht="12.75">
      <c r="A96" s="1">
        <v>28656</v>
      </c>
      <c r="B96" s="2">
        <v>50.42</v>
      </c>
      <c r="C96">
        <v>29.9</v>
      </c>
      <c r="D96">
        <v>1.8921</v>
      </c>
      <c r="E96">
        <f t="shared" si="16"/>
        <v>0.8174939723846606</v>
      </c>
      <c r="F96">
        <f t="shared" si="17"/>
        <v>1.1220505751685839</v>
      </c>
      <c r="H96">
        <f t="shared" si="18"/>
        <v>0.001987281399046026</v>
      </c>
      <c r="I96">
        <f t="shared" si="19"/>
        <v>0.010818120351588911</v>
      </c>
      <c r="J96">
        <f t="shared" si="20"/>
        <v>-0.027447956823438813</v>
      </c>
      <c r="K96">
        <f t="shared" si="21"/>
        <v>-0.008830838952542885</v>
      </c>
      <c r="L96">
        <f t="shared" si="22"/>
        <v>-0.018617117870895927</v>
      </c>
      <c r="M96">
        <f t="shared" si="23"/>
        <v>0.0003465970778188325</v>
      </c>
      <c r="N96">
        <f t="shared" si="24"/>
        <v>1.9283196028178278</v>
      </c>
      <c r="O96">
        <f t="shared" si="25"/>
        <v>0.0013118596282812051</v>
      </c>
      <c r="P96">
        <f t="shared" si="26"/>
        <v>1.9283196028178278</v>
      </c>
      <c r="S96">
        <f t="shared" si="27"/>
        <v>-0.00307830844891548</v>
      </c>
      <c r="T96">
        <f t="shared" si="28"/>
        <v>1.939511150912635</v>
      </c>
      <c r="U96">
        <f t="shared" si="29"/>
        <v>-0.04741115091263515</v>
      </c>
      <c r="V96">
        <f t="shared" si="30"/>
        <v>0.0022478172308606644</v>
      </c>
      <c r="W96">
        <f t="shared" si="31"/>
        <v>0.002851560000000012</v>
      </c>
    </row>
    <row r="97" spans="1:23" ht="12.75">
      <c r="A97" s="1">
        <v>28686</v>
      </c>
      <c r="B97" s="2">
        <v>50.42</v>
      </c>
      <c r="C97">
        <v>30.13</v>
      </c>
      <c r="D97">
        <v>1.8305</v>
      </c>
      <c r="E97">
        <f t="shared" si="16"/>
        <v>0.7969629831524838</v>
      </c>
      <c r="F97">
        <f t="shared" si="17"/>
        <v>1.093870785402618</v>
      </c>
      <c r="H97">
        <f t="shared" si="18"/>
        <v>0</v>
      </c>
      <c r="I97">
        <f t="shared" si="19"/>
        <v>0.007692307692307665</v>
      </c>
      <c r="J97">
        <f t="shared" si="20"/>
        <v>-0.03255641879393256</v>
      </c>
      <c r="K97">
        <f t="shared" si="21"/>
        <v>-0.007692307692307665</v>
      </c>
      <c r="L97">
        <f t="shared" si="22"/>
        <v>-0.024864111101624897</v>
      </c>
      <c r="M97">
        <f t="shared" si="23"/>
        <v>0.0006182240208739465</v>
      </c>
      <c r="N97">
        <f t="shared" si="24"/>
        <v>1.8775453846153847</v>
      </c>
      <c r="O97">
        <f t="shared" si="25"/>
        <v>0.0022132682136094713</v>
      </c>
      <c r="P97">
        <f t="shared" si="26"/>
        <v>1.8775453846153847</v>
      </c>
      <c r="S97">
        <f t="shared" si="27"/>
        <v>-0.0025991769230769117</v>
      </c>
      <c r="T97">
        <f t="shared" si="28"/>
        <v>1.8871820973438462</v>
      </c>
      <c r="U97">
        <f t="shared" si="29"/>
        <v>-0.056682097343846216</v>
      </c>
      <c r="V97">
        <f t="shared" si="30"/>
        <v>0.0032128601592972582</v>
      </c>
      <c r="W97">
        <f t="shared" si="31"/>
        <v>0.003794559999999985</v>
      </c>
    </row>
    <row r="98" spans="1:23" ht="12.75">
      <c r="A98" s="1">
        <v>28717</v>
      </c>
      <c r="B98" s="2">
        <v>50.47</v>
      </c>
      <c r="C98">
        <v>30.27</v>
      </c>
      <c r="D98">
        <v>1.7331</v>
      </c>
      <c r="E98">
        <f t="shared" si="16"/>
        <v>0.7573120461313312</v>
      </c>
      <c r="F98">
        <f t="shared" si="17"/>
        <v>1.0394479294630474</v>
      </c>
      <c r="H98">
        <f t="shared" si="18"/>
        <v>0.0009916699722332112</v>
      </c>
      <c r="I98">
        <f t="shared" si="19"/>
        <v>0.0046465316959840575</v>
      </c>
      <c r="J98">
        <f t="shared" si="20"/>
        <v>-0.053209505599562945</v>
      </c>
      <c r="K98">
        <f t="shared" si="21"/>
        <v>-0.0036548617237508463</v>
      </c>
      <c r="L98">
        <f t="shared" si="22"/>
        <v>-0.0495546438758121</v>
      </c>
      <c r="M98">
        <f t="shared" si="23"/>
        <v>0.0024556627296585614</v>
      </c>
      <c r="N98">
        <f t="shared" si="24"/>
        <v>1.823809775614674</v>
      </c>
      <c r="O98">
        <f t="shared" si="25"/>
        <v>0.0082282633920645</v>
      </c>
      <c r="P98">
        <f t="shared" si="26"/>
        <v>1.823809775614674</v>
      </c>
      <c r="S98">
        <f t="shared" si="27"/>
        <v>-0.0009000864237912399</v>
      </c>
      <c r="T98">
        <f t="shared" si="28"/>
        <v>1.82885239180125</v>
      </c>
      <c r="U98">
        <f t="shared" si="29"/>
        <v>-0.09575239180124995</v>
      </c>
      <c r="V98">
        <f t="shared" si="30"/>
        <v>0.009168520535660078</v>
      </c>
      <c r="W98">
        <f t="shared" si="31"/>
        <v>0.009486759999999986</v>
      </c>
    </row>
    <row r="99" spans="1:23" ht="12.75">
      <c r="A99" s="1">
        <v>28748</v>
      </c>
      <c r="B99" s="2">
        <v>50.32</v>
      </c>
      <c r="C99">
        <v>30.5</v>
      </c>
      <c r="D99">
        <v>1.605</v>
      </c>
      <c r="E99">
        <f t="shared" si="16"/>
        <v>0.7087717024579884</v>
      </c>
      <c r="F99">
        <f t="shared" si="17"/>
        <v>0.9728239268680445</v>
      </c>
      <c r="H99">
        <f t="shared" si="18"/>
        <v>-0.0029720626114523307</v>
      </c>
      <c r="I99">
        <f t="shared" si="19"/>
        <v>0.007598282127519118</v>
      </c>
      <c r="J99">
        <f t="shared" si="20"/>
        <v>-0.07391379608793502</v>
      </c>
      <c r="K99">
        <f t="shared" si="21"/>
        <v>-0.010570344738971449</v>
      </c>
      <c r="L99">
        <f t="shared" si="22"/>
        <v>-0.06334345134896358</v>
      </c>
      <c r="M99">
        <f t="shared" si="23"/>
        <v>0.004012392828798515</v>
      </c>
      <c r="N99">
        <f t="shared" si="24"/>
        <v>1.7147805355328887</v>
      </c>
      <c r="O99">
        <f t="shared" si="25"/>
        <v>0.012051765981887836</v>
      </c>
      <c r="P99">
        <f t="shared" si="26"/>
        <v>1.7147805355328887</v>
      </c>
      <c r="S99">
        <f t="shared" si="27"/>
        <v>-0.0038103498875355717</v>
      </c>
      <c r="T99">
        <f t="shared" si="28"/>
        <v>1.7264962826099122</v>
      </c>
      <c r="U99">
        <f t="shared" si="29"/>
        <v>-0.12149628260991219</v>
      </c>
      <c r="V99">
        <f t="shared" si="30"/>
        <v>0.01476134668802765</v>
      </c>
      <c r="W99">
        <f t="shared" si="31"/>
        <v>0.016409610000000026</v>
      </c>
    </row>
    <row r="100" spans="1:23" ht="12.75">
      <c r="A100" s="1">
        <v>28778</v>
      </c>
      <c r="B100" s="2">
        <v>50.22</v>
      </c>
      <c r="C100">
        <v>30.77</v>
      </c>
      <c r="D100">
        <v>1.592</v>
      </c>
      <c r="E100">
        <f t="shared" si="16"/>
        <v>0.7106667192070267</v>
      </c>
      <c r="F100">
        <f t="shared" si="17"/>
        <v>0.9754249303066508</v>
      </c>
      <c r="H100">
        <f t="shared" si="18"/>
        <v>-0.001987281399046137</v>
      </c>
      <c r="I100">
        <f t="shared" si="19"/>
        <v>0.008852459016393421</v>
      </c>
      <c r="J100">
        <f t="shared" si="20"/>
        <v>-0.008099688473520161</v>
      </c>
      <c r="K100">
        <f t="shared" si="21"/>
        <v>-0.010839740415439558</v>
      </c>
      <c r="L100">
        <f t="shared" si="22"/>
        <v>0.002740051941919397</v>
      </c>
      <c r="M100">
        <f t="shared" si="23"/>
        <v>7.507884644416259E-06</v>
      </c>
      <c r="N100">
        <f t="shared" si="24"/>
        <v>1.5876022166332195</v>
      </c>
      <c r="O100">
        <f t="shared" si="25"/>
        <v>1.9340498541131572E-05</v>
      </c>
      <c r="P100">
        <f t="shared" si="26"/>
        <v>1.5876022166332195</v>
      </c>
      <c r="S100">
        <f t="shared" si="27"/>
        <v>-0.003923720478250676</v>
      </c>
      <c r="T100">
        <f t="shared" si="28"/>
        <v>1.5987024286324076</v>
      </c>
      <c r="U100">
        <f t="shared" si="29"/>
        <v>-0.006702428632407553</v>
      </c>
      <c r="V100">
        <f t="shared" si="30"/>
        <v>4.4922549572516586E-05</v>
      </c>
      <c r="W100">
        <f t="shared" si="31"/>
        <v>0.0001689999999999974</v>
      </c>
    </row>
    <row r="101" spans="1:23" ht="12.75">
      <c r="A101" s="1">
        <v>28809</v>
      </c>
      <c r="B101" s="2">
        <v>50.32</v>
      </c>
      <c r="C101">
        <v>30.91</v>
      </c>
      <c r="D101">
        <v>1.59</v>
      </c>
      <c r="E101">
        <f t="shared" si="16"/>
        <v>0.7115863742103573</v>
      </c>
      <c r="F101">
        <f t="shared" si="17"/>
        <v>0.9766872019077902</v>
      </c>
      <c r="H101">
        <f t="shared" si="18"/>
        <v>0.001991238550378416</v>
      </c>
      <c r="I101">
        <f t="shared" si="19"/>
        <v>0.004549886252843693</v>
      </c>
      <c r="J101">
        <f t="shared" si="20"/>
        <v>-0.0012562814070351536</v>
      </c>
      <c r="K101">
        <f t="shared" si="21"/>
        <v>-0.0025586477024652776</v>
      </c>
      <c r="L101">
        <f t="shared" si="22"/>
        <v>0.001302366295430124</v>
      </c>
      <c r="M101">
        <f t="shared" si="23"/>
        <v>1.6961579674723852E-06</v>
      </c>
      <c r="N101">
        <f t="shared" si="24"/>
        <v>1.5879266328576753</v>
      </c>
      <c r="O101">
        <f t="shared" si="25"/>
        <v>4.298851306871924E-06</v>
      </c>
      <c r="P101">
        <f t="shared" si="26"/>
        <v>1.5879266328576753</v>
      </c>
      <c r="S101">
        <f t="shared" si="27"/>
        <v>-0.0004387633885715702</v>
      </c>
      <c r="T101">
        <f t="shared" si="28"/>
        <v>1.5913014886853942</v>
      </c>
      <c r="U101">
        <f t="shared" si="29"/>
        <v>-0.0013014886853941476</v>
      </c>
      <c r="V101">
        <f t="shared" si="30"/>
        <v>1.6938727982089865E-06</v>
      </c>
      <c r="W101">
        <f t="shared" si="31"/>
        <v>4.0000000000000074E-06</v>
      </c>
    </row>
    <row r="102" spans="1:23" ht="12.75">
      <c r="A102" s="1">
        <v>28839</v>
      </c>
      <c r="B102" s="2">
        <v>50.42</v>
      </c>
      <c r="C102">
        <v>31.05</v>
      </c>
      <c r="D102">
        <v>1.7355</v>
      </c>
      <c r="E102">
        <f t="shared" si="16"/>
        <v>0.7786737020930472</v>
      </c>
      <c r="F102">
        <f t="shared" si="17"/>
        <v>1.0687678500595001</v>
      </c>
      <c r="H102">
        <f t="shared" si="18"/>
        <v>0.001987281399046026</v>
      </c>
      <c r="I102">
        <f t="shared" si="19"/>
        <v>0.004529278550630789</v>
      </c>
      <c r="J102">
        <f t="shared" si="20"/>
        <v>0.09150943396226419</v>
      </c>
      <c r="K102">
        <f t="shared" si="21"/>
        <v>-0.002541997151584763</v>
      </c>
      <c r="L102">
        <f t="shared" si="22"/>
        <v>0.09405143111384895</v>
      </c>
      <c r="M102">
        <f t="shared" si="23"/>
        <v>0.008845671694563075</v>
      </c>
      <c r="N102">
        <f t="shared" si="24"/>
        <v>1.5859582245289803</v>
      </c>
      <c r="O102">
        <f t="shared" si="25"/>
        <v>0.02236274261102489</v>
      </c>
      <c r="P102">
        <f t="shared" si="26"/>
        <v>1.5859582245289803</v>
      </c>
      <c r="S102">
        <f t="shared" si="27"/>
        <v>-0.00043175628729287053</v>
      </c>
      <c r="T102">
        <f t="shared" si="28"/>
        <v>1.5893135075032043</v>
      </c>
      <c r="U102">
        <f t="shared" si="29"/>
        <v>0.14618649249679572</v>
      </c>
      <c r="V102">
        <f t="shared" si="30"/>
        <v>0.02137049058851571</v>
      </c>
      <c r="W102">
        <f t="shared" si="31"/>
        <v>0.021170249999999988</v>
      </c>
    </row>
    <row r="103" spans="1:23" ht="12.75">
      <c r="A103" s="1">
        <v>28870</v>
      </c>
      <c r="B103" s="2">
        <v>50.62</v>
      </c>
      <c r="C103">
        <v>31.32</v>
      </c>
      <c r="D103">
        <v>1.62</v>
      </c>
      <c r="E103">
        <f t="shared" si="16"/>
        <v>0.7302755383874061</v>
      </c>
      <c r="F103">
        <f t="shared" si="17"/>
        <v>1.0023389964440934</v>
      </c>
      <c r="H103">
        <f t="shared" si="18"/>
        <v>0.003966679888932845</v>
      </c>
      <c r="I103">
        <f t="shared" si="19"/>
        <v>0.008695652173912993</v>
      </c>
      <c r="J103">
        <f t="shared" si="20"/>
        <v>-0.06655142610198783</v>
      </c>
      <c r="K103">
        <f t="shared" si="21"/>
        <v>-0.0047289722849801485</v>
      </c>
      <c r="L103">
        <f t="shared" si="22"/>
        <v>-0.06182245381700768</v>
      </c>
      <c r="M103">
        <f t="shared" si="23"/>
        <v>0.003822015795956048</v>
      </c>
      <c r="N103">
        <f t="shared" si="24"/>
        <v>1.7272928685994169</v>
      </c>
      <c r="O103">
        <f t="shared" si="25"/>
        <v>0.011511759652291715</v>
      </c>
      <c r="P103">
        <f t="shared" si="26"/>
        <v>1.7272928685994169</v>
      </c>
      <c r="S103">
        <f t="shared" si="27"/>
        <v>-0.001352107593605051</v>
      </c>
      <c r="T103">
        <f t="shared" si="28"/>
        <v>1.7331534172712986</v>
      </c>
      <c r="U103">
        <f t="shared" si="29"/>
        <v>-0.11315341727129846</v>
      </c>
      <c r="V103">
        <f t="shared" si="30"/>
        <v>0.012803695840172585</v>
      </c>
      <c r="W103">
        <f t="shared" si="31"/>
        <v>0.013340249999999986</v>
      </c>
    </row>
    <row r="104" spans="1:23" ht="12.75">
      <c r="A104" s="1">
        <v>28901</v>
      </c>
      <c r="B104" s="2">
        <v>51.17</v>
      </c>
      <c r="C104">
        <v>31.69</v>
      </c>
      <c r="D104">
        <v>1.71</v>
      </c>
      <c r="E104">
        <f t="shared" si="16"/>
        <v>0.7715695130588712</v>
      </c>
      <c r="F104">
        <f t="shared" si="17"/>
        <v>1.0590170021496972</v>
      </c>
      <c r="H104">
        <f t="shared" si="18"/>
        <v>0.010865270644014213</v>
      </c>
      <c r="I104">
        <f t="shared" si="19"/>
        <v>0.011813537675606778</v>
      </c>
      <c r="J104">
        <f t="shared" si="20"/>
        <v>0.05555555555555536</v>
      </c>
      <c r="K104">
        <f t="shared" si="21"/>
        <v>-0.0009482670315925645</v>
      </c>
      <c r="L104">
        <f t="shared" si="22"/>
        <v>0.05650382258714792</v>
      </c>
      <c r="M104">
        <f t="shared" si="23"/>
        <v>0.0031926819669598878</v>
      </c>
      <c r="N104">
        <f t="shared" si="24"/>
        <v>1.6184638074088202</v>
      </c>
      <c r="O104">
        <f t="shared" si="25"/>
        <v>0.008378874554089547</v>
      </c>
      <c r="P104">
        <f t="shared" si="26"/>
        <v>1.6184638074088202</v>
      </c>
      <c r="S104">
        <f t="shared" si="27"/>
        <v>0.0002389379402938063</v>
      </c>
      <c r="T104">
        <f t="shared" si="28"/>
        <v>1.6203870794632762</v>
      </c>
      <c r="U104">
        <f t="shared" si="29"/>
        <v>0.08961292053672376</v>
      </c>
      <c r="V104">
        <f t="shared" si="30"/>
        <v>0.008030475527121167</v>
      </c>
      <c r="W104">
        <f t="shared" si="31"/>
        <v>0.008099999999999975</v>
      </c>
    </row>
    <row r="105" spans="1:23" ht="12.75">
      <c r="A105" s="1">
        <v>28929</v>
      </c>
      <c r="B105" s="2">
        <v>51.42</v>
      </c>
      <c r="C105">
        <v>32.01</v>
      </c>
      <c r="D105">
        <v>1.676</v>
      </c>
      <c r="E105">
        <f t="shared" si="16"/>
        <v>0.7601507749726226</v>
      </c>
      <c r="F105">
        <f t="shared" si="17"/>
        <v>1.0433442240373394</v>
      </c>
      <c r="H105">
        <f t="shared" si="18"/>
        <v>0.004885675200312578</v>
      </c>
      <c r="I105">
        <f t="shared" si="19"/>
        <v>0.010097822656989441</v>
      </c>
      <c r="J105">
        <f t="shared" si="20"/>
        <v>-0.019883040935672502</v>
      </c>
      <c r="K105">
        <f t="shared" si="21"/>
        <v>-0.005212147456676863</v>
      </c>
      <c r="L105">
        <f t="shared" si="22"/>
        <v>-0.014670893478995639</v>
      </c>
      <c r="M105">
        <f t="shared" si="23"/>
        <v>0.00021523511547203678</v>
      </c>
      <c r="N105">
        <f t="shared" si="24"/>
        <v>1.7010872278490825</v>
      </c>
      <c r="O105">
        <f t="shared" si="25"/>
        <v>0.0006293690011517841</v>
      </c>
      <c r="P105">
        <f t="shared" si="26"/>
        <v>1.7010872278490825</v>
      </c>
      <c r="S105">
        <f t="shared" si="27"/>
        <v>-0.0015554436506356943</v>
      </c>
      <c r="T105">
        <f t="shared" si="28"/>
        <v>1.707340191357413</v>
      </c>
      <c r="U105">
        <f t="shared" si="29"/>
        <v>-0.03134019135741317</v>
      </c>
      <c r="V105">
        <f t="shared" si="30"/>
        <v>0.0009822075943192753</v>
      </c>
      <c r="W105">
        <f t="shared" si="31"/>
        <v>0.001156000000000002</v>
      </c>
    </row>
    <row r="106" spans="1:23" ht="12.75">
      <c r="A106" s="1">
        <v>28960</v>
      </c>
      <c r="B106" s="2">
        <v>51.57</v>
      </c>
      <c r="C106">
        <v>32.38</v>
      </c>
      <c r="D106">
        <v>1.7045</v>
      </c>
      <c r="E106">
        <f t="shared" si="16"/>
        <v>0.7797382608090633</v>
      </c>
      <c r="F106">
        <f t="shared" si="17"/>
        <v>1.0702290091138258</v>
      </c>
      <c r="H106">
        <f t="shared" si="18"/>
        <v>0.0029171528588096685</v>
      </c>
      <c r="I106">
        <f t="shared" si="19"/>
        <v>0.011558887847547883</v>
      </c>
      <c r="J106">
        <f t="shared" si="20"/>
        <v>0.017004773269689633</v>
      </c>
      <c r="K106">
        <f t="shared" si="21"/>
        <v>-0.008641734988738214</v>
      </c>
      <c r="L106">
        <f t="shared" si="22"/>
        <v>0.025646508258427847</v>
      </c>
      <c r="M106">
        <f t="shared" si="23"/>
        <v>0.0006577433858496077</v>
      </c>
      <c r="N106">
        <f t="shared" si="24"/>
        <v>1.6615164521588748</v>
      </c>
      <c r="O106">
        <f t="shared" si="25"/>
        <v>0.0018475853850102924</v>
      </c>
      <c r="P106">
        <f t="shared" si="26"/>
        <v>1.6615164521588748</v>
      </c>
      <c r="S106">
        <f t="shared" si="27"/>
        <v>-0.002998727260515669</v>
      </c>
      <c r="T106">
        <f t="shared" si="28"/>
        <v>1.6709741331113757</v>
      </c>
      <c r="U106">
        <f t="shared" si="29"/>
        <v>0.033525866888624245</v>
      </c>
      <c r="V106">
        <f t="shared" si="30"/>
        <v>0.0011239837506337516</v>
      </c>
      <c r="W106">
        <f t="shared" si="31"/>
        <v>0.0008122499999999983</v>
      </c>
    </row>
    <row r="107" spans="1:23" ht="12.75">
      <c r="A107" s="1">
        <v>28990</v>
      </c>
      <c r="B107" s="2">
        <v>51.77</v>
      </c>
      <c r="C107">
        <v>32.79</v>
      </c>
      <c r="D107">
        <v>1.7177</v>
      </c>
      <c r="E107">
        <f t="shared" si="16"/>
        <v>0.7926522446582696</v>
      </c>
      <c r="F107">
        <f t="shared" si="17"/>
        <v>1.0879540853776317</v>
      </c>
      <c r="H107">
        <f t="shared" si="18"/>
        <v>0.0038782237735117686</v>
      </c>
      <c r="I107">
        <f t="shared" si="19"/>
        <v>0.012662137121679962</v>
      </c>
      <c r="J107">
        <f t="shared" si="20"/>
        <v>0.007744206512173779</v>
      </c>
      <c r="K107">
        <f t="shared" si="21"/>
        <v>-0.008783913348168193</v>
      </c>
      <c r="L107">
        <f t="shared" si="22"/>
        <v>0.016528119860341972</v>
      </c>
      <c r="M107">
        <f t="shared" si="23"/>
        <v>0.0002731787461178307</v>
      </c>
      <c r="N107">
        <f t="shared" si="24"/>
        <v>1.6895278196980472</v>
      </c>
      <c r="O107">
        <f t="shared" si="25"/>
        <v>0.0007936717429657366</v>
      </c>
      <c r="P107">
        <f t="shared" si="26"/>
        <v>1.6895278196980472</v>
      </c>
      <c r="S107">
        <f t="shared" si="27"/>
        <v>-0.003058560606049665</v>
      </c>
      <c r="T107">
        <f t="shared" si="28"/>
        <v>1.6992866834469882</v>
      </c>
      <c r="U107">
        <f t="shared" si="29"/>
        <v>0.018413316553011816</v>
      </c>
      <c r="V107">
        <f t="shared" si="30"/>
        <v>0.00033905022648141893</v>
      </c>
      <c r="W107">
        <f t="shared" si="31"/>
        <v>0.00017424000000000264</v>
      </c>
    </row>
    <row r="108" spans="1:23" ht="12.75">
      <c r="A108" s="1">
        <v>29021</v>
      </c>
      <c r="B108" s="2">
        <v>52.47</v>
      </c>
      <c r="C108">
        <v>33.16</v>
      </c>
      <c r="D108">
        <v>1.734</v>
      </c>
      <c r="E108">
        <f t="shared" si="16"/>
        <v>0.798407627512174</v>
      </c>
      <c r="F108">
        <f t="shared" si="17"/>
        <v>1.0958536306460833</v>
      </c>
      <c r="H108">
        <f t="shared" si="18"/>
        <v>0.013521344407958269</v>
      </c>
      <c r="I108">
        <f t="shared" si="19"/>
        <v>0.011283928026837309</v>
      </c>
      <c r="J108">
        <f t="shared" si="20"/>
        <v>0.00948943354485654</v>
      </c>
      <c r="K108">
        <f t="shared" si="21"/>
        <v>0.00223741638112096</v>
      </c>
      <c r="L108">
        <f t="shared" si="22"/>
        <v>0.00725201716373558</v>
      </c>
      <c r="M108">
        <f t="shared" si="23"/>
        <v>5.259175294311545E-05</v>
      </c>
      <c r="N108">
        <f t="shared" si="24"/>
        <v>1.7215432101178514</v>
      </c>
      <c r="O108">
        <f t="shared" si="25"/>
        <v>0.00015517161416799972</v>
      </c>
      <c r="P108">
        <f t="shared" si="26"/>
        <v>1.7215432101178514</v>
      </c>
      <c r="S108">
        <f t="shared" si="27"/>
        <v>0.001579578647916277</v>
      </c>
      <c r="T108">
        <f t="shared" si="28"/>
        <v>1.7204132422435257</v>
      </c>
      <c r="U108">
        <f t="shared" si="29"/>
        <v>0.013586757756474332</v>
      </c>
      <c r="V108">
        <f t="shared" si="30"/>
        <v>0.00018459998633311544</v>
      </c>
      <c r="W108">
        <f t="shared" si="31"/>
        <v>0.00026568999999999936</v>
      </c>
    </row>
    <row r="109" spans="1:23" ht="12.75">
      <c r="A109" s="1">
        <v>29051</v>
      </c>
      <c r="B109" s="2">
        <v>52.62</v>
      </c>
      <c r="C109">
        <v>33.52</v>
      </c>
      <c r="D109">
        <v>1.656</v>
      </c>
      <c r="E109">
        <f t="shared" si="16"/>
        <v>0.7685738875322573</v>
      </c>
      <c r="F109">
        <f t="shared" si="17"/>
        <v>1.0549053591790194</v>
      </c>
      <c r="H109">
        <f t="shared" si="18"/>
        <v>0.002858776443682043</v>
      </c>
      <c r="I109">
        <f t="shared" si="19"/>
        <v>0.010856453558504509</v>
      </c>
      <c r="J109">
        <f t="shared" si="20"/>
        <v>-0.04498269896193774</v>
      </c>
      <c r="K109">
        <f t="shared" si="21"/>
        <v>-0.007997677114822466</v>
      </c>
      <c r="L109">
        <f t="shared" si="22"/>
        <v>-0.036985021847115274</v>
      </c>
      <c r="M109">
        <f t="shared" si="23"/>
        <v>0.0013678918410315942</v>
      </c>
      <c r="N109">
        <f t="shared" si="24"/>
        <v>1.7201320278828978</v>
      </c>
      <c r="O109">
        <f t="shared" si="25"/>
        <v>0.004112917000372787</v>
      </c>
      <c r="P109">
        <f t="shared" si="26"/>
        <v>1.7201320278828978</v>
      </c>
      <c r="S109">
        <f t="shared" si="27"/>
        <v>-0.002727686453262083</v>
      </c>
      <c r="T109">
        <f t="shared" si="28"/>
        <v>1.7292701916900437</v>
      </c>
      <c r="U109">
        <f t="shared" si="29"/>
        <v>-0.07327019169004378</v>
      </c>
      <c r="V109">
        <f t="shared" si="30"/>
        <v>0.005368520990295761</v>
      </c>
      <c r="W109">
        <f t="shared" si="31"/>
        <v>0.00608400000000001</v>
      </c>
    </row>
    <row r="110" spans="1:23" ht="12.75">
      <c r="A110" s="1">
        <v>29082</v>
      </c>
      <c r="B110" s="2">
        <v>52.52</v>
      </c>
      <c r="C110">
        <v>33.84</v>
      </c>
      <c r="D110">
        <v>1.6572</v>
      </c>
      <c r="E110">
        <f t="shared" si="16"/>
        <v>0.7779517965107859</v>
      </c>
      <c r="F110">
        <f t="shared" si="17"/>
        <v>1.0677769992383854</v>
      </c>
      <c r="H110">
        <f t="shared" si="18"/>
        <v>-0.0019004180919801605</v>
      </c>
      <c r="I110">
        <f t="shared" si="19"/>
        <v>0.009546539379474916</v>
      </c>
      <c r="J110">
        <f t="shared" si="20"/>
        <v>0.0007246376811593791</v>
      </c>
      <c r="K110">
        <f t="shared" si="21"/>
        <v>-0.011446957471455077</v>
      </c>
      <c r="L110">
        <f t="shared" si="22"/>
        <v>0.012171595152614456</v>
      </c>
      <c r="M110">
        <f t="shared" si="23"/>
        <v>0.00014814772855914772</v>
      </c>
      <c r="N110">
        <f t="shared" si="24"/>
        <v>1.6370438384272703</v>
      </c>
      <c r="O110">
        <f t="shared" si="25"/>
        <v>0.00040627084934598555</v>
      </c>
      <c r="P110">
        <f t="shared" si="26"/>
        <v>1.6370438384272703</v>
      </c>
      <c r="S110">
        <f t="shared" si="27"/>
        <v>-0.004179257453584855</v>
      </c>
      <c r="T110">
        <f t="shared" si="28"/>
        <v>1.6490791496568635</v>
      </c>
      <c r="U110">
        <f t="shared" si="29"/>
        <v>0.008120850343136476</v>
      </c>
      <c r="V110">
        <f t="shared" si="30"/>
        <v>6.594821029561983E-05</v>
      </c>
      <c r="W110">
        <f t="shared" si="31"/>
        <v>1.4400000000002158E-06</v>
      </c>
    </row>
    <row r="111" spans="1:23" ht="12.75">
      <c r="A111" s="1">
        <v>29113</v>
      </c>
      <c r="B111" s="2">
        <v>52.77</v>
      </c>
      <c r="C111">
        <v>34.21</v>
      </c>
      <c r="D111">
        <v>1.6562</v>
      </c>
      <c r="E111">
        <f t="shared" si="16"/>
        <v>0.78225957336113</v>
      </c>
      <c r="F111">
        <f t="shared" si="17"/>
        <v>1.0736896342618911</v>
      </c>
      <c r="H111">
        <f t="shared" si="18"/>
        <v>0.004760091393754662</v>
      </c>
      <c r="I111">
        <f t="shared" si="19"/>
        <v>0.010933806146572023</v>
      </c>
      <c r="J111">
        <f t="shared" si="20"/>
        <v>-0.000603427468018447</v>
      </c>
      <c r="K111">
        <f t="shared" si="21"/>
        <v>-0.006173714752817361</v>
      </c>
      <c r="L111">
        <f t="shared" si="22"/>
        <v>0.005570287284798914</v>
      </c>
      <c r="M111">
        <f t="shared" si="23"/>
        <v>3.102810043519245E-05</v>
      </c>
      <c r="N111">
        <f t="shared" si="24"/>
        <v>1.646968919911631</v>
      </c>
      <c r="O111">
        <f t="shared" si="25"/>
        <v>8.521283959787921E-05</v>
      </c>
      <c r="P111">
        <f t="shared" si="26"/>
        <v>1.646968919911631</v>
      </c>
      <c r="S111">
        <f t="shared" si="27"/>
        <v>-0.0019601029005723884</v>
      </c>
      <c r="T111">
        <f t="shared" si="28"/>
        <v>1.6539517174731715</v>
      </c>
      <c r="U111">
        <f t="shared" si="29"/>
        <v>0.0022482825268284046</v>
      </c>
      <c r="V111">
        <f t="shared" si="30"/>
        <v>5.054774320441916E-06</v>
      </c>
      <c r="W111">
        <f t="shared" si="31"/>
        <v>1.0000000000002238E-06</v>
      </c>
    </row>
    <row r="112" spans="1:23" ht="12.75">
      <c r="A112" s="1">
        <v>29143</v>
      </c>
      <c r="B112" s="2">
        <v>52.72</v>
      </c>
      <c r="C112">
        <v>34.49</v>
      </c>
      <c r="D112">
        <v>1.548</v>
      </c>
      <c r="E112">
        <f t="shared" si="16"/>
        <v>0.73783775735096</v>
      </c>
      <c r="F112">
        <f t="shared" si="17"/>
        <v>1.012718512898331</v>
      </c>
      <c r="H112">
        <f t="shared" si="18"/>
        <v>-0.000947508053818491</v>
      </c>
      <c r="I112">
        <f t="shared" si="19"/>
        <v>0.008184741303712384</v>
      </c>
      <c r="J112">
        <f t="shared" si="20"/>
        <v>-0.06533027412148285</v>
      </c>
      <c r="K112">
        <f t="shared" si="21"/>
        <v>-0.009132249357530875</v>
      </c>
      <c r="L112">
        <f t="shared" si="22"/>
        <v>-0.05619802476395197</v>
      </c>
      <c r="M112">
        <f t="shared" si="23"/>
        <v>0.003158217987369759</v>
      </c>
      <c r="N112">
        <f t="shared" si="24"/>
        <v>1.6410751686140572</v>
      </c>
      <c r="O112">
        <f t="shared" si="25"/>
        <v>0.008662987012535175</v>
      </c>
      <c r="P112">
        <f t="shared" si="26"/>
        <v>1.6410751686140572</v>
      </c>
      <c r="S112">
        <f t="shared" si="27"/>
        <v>-0.0032051518938777906</v>
      </c>
      <c r="T112">
        <f t="shared" si="28"/>
        <v>1.6508916274333594</v>
      </c>
      <c r="U112">
        <f t="shared" si="29"/>
        <v>-0.10289162743335933</v>
      </c>
      <c r="V112">
        <f t="shared" si="30"/>
        <v>0.010586686995885223</v>
      </c>
      <c r="W112">
        <f t="shared" si="31"/>
        <v>0.011707239999999968</v>
      </c>
    </row>
    <row r="113" spans="1:23" ht="12.75">
      <c r="A113" s="1">
        <v>29174</v>
      </c>
      <c r="B113" s="2">
        <v>52.92</v>
      </c>
      <c r="C113">
        <v>34.81</v>
      </c>
      <c r="D113">
        <v>1.6495</v>
      </c>
      <c r="E113">
        <f t="shared" si="16"/>
        <v>0.7905123043354296</v>
      </c>
      <c r="F113">
        <f t="shared" si="17"/>
        <v>1.0850169123204838</v>
      </c>
      <c r="H113">
        <f t="shared" si="18"/>
        <v>0.003793626707132125</v>
      </c>
      <c r="I113">
        <f t="shared" si="19"/>
        <v>0.009278051609162175</v>
      </c>
      <c r="J113">
        <f t="shared" si="20"/>
        <v>0.06556847545219635</v>
      </c>
      <c r="K113">
        <f t="shared" si="21"/>
        <v>-0.0054844249020300495</v>
      </c>
      <c r="L113">
        <f t="shared" si="22"/>
        <v>0.0710529003542264</v>
      </c>
      <c r="M113">
        <f t="shared" si="23"/>
        <v>0.005048514648747626</v>
      </c>
      <c r="N113">
        <f t="shared" si="24"/>
        <v>1.5395101102516575</v>
      </c>
      <c r="O113">
        <f t="shared" si="25"/>
        <v>0.012097775846852527</v>
      </c>
      <c r="P113">
        <f t="shared" si="26"/>
        <v>1.5395101102516575</v>
      </c>
      <c r="S113">
        <f t="shared" si="27"/>
        <v>-0.001670026984796012</v>
      </c>
      <c r="T113">
        <f t="shared" si="28"/>
        <v>1.545414798227536</v>
      </c>
      <c r="U113">
        <f t="shared" si="29"/>
        <v>0.10408520177246405</v>
      </c>
      <c r="V113">
        <f t="shared" si="30"/>
        <v>0.010833729228014554</v>
      </c>
      <c r="W113">
        <f t="shared" si="31"/>
        <v>0.010302249999999985</v>
      </c>
    </row>
    <row r="114" spans="1:23" ht="12.75">
      <c r="A114" s="1">
        <v>29204</v>
      </c>
      <c r="B114" s="2">
        <v>53.02</v>
      </c>
      <c r="C114">
        <v>35.17</v>
      </c>
      <c r="D114">
        <v>1.5645</v>
      </c>
      <c r="E114">
        <f t="shared" si="16"/>
        <v>0.7561019164963537</v>
      </c>
      <c r="F114">
        <f t="shared" si="17"/>
        <v>1.0377869671821953</v>
      </c>
      <c r="H114">
        <f t="shared" si="18"/>
        <v>0.0018896447467875443</v>
      </c>
      <c r="I114">
        <f t="shared" si="19"/>
        <v>0.01034185578856639</v>
      </c>
      <c r="J114">
        <f t="shared" si="20"/>
        <v>-0.05153076689906033</v>
      </c>
      <c r="K114">
        <f t="shared" si="21"/>
        <v>-0.008452211041778845</v>
      </c>
      <c r="L114">
        <f t="shared" si="22"/>
        <v>-0.043078555857281486</v>
      </c>
      <c r="M114">
        <f t="shared" si="23"/>
        <v>0.0018557619747489212</v>
      </c>
      <c r="N114">
        <f t="shared" si="24"/>
        <v>1.6355580778865857</v>
      </c>
      <c r="O114">
        <f t="shared" si="25"/>
        <v>0.005049250432936078</v>
      </c>
      <c r="P114">
        <f t="shared" si="26"/>
        <v>1.6355580778865857</v>
      </c>
      <c r="S114">
        <f t="shared" si="27"/>
        <v>-0.0029189693293449168</v>
      </c>
      <c r="T114">
        <f t="shared" si="28"/>
        <v>1.6446851600912455</v>
      </c>
      <c r="U114">
        <f t="shared" si="29"/>
        <v>-0.08018516009124554</v>
      </c>
      <c r="V114">
        <f t="shared" si="30"/>
        <v>0.0064296598988586775</v>
      </c>
      <c r="W114">
        <f t="shared" si="31"/>
        <v>0.007224999999999994</v>
      </c>
    </row>
    <row r="115" spans="1:23" ht="12.75">
      <c r="A115" s="1">
        <v>29235</v>
      </c>
      <c r="B115" s="2">
        <v>53.17</v>
      </c>
      <c r="C115">
        <v>35.68</v>
      </c>
      <c r="D115">
        <v>1.595</v>
      </c>
      <c r="E115">
        <f t="shared" si="16"/>
        <v>0.7798139487238583</v>
      </c>
      <c r="F115">
        <f t="shared" si="17"/>
        <v>1.0703328944893735</v>
      </c>
      <c r="H115">
        <f t="shared" si="18"/>
        <v>0.0028291210863824467</v>
      </c>
      <c r="I115">
        <f t="shared" si="19"/>
        <v>0.014500995166334851</v>
      </c>
      <c r="J115">
        <f t="shared" si="20"/>
        <v>0.019495046340683997</v>
      </c>
      <c r="K115">
        <f t="shared" si="21"/>
        <v>-0.011671874079952405</v>
      </c>
      <c r="L115">
        <f t="shared" si="22"/>
        <v>0.0311669204206364</v>
      </c>
      <c r="M115">
        <f t="shared" si="23"/>
        <v>0.0009713769285062823</v>
      </c>
      <c r="N115">
        <f t="shared" si="24"/>
        <v>1.5462393530019145</v>
      </c>
      <c r="O115">
        <f t="shared" si="25"/>
        <v>0.0023776006956719013</v>
      </c>
      <c r="P115">
        <f t="shared" si="26"/>
        <v>1.5462393530019145</v>
      </c>
      <c r="S115">
        <f t="shared" si="27"/>
        <v>-0.00427390978468861</v>
      </c>
      <c r="T115">
        <f t="shared" si="28"/>
        <v>1.5578134681418547</v>
      </c>
      <c r="U115">
        <f t="shared" si="29"/>
        <v>0.037186531858145244</v>
      </c>
      <c r="V115">
        <f t="shared" si="30"/>
        <v>0.0013828381516368512</v>
      </c>
      <c r="W115">
        <f t="shared" si="31"/>
        <v>0.0009302499999999982</v>
      </c>
    </row>
    <row r="116" spans="1:23" ht="12.75">
      <c r="A116" s="1">
        <v>29266</v>
      </c>
      <c r="B116" s="2">
        <v>53.27</v>
      </c>
      <c r="C116">
        <v>36.18</v>
      </c>
      <c r="D116">
        <v>1.6335</v>
      </c>
      <c r="E116">
        <f t="shared" si="16"/>
        <v>0.8083084725475541</v>
      </c>
      <c r="F116">
        <f t="shared" si="17"/>
        <v>1.109443026093486</v>
      </c>
      <c r="H116">
        <f t="shared" si="18"/>
        <v>0.0018807598269701131</v>
      </c>
      <c r="I116">
        <f t="shared" si="19"/>
        <v>0.014013452914798163</v>
      </c>
      <c r="J116">
        <f t="shared" si="20"/>
        <v>0.024137931034482696</v>
      </c>
      <c r="K116">
        <f t="shared" si="21"/>
        <v>-0.01213269308782805</v>
      </c>
      <c r="L116">
        <f t="shared" si="22"/>
        <v>0.036270624122310746</v>
      </c>
      <c r="M116">
        <f t="shared" si="23"/>
        <v>0.0013155581742219501</v>
      </c>
      <c r="N116">
        <f t="shared" si="24"/>
        <v>1.5756483545249143</v>
      </c>
      <c r="O116">
        <f t="shared" si="25"/>
        <v>0.003346812884175004</v>
      </c>
      <c r="P116">
        <f t="shared" si="26"/>
        <v>1.5756483545249143</v>
      </c>
      <c r="S116">
        <f t="shared" si="27"/>
        <v>-0.0044678376302299426</v>
      </c>
      <c r="T116">
        <f t="shared" si="28"/>
        <v>1.587873798979783</v>
      </c>
      <c r="U116">
        <f t="shared" si="29"/>
        <v>0.04562620102021686</v>
      </c>
      <c r="V116">
        <f t="shared" si="30"/>
        <v>0.002081750219537238</v>
      </c>
      <c r="W116">
        <f t="shared" si="31"/>
        <v>0.0014822499999999983</v>
      </c>
    </row>
    <row r="117" spans="1:23" ht="12.75">
      <c r="A117" s="1">
        <v>29295</v>
      </c>
      <c r="B117" s="2">
        <v>53.42</v>
      </c>
      <c r="C117">
        <v>36.73</v>
      </c>
      <c r="D117">
        <v>1.715</v>
      </c>
      <c r="E117">
        <f t="shared" si="16"/>
        <v>0.8591189439185498</v>
      </c>
      <c r="F117">
        <f t="shared" si="17"/>
        <v>1.179182890303257</v>
      </c>
      <c r="H117">
        <f t="shared" si="18"/>
        <v>0.002815843814529817</v>
      </c>
      <c r="I117">
        <f t="shared" si="19"/>
        <v>0.015201768933112092</v>
      </c>
      <c r="J117">
        <f t="shared" si="20"/>
        <v>0.0498928680746864</v>
      </c>
      <c r="K117">
        <f t="shared" si="21"/>
        <v>-0.012385925118582275</v>
      </c>
      <c r="L117">
        <f t="shared" si="22"/>
        <v>0.06227879319326868</v>
      </c>
      <c r="M117">
        <f t="shared" si="23"/>
        <v>0.003878648081609929</v>
      </c>
      <c r="N117">
        <f t="shared" si="24"/>
        <v>1.6132675913187957</v>
      </c>
      <c r="O117">
        <f t="shared" si="25"/>
        <v>0.010349482976079585</v>
      </c>
      <c r="P117">
        <f t="shared" si="26"/>
        <v>1.6132675913187957</v>
      </c>
      <c r="S117">
        <f t="shared" si="27"/>
        <v>-0.004574406025428335</v>
      </c>
      <c r="T117">
        <f t="shared" si="28"/>
        <v>1.6260277077574627</v>
      </c>
      <c r="U117">
        <f t="shared" si="29"/>
        <v>0.08897229224253733</v>
      </c>
      <c r="V117">
        <f t="shared" si="30"/>
        <v>0.007916068786891469</v>
      </c>
      <c r="W117">
        <f t="shared" si="31"/>
        <v>0.0066422500000000205</v>
      </c>
    </row>
    <row r="118" spans="1:23" ht="12.75">
      <c r="A118" s="1">
        <v>29326</v>
      </c>
      <c r="B118" s="2">
        <v>53.67</v>
      </c>
      <c r="C118">
        <v>37.15</v>
      </c>
      <c r="D118">
        <v>1.864</v>
      </c>
      <c r="E118">
        <f t="shared" si="16"/>
        <v>0.9400376698413815</v>
      </c>
      <c r="F118">
        <f t="shared" si="17"/>
        <v>1.290247810694988</v>
      </c>
      <c r="H118">
        <f t="shared" si="18"/>
        <v>0.0046798951703481695</v>
      </c>
      <c r="I118">
        <f t="shared" si="19"/>
        <v>0.011434794445956964</v>
      </c>
      <c r="J118">
        <f t="shared" si="20"/>
        <v>0.0868804664723033</v>
      </c>
      <c r="K118">
        <f t="shared" si="21"/>
        <v>-0.0067548992756087944</v>
      </c>
      <c r="L118">
        <f t="shared" si="22"/>
        <v>0.09363536574791209</v>
      </c>
      <c r="M118">
        <f t="shared" si="23"/>
        <v>0.008767581718745268</v>
      </c>
      <c r="N118">
        <f t="shared" si="24"/>
        <v>1.703415347742331</v>
      </c>
      <c r="O118">
        <f t="shared" si="25"/>
        <v>0.025787430540716492</v>
      </c>
      <c r="P118">
        <f t="shared" si="26"/>
        <v>1.703415347742331</v>
      </c>
      <c r="S118">
        <f t="shared" si="27"/>
        <v>-0.002204684526852276</v>
      </c>
      <c r="T118">
        <f t="shared" si="28"/>
        <v>1.7112189660364483</v>
      </c>
      <c r="U118">
        <f t="shared" si="29"/>
        <v>0.1527810339635518</v>
      </c>
      <c r="V118">
        <f t="shared" si="30"/>
        <v>0.02334204433897197</v>
      </c>
      <c r="W118">
        <f t="shared" si="31"/>
        <v>0.022201000000000005</v>
      </c>
    </row>
    <row r="119" spans="1:23" ht="12.75">
      <c r="A119" s="1">
        <v>29356</v>
      </c>
      <c r="B119" s="2">
        <v>54.02</v>
      </c>
      <c r="C119">
        <v>37.51</v>
      </c>
      <c r="D119">
        <v>1.668</v>
      </c>
      <c r="E119">
        <f t="shared" si="16"/>
        <v>0.843841066633815</v>
      </c>
      <c r="F119">
        <f t="shared" si="17"/>
        <v>1.1582132543502404</v>
      </c>
      <c r="H119">
        <f t="shared" si="18"/>
        <v>0.00652133407862876</v>
      </c>
      <c r="I119">
        <f t="shared" si="19"/>
        <v>0.009690444145356691</v>
      </c>
      <c r="J119">
        <f t="shared" si="20"/>
        <v>-0.1051502145922748</v>
      </c>
      <c r="K119">
        <f t="shared" si="21"/>
        <v>-0.0031691100667279315</v>
      </c>
      <c r="L119">
        <f t="shared" si="22"/>
        <v>-0.10198110452554687</v>
      </c>
      <c r="M119">
        <f t="shared" si="23"/>
        <v>0.010400145680250517</v>
      </c>
      <c r="N119">
        <f t="shared" si="24"/>
        <v>1.8580927788356192</v>
      </c>
      <c r="O119">
        <f t="shared" si="25"/>
        <v>0.036135264565447654</v>
      </c>
      <c r="P119">
        <f t="shared" si="26"/>
        <v>1.8580927788356192</v>
      </c>
      <c r="S119">
        <f t="shared" si="27"/>
        <v>-0.0006956660967113157</v>
      </c>
      <c r="T119">
        <f t="shared" si="28"/>
        <v>1.8627032783957302</v>
      </c>
      <c r="U119">
        <f t="shared" si="29"/>
        <v>-0.19470327839573032</v>
      </c>
      <c r="V119">
        <f t="shared" si="30"/>
        <v>0.03790936661804526</v>
      </c>
      <c r="W119">
        <f t="shared" si="31"/>
        <v>0.03841600000000007</v>
      </c>
    </row>
    <row r="120" spans="1:23" ht="12.75">
      <c r="A120" s="1">
        <v>29387</v>
      </c>
      <c r="B120" s="2">
        <v>54.17</v>
      </c>
      <c r="C120">
        <v>37.93</v>
      </c>
      <c r="D120">
        <v>1.6602</v>
      </c>
      <c r="E120">
        <f t="shared" si="16"/>
        <v>0.8469476027617395</v>
      </c>
      <c r="F120">
        <f t="shared" si="17"/>
        <v>1.1624771275613808</v>
      </c>
      <c r="H120">
        <f t="shared" si="18"/>
        <v>0.002776749352091823</v>
      </c>
      <c r="I120">
        <f t="shared" si="19"/>
        <v>0.011197014129565419</v>
      </c>
      <c r="J120">
        <f t="shared" si="20"/>
        <v>-0.004676258992805771</v>
      </c>
      <c r="K120">
        <f t="shared" si="21"/>
        <v>-0.008420264777473596</v>
      </c>
      <c r="L120">
        <f t="shared" si="22"/>
        <v>0.0037440057846678254</v>
      </c>
      <c r="M120">
        <f t="shared" si="23"/>
        <v>1.4017579315626138E-05</v>
      </c>
      <c r="N120">
        <f t="shared" si="24"/>
        <v>1.6539549983511739</v>
      </c>
      <c r="O120">
        <f t="shared" si="25"/>
        <v>3.900004559383972E-05</v>
      </c>
      <c r="P120">
        <f t="shared" si="26"/>
        <v>1.6539549983511739</v>
      </c>
      <c r="S120">
        <f t="shared" si="27"/>
        <v>-0.002905525287098546</v>
      </c>
      <c r="T120">
        <f t="shared" si="28"/>
        <v>1.6631535838211196</v>
      </c>
      <c r="U120">
        <f t="shared" si="29"/>
        <v>-0.002953583821119654</v>
      </c>
      <c r="V120">
        <f t="shared" si="30"/>
        <v>8.723657388379777E-06</v>
      </c>
      <c r="W120">
        <f t="shared" si="31"/>
        <v>6.0840000000000454E-05</v>
      </c>
    </row>
    <row r="121" spans="1:23" ht="12.75">
      <c r="A121" s="1">
        <v>29417</v>
      </c>
      <c r="B121" s="2">
        <v>54.37</v>
      </c>
      <c r="C121">
        <v>37.93</v>
      </c>
      <c r="D121">
        <v>1.6265</v>
      </c>
      <c r="E121">
        <f t="shared" si="16"/>
        <v>0.8267033619788312</v>
      </c>
      <c r="F121">
        <f t="shared" si="17"/>
        <v>1.1346909141070445</v>
      </c>
      <c r="H121">
        <f t="shared" si="18"/>
        <v>0.0036920804873545876</v>
      </c>
      <c r="I121">
        <f t="shared" si="19"/>
        <v>0</v>
      </c>
      <c r="J121">
        <f t="shared" si="20"/>
        <v>-0.02029875918564017</v>
      </c>
      <c r="K121">
        <f t="shared" si="21"/>
        <v>0.0036920804873545876</v>
      </c>
      <c r="L121">
        <f t="shared" si="22"/>
        <v>-0.023990839672994757</v>
      </c>
      <c r="M121">
        <f t="shared" si="23"/>
        <v>0.0005755603882153391</v>
      </c>
      <c r="N121">
        <f t="shared" si="24"/>
        <v>1.666329592025106</v>
      </c>
      <c r="O121">
        <f t="shared" si="25"/>
        <v>0.0015863964008863828</v>
      </c>
      <c r="P121">
        <f t="shared" si="26"/>
        <v>1.666329592025106</v>
      </c>
      <c r="S121">
        <f t="shared" si="27"/>
        <v>0.0021917493077348933</v>
      </c>
      <c r="T121">
        <f t="shared" si="28"/>
        <v>1.6638387422007013</v>
      </c>
      <c r="U121">
        <f t="shared" si="29"/>
        <v>-0.037338742200701214</v>
      </c>
      <c r="V121">
        <f t="shared" si="30"/>
        <v>0.0013941816691304257</v>
      </c>
      <c r="W121">
        <f t="shared" si="31"/>
        <v>0.0011356899999999893</v>
      </c>
    </row>
    <row r="122" spans="1:23" ht="12.75">
      <c r="A122" s="1">
        <v>29448</v>
      </c>
      <c r="B122" s="2">
        <v>54.72</v>
      </c>
      <c r="C122">
        <v>38.2</v>
      </c>
      <c r="D122">
        <v>1.663</v>
      </c>
      <c r="E122">
        <f t="shared" si="16"/>
        <v>0.8458272055883107</v>
      </c>
      <c r="F122">
        <f t="shared" si="17"/>
        <v>1.1609393274853803</v>
      </c>
      <c r="H122">
        <f t="shared" si="18"/>
        <v>0.006437373551591019</v>
      </c>
      <c r="I122">
        <f t="shared" si="19"/>
        <v>0.007118375955707856</v>
      </c>
      <c r="J122">
        <f t="shared" si="20"/>
        <v>0.022440823854903202</v>
      </c>
      <c r="K122">
        <f t="shared" si="21"/>
        <v>-0.0006810024041168372</v>
      </c>
      <c r="L122">
        <f t="shared" si="22"/>
        <v>0.02312182625902004</v>
      </c>
      <c r="M122">
        <f t="shared" si="23"/>
        <v>0.0005346188495523087</v>
      </c>
      <c r="N122">
        <f t="shared" si="24"/>
        <v>1.625392349589704</v>
      </c>
      <c r="O122">
        <f t="shared" si="25"/>
        <v>0.0014143353693830377</v>
      </c>
      <c r="P122">
        <f t="shared" si="26"/>
        <v>1.625392349589704</v>
      </c>
      <c r="S122">
        <f t="shared" si="27"/>
        <v>0.00035141171526829906</v>
      </c>
      <c r="T122">
        <f t="shared" si="28"/>
        <v>1.627071571154884</v>
      </c>
      <c r="U122">
        <f t="shared" si="29"/>
        <v>0.035928428845116045</v>
      </c>
      <c r="V122">
        <f t="shared" si="30"/>
        <v>0.0012908519992785666</v>
      </c>
      <c r="W122">
        <f t="shared" si="31"/>
        <v>0.0013322499999999984</v>
      </c>
    </row>
    <row r="123" spans="1:23" ht="12.75">
      <c r="A123" s="1">
        <v>29479</v>
      </c>
      <c r="B123" s="2">
        <v>54.77</v>
      </c>
      <c r="C123">
        <v>38.52</v>
      </c>
      <c r="D123">
        <v>1.649</v>
      </c>
      <c r="E123">
        <f t="shared" si="16"/>
        <v>0.8449603297669482</v>
      </c>
      <c r="F123">
        <f t="shared" si="17"/>
        <v>1.1597494979003105</v>
      </c>
      <c r="H123">
        <f t="shared" si="18"/>
        <v>0.0009137426900585055</v>
      </c>
      <c r="I123">
        <f t="shared" si="19"/>
        <v>0.008376963350785305</v>
      </c>
      <c r="J123">
        <f t="shared" si="20"/>
        <v>-0.008418520745640423</v>
      </c>
      <c r="K123">
        <f t="shared" si="21"/>
        <v>-0.007463220660726799</v>
      </c>
      <c r="L123">
        <f t="shared" si="22"/>
        <v>-0.000955300084913624</v>
      </c>
      <c r="M123">
        <f t="shared" si="23"/>
        <v>9.125982522359771E-07</v>
      </c>
      <c r="N123">
        <f t="shared" si="24"/>
        <v>1.6505886640412113</v>
      </c>
      <c r="O123">
        <f t="shared" si="25"/>
        <v>2.5238534358377366E-06</v>
      </c>
      <c r="P123">
        <f t="shared" si="26"/>
        <v>1.6505886640412113</v>
      </c>
      <c r="S123">
        <f t="shared" si="27"/>
        <v>-0.002502769540315641</v>
      </c>
      <c r="T123">
        <f t="shared" si="28"/>
        <v>1.6588378942544553</v>
      </c>
      <c r="U123">
        <f t="shared" si="29"/>
        <v>-0.009837894254455248</v>
      </c>
      <c r="V123">
        <f t="shared" si="30"/>
        <v>9.678416336184358E-05</v>
      </c>
      <c r="W123">
        <f t="shared" si="31"/>
        <v>0.00019600000000000035</v>
      </c>
    </row>
    <row r="124" spans="1:23" ht="12.75">
      <c r="A124" s="1">
        <v>29509</v>
      </c>
      <c r="B124" s="2">
        <v>54.67</v>
      </c>
      <c r="C124">
        <v>38.89</v>
      </c>
      <c r="D124">
        <v>1.642</v>
      </c>
      <c r="E124">
        <f t="shared" si="16"/>
        <v>0.8510089910664117</v>
      </c>
      <c r="F124">
        <f t="shared" si="17"/>
        <v>1.1680515822205964</v>
      </c>
      <c r="H124">
        <f t="shared" si="18"/>
        <v>-0.00182581705313134</v>
      </c>
      <c r="I124">
        <f t="shared" si="19"/>
        <v>0.009605399792315561</v>
      </c>
      <c r="J124">
        <f t="shared" si="20"/>
        <v>-0.004244996967859405</v>
      </c>
      <c r="K124">
        <f t="shared" si="21"/>
        <v>-0.011431216845446901</v>
      </c>
      <c r="L124">
        <f t="shared" si="22"/>
        <v>0.007186219877587496</v>
      </c>
      <c r="M124">
        <f t="shared" si="23"/>
        <v>5.164175612903365E-05</v>
      </c>
      <c r="N124">
        <f t="shared" si="24"/>
        <v>1.6301499234218582</v>
      </c>
      <c r="O124">
        <f t="shared" si="25"/>
        <v>0.00014042431490782355</v>
      </c>
      <c r="P124">
        <f t="shared" si="26"/>
        <v>1.6301499234218582</v>
      </c>
      <c r="S124">
        <f t="shared" si="27"/>
        <v>-0.004172633278719956</v>
      </c>
      <c r="T124">
        <f t="shared" si="28"/>
        <v>1.6421193277233908</v>
      </c>
      <c r="U124">
        <f t="shared" si="29"/>
        <v>-0.00011932772339084963</v>
      </c>
      <c r="V124">
        <f t="shared" si="30"/>
        <v>1.4239105569643122E-08</v>
      </c>
      <c r="W124">
        <f t="shared" si="31"/>
        <v>4.900000000000164E-05</v>
      </c>
    </row>
    <row r="125" spans="1:23" ht="12.75">
      <c r="A125" s="1">
        <v>29540</v>
      </c>
      <c r="B125" s="2">
        <v>55.17</v>
      </c>
      <c r="C125">
        <v>39.21</v>
      </c>
      <c r="D125">
        <v>1.717</v>
      </c>
      <c r="E125">
        <f t="shared" si="16"/>
        <v>0.8890706631448521</v>
      </c>
      <c r="F125">
        <f t="shared" si="17"/>
        <v>1.2202930940728658</v>
      </c>
      <c r="H125">
        <f t="shared" si="18"/>
        <v>0.009145783793671036</v>
      </c>
      <c r="I125">
        <f t="shared" si="19"/>
        <v>0.008228336333247599</v>
      </c>
      <c r="J125">
        <f t="shared" si="20"/>
        <v>0.04567600487210721</v>
      </c>
      <c r="K125">
        <f t="shared" si="21"/>
        <v>0.0009174474604234373</v>
      </c>
      <c r="L125">
        <f t="shared" si="22"/>
        <v>0.044758557411683775</v>
      </c>
      <c r="M125">
        <f t="shared" si="23"/>
        <v>0.0020033284615749926</v>
      </c>
      <c r="N125">
        <f t="shared" si="24"/>
        <v>1.6435064487300153</v>
      </c>
      <c r="O125">
        <f t="shared" si="25"/>
        <v>0.005401302078273885</v>
      </c>
      <c r="P125">
        <f t="shared" si="26"/>
        <v>1.6435064487300153</v>
      </c>
      <c r="S125">
        <f t="shared" si="27"/>
        <v>0.0010240921671123763</v>
      </c>
      <c r="T125">
        <f t="shared" si="28"/>
        <v>1.6436815593383982</v>
      </c>
      <c r="U125">
        <f t="shared" si="29"/>
        <v>0.07331844066160187</v>
      </c>
      <c r="V125">
        <f t="shared" si="30"/>
        <v>0.005375593741048834</v>
      </c>
      <c r="W125">
        <f t="shared" si="31"/>
        <v>0.005625000000000027</v>
      </c>
    </row>
    <row r="126" spans="1:23" ht="12.75">
      <c r="A126" s="1">
        <v>29570</v>
      </c>
      <c r="B126" s="2">
        <v>55.36</v>
      </c>
      <c r="C126">
        <v>39.58</v>
      </c>
      <c r="D126">
        <v>1.7525</v>
      </c>
      <c r="E126">
        <f t="shared" si="16"/>
        <v>0.9128719476919227</v>
      </c>
      <c r="F126">
        <f t="shared" si="17"/>
        <v>1.2529615245664738</v>
      </c>
      <c r="H126">
        <f t="shared" si="18"/>
        <v>0.003443900670654365</v>
      </c>
      <c r="I126">
        <f t="shared" si="19"/>
        <v>0.009436368273399554</v>
      </c>
      <c r="J126">
        <f t="shared" si="20"/>
        <v>0.020675596971461818</v>
      </c>
      <c r="K126">
        <f t="shared" si="21"/>
        <v>-0.005992467602745188</v>
      </c>
      <c r="L126">
        <f t="shared" si="22"/>
        <v>0.026668064574207007</v>
      </c>
      <c r="M126">
        <f t="shared" si="23"/>
        <v>0.0007111856681340747</v>
      </c>
      <c r="N126">
        <f t="shared" si="24"/>
        <v>1.7067109331260866</v>
      </c>
      <c r="O126">
        <f t="shared" si="25"/>
        <v>0.002096638645183711</v>
      </c>
      <c r="P126">
        <f t="shared" si="26"/>
        <v>1.7067109331260866</v>
      </c>
      <c r="S126">
        <f t="shared" si="27"/>
        <v>-0.0018838281186660658</v>
      </c>
      <c r="T126">
        <f t="shared" si="28"/>
        <v>1.7137654671202505</v>
      </c>
      <c r="U126">
        <f t="shared" si="29"/>
        <v>0.038734532879749484</v>
      </c>
      <c r="V126">
        <f t="shared" si="30"/>
        <v>0.0015003640374123938</v>
      </c>
      <c r="W126">
        <f t="shared" si="31"/>
        <v>0.0012602499999999903</v>
      </c>
    </row>
    <row r="127" spans="1:23" ht="12.75">
      <c r="A127" s="1">
        <v>29601</v>
      </c>
      <c r="B127" s="2">
        <v>55.91</v>
      </c>
      <c r="C127">
        <v>39.9</v>
      </c>
      <c r="D127">
        <v>1.7875</v>
      </c>
      <c r="E127">
        <f t="shared" si="16"/>
        <v>0.9293976721481372</v>
      </c>
      <c r="F127">
        <f t="shared" si="17"/>
        <v>1.2756438919692366</v>
      </c>
      <c r="H127">
        <f t="shared" si="18"/>
        <v>0.00993497109826591</v>
      </c>
      <c r="I127">
        <f t="shared" si="19"/>
        <v>0.008084891359272373</v>
      </c>
      <c r="J127">
        <f t="shared" si="20"/>
        <v>0.019971469329529423</v>
      </c>
      <c r="K127">
        <f t="shared" si="21"/>
        <v>0.0018500797389935375</v>
      </c>
      <c r="L127">
        <f t="shared" si="22"/>
        <v>0.018121389590535886</v>
      </c>
      <c r="M127">
        <f t="shared" si="23"/>
        <v>0.00032838476069198236</v>
      </c>
      <c r="N127">
        <f t="shared" si="24"/>
        <v>1.7557422647425862</v>
      </c>
      <c r="O127">
        <f t="shared" si="25"/>
        <v>0.0010085537486799884</v>
      </c>
      <c r="P127">
        <f t="shared" si="26"/>
        <v>1.7557422647425862</v>
      </c>
      <c r="S127">
        <f t="shared" si="27"/>
        <v>0.0014165746067998674</v>
      </c>
      <c r="T127">
        <f t="shared" si="28"/>
        <v>1.7549825469984166</v>
      </c>
      <c r="U127">
        <f t="shared" si="29"/>
        <v>0.032517453001583485</v>
      </c>
      <c r="V127">
        <f t="shared" si="30"/>
        <v>0.0010573847497101908</v>
      </c>
      <c r="W127">
        <f t="shared" si="31"/>
        <v>0.00122500000000001</v>
      </c>
    </row>
    <row r="128" spans="1:23" ht="12.75">
      <c r="A128" s="1">
        <v>29632</v>
      </c>
      <c r="B128" s="2">
        <v>56.46</v>
      </c>
      <c r="C128">
        <v>40.31</v>
      </c>
      <c r="D128">
        <v>1.92</v>
      </c>
      <c r="E128">
        <f t="shared" si="16"/>
        <v>0.9987235242723908</v>
      </c>
      <c r="F128">
        <f t="shared" si="17"/>
        <v>1.3707970244420828</v>
      </c>
      <c r="H128">
        <f t="shared" si="18"/>
        <v>0.009837238418887617</v>
      </c>
      <c r="I128">
        <f t="shared" si="19"/>
        <v>0.010275689223057771</v>
      </c>
      <c r="J128">
        <f t="shared" si="20"/>
        <v>0.07412587412587412</v>
      </c>
      <c r="K128">
        <f t="shared" si="21"/>
        <v>-0.00043845080417015403</v>
      </c>
      <c r="L128">
        <f t="shared" si="22"/>
        <v>0.07456432493004428</v>
      </c>
      <c r="M128">
        <f t="shared" si="23"/>
        <v>0.005559838552273223</v>
      </c>
      <c r="N128">
        <f t="shared" si="24"/>
        <v>1.786716269187546</v>
      </c>
      <c r="O128">
        <f t="shared" si="25"/>
        <v>0.01776455289928668</v>
      </c>
      <c r="P128">
        <f t="shared" si="26"/>
        <v>1.786716269187546</v>
      </c>
      <c r="S128">
        <f t="shared" si="27"/>
        <v>0.0004534854327286616</v>
      </c>
      <c r="T128">
        <f t="shared" si="28"/>
        <v>1.7883106052110027</v>
      </c>
      <c r="U128">
        <f t="shared" si="29"/>
        <v>0.13168939478899722</v>
      </c>
      <c r="V128">
        <f t="shared" si="30"/>
        <v>0.017342096699892368</v>
      </c>
      <c r="W128">
        <f t="shared" si="31"/>
        <v>0.017556249999999957</v>
      </c>
    </row>
    <row r="129" spans="1:23" ht="12.75">
      <c r="A129" s="1">
        <v>29660</v>
      </c>
      <c r="B129" s="2">
        <v>56.81</v>
      </c>
      <c r="C129">
        <v>40.59</v>
      </c>
      <c r="D129">
        <v>1.9825</v>
      </c>
      <c r="E129">
        <f t="shared" si="16"/>
        <v>1.0319997319784242</v>
      </c>
      <c r="F129">
        <f t="shared" si="17"/>
        <v>1.4164702517162473</v>
      </c>
      <c r="H129">
        <f t="shared" si="18"/>
        <v>0.006199078993978091</v>
      </c>
      <c r="I129">
        <f t="shared" si="19"/>
        <v>0.006946167204167741</v>
      </c>
      <c r="J129">
        <f t="shared" si="20"/>
        <v>0.03255208333333326</v>
      </c>
      <c r="K129">
        <f t="shared" si="21"/>
        <v>-0.0007470882101896503</v>
      </c>
      <c r="L129">
        <f t="shared" si="22"/>
        <v>0.03329917154352291</v>
      </c>
      <c r="M129">
        <f t="shared" si="23"/>
        <v>0.001108834825484966</v>
      </c>
      <c r="N129">
        <f t="shared" si="24"/>
        <v>1.9185655906364358</v>
      </c>
      <c r="O129">
        <f t="shared" si="25"/>
        <v>0.004087608700667792</v>
      </c>
      <c r="P129">
        <f t="shared" si="26"/>
        <v>1.9185655906364358</v>
      </c>
      <c r="S129">
        <f t="shared" si="27"/>
        <v>0.0003236006272412589</v>
      </c>
      <c r="T129">
        <f t="shared" si="28"/>
        <v>1.9206213132043033</v>
      </c>
      <c r="U129">
        <f t="shared" si="29"/>
        <v>0.061878686795696636</v>
      </c>
      <c r="V129">
        <f t="shared" si="30"/>
        <v>0.003828971879559921</v>
      </c>
      <c r="W129">
        <f t="shared" si="31"/>
        <v>0.00390625</v>
      </c>
    </row>
    <row r="130" spans="1:23" ht="12.75">
      <c r="A130" s="1">
        <v>29691</v>
      </c>
      <c r="B130" s="2">
        <v>56.71</v>
      </c>
      <c r="C130">
        <v>40.86</v>
      </c>
      <c r="D130">
        <v>1.9165</v>
      </c>
      <c r="E130">
        <f t="shared" si="16"/>
        <v>1.0060502308987271</v>
      </c>
      <c r="F130">
        <f t="shared" si="17"/>
        <v>1.3808532886616116</v>
      </c>
      <c r="H130">
        <f t="shared" si="18"/>
        <v>-0.0017602534765006617</v>
      </c>
      <c r="I130">
        <f t="shared" si="19"/>
        <v>0.006651884700665134</v>
      </c>
      <c r="J130">
        <f t="shared" si="20"/>
        <v>-0.03329129886506932</v>
      </c>
      <c r="K130">
        <f t="shared" si="21"/>
        <v>-0.008412138177165795</v>
      </c>
      <c r="L130">
        <f t="shared" si="22"/>
        <v>-0.024879160687903523</v>
      </c>
      <c r="M130">
        <f t="shared" si="23"/>
        <v>0.0006189726365345241</v>
      </c>
      <c r="N130">
        <f t="shared" si="24"/>
        <v>1.9658229360637687</v>
      </c>
      <c r="O130">
        <f t="shared" si="25"/>
        <v>0.002432752021950604</v>
      </c>
      <c r="P130">
        <f t="shared" si="26"/>
        <v>1.9658229360637687</v>
      </c>
      <c r="S130">
        <f t="shared" si="27"/>
        <v>-0.0029021053455112133</v>
      </c>
      <c r="T130">
        <f t="shared" si="28"/>
        <v>1.976746576152524</v>
      </c>
      <c r="U130">
        <f t="shared" si="29"/>
        <v>-0.060246576152523934</v>
      </c>
      <c r="V130">
        <f t="shared" si="30"/>
        <v>0.0036296499381018657</v>
      </c>
      <c r="W130">
        <f t="shared" si="31"/>
        <v>0.004355999999999979</v>
      </c>
    </row>
    <row r="131" spans="1:23" ht="12.75">
      <c r="A131" s="1">
        <v>29721</v>
      </c>
      <c r="B131" s="2">
        <v>57.21</v>
      </c>
      <c r="C131">
        <v>41.18</v>
      </c>
      <c r="D131">
        <v>2.018</v>
      </c>
      <c r="E131">
        <f t="shared" si="16"/>
        <v>1.0582972872344623</v>
      </c>
      <c r="F131">
        <f t="shared" si="17"/>
        <v>1.4525649361999649</v>
      </c>
      <c r="H131">
        <f t="shared" si="18"/>
        <v>0.0088167871627578</v>
      </c>
      <c r="I131">
        <f t="shared" si="19"/>
        <v>0.007831620166421915</v>
      </c>
      <c r="J131">
        <f t="shared" si="20"/>
        <v>0.05296112705452627</v>
      </c>
      <c r="K131">
        <f t="shared" si="21"/>
        <v>0.0009851669963358844</v>
      </c>
      <c r="L131">
        <f t="shared" si="22"/>
        <v>0.051975960058190385</v>
      </c>
      <c r="M131">
        <f t="shared" si="23"/>
        <v>0.002701500423970602</v>
      </c>
      <c r="N131">
        <f t="shared" si="24"/>
        <v>1.9183880725484779</v>
      </c>
      <c r="O131">
        <f t="shared" si="25"/>
        <v>0.009922536090607266</v>
      </c>
      <c r="P131">
        <f t="shared" si="26"/>
        <v>1.9183880725484779</v>
      </c>
      <c r="S131">
        <f t="shared" si="27"/>
        <v>0.0010525907825690193</v>
      </c>
      <c r="T131">
        <f t="shared" si="28"/>
        <v>1.9185172902347933</v>
      </c>
      <c r="U131">
        <f t="shared" si="29"/>
        <v>0.09948270976520646</v>
      </c>
      <c r="V131">
        <f t="shared" si="30"/>
        <v>0.009896809542228303</v>
      </c>
      <c r="W131">
        <f t="shared" si="31"/>
        <v>0.01030224999999994</v>
      </c>
    </row>
    <row r="132" spans="1:23" ht="12.75">
      <c r="A132" s="1">
        <v>29752</v>
      </c>
      <c r="B132" s="2">
        <v>57.61</v>
      </c>
      <c r="C132">
        <v>41.55</v>
      </c>
      <c r="D132">
        <v>2.076</v>
      </c>
      <c r="E132">
        <f t="shared" si="16"/>
        <v>1.0908690710006803</v>
      </c>
      <c r="F132">
        <f t="shared" si="17"/>
        <v>1.4972713070647459</v>
      </c>
      <c r="H132">
        <f t="shared" si="18"/>
        <v>0.00699178465303274</v>
      </c>
      <c r="I132">
        <f t="shared" si="19"/>
        <v>0.008984944147644391</v>
      </c>
      <c r="J132">
        <f t="shared" si="20"/>
        <v>0.0287413280475719</v>
      </c>
      <c r="K132">
        <f t="shared" si="21"/>
        <v>-0.0019931594946116515</v>
      </c>
      <c r="L132">
        <f t="shared" si="22"/>
        <v>0.030734487542183553</v>
      </c>
      <c r="M132">
        <f t="shared" si="23"/>
        <v>0.000944608724480636</v>
      </c>
      <c r="N132">
        <f t="shared" si="24"/>
        <v>2.0139778041398735</v>
      </c>
      <c r="O132">
        <f t="shared" si="25"/>
        <v>0.003846752779311903</v>
      </c>
      <c r="P132">
        <f t="shared" si="26"/>
        <v>2.0139778041398735</v>
      </c>
      <c r="S132">
        <f t="shared" si="27"/>
        <v>-0.0002007872895959052</v>
      </c>
      <c r="T132">
        <f t="shared" si="28"/>
        <v>2.0175948112495954</v>
      </c>
      <c r="U132">
        <f t="shared" si="29"/>
        <v>0.05840518875040468</v>
      </c>
      <c r="V132">
        <f t="shared" si="30"/>
        <v>0.0034111660729703973</v>
      </c>
      <c r="W132">
        <f t="shared" si="31"/>
        <v>0.003364000000000032</v>
      </c>
    </row>
    <row r="133" spans="1:23" ht="12.75">
      <c r="A133" s="1">
        <v>29782</v>
      </c>
      <c r="B133" s="2">
        <v>57.91</v>
      </c>
      <c r="C133">
        <v>42.01</v>
      </c>
      <c r="D133">
        <v>2.075</v>
      </c>
      <c r="E133">
        <f t="shared" si="16"/>
        <v>1.096703789524095</v>
      </c>
      <c r="F133">
        <f t="shared" si="17"/>
        <v>1.5052797444310138</v>
      </c>
      <c r="H133">
        <f t="shared" si="18"/>
        <v>0.005207429265752461</v>
      </c>
      <c r="I133">
        <f t="shared" si="19"/>
        <v>0.011070998796630649</v>
      </c>
      <c r="J133">
        <f t="shared" si="20"/>
        <v>-0.0004816955684007196</v>
      </c>
      <c r="K133">
        <f t="shared" si="21"/>
        <v>-0.005863569530878188</v>
      </c>
      <c r="L133">
        <f t="shared" si="22"/>
        <v>0.005381873962477468</v>
      </c>
      <c r="M133">
        <f t="shared" si="23"/>
        <v>2.8964567347992922E-05</v>
      </c>
      <c r="N133">
        <f t="shared" si="24"/>
        <v>2.063827229653897</v>
      </c>
      <c r="O133">
        <f t="shared" si="25"/>
        <v>0.00012483079720676055</v>
      </c>
      <c r="P133">
        <f t="shared" si="26"/>
        <v>2.063827229653897</v>
      </c>
      <c r="S133">
        <f t="shared" si="27"/>
        <v>-0.0018295835563880603</v>
      </c>
      <c r="T133">
        <f t="shared" si="28"/>
        <v>2.0722017845369383</v>
      </c>
      <c r="U133">
        <f t="shared" si="29"/>
        <v>0.002798215463061915</v>
      </c>
      <c r="V133">
        <f t="shared" si="30"/>
        <v>7.830009777718807E-06</v>
      </c>
      <c r="W133">
        <f t="shared" si="31"/>
        <v>9.999999999997797E-07</v>
      </c>
    </row>
    <row r="134" spans="1:23" ht="12.75">
      <c r="A134" s="1">
        <v>29813</v>
      </c>
      <c r="B134" s="2">
        <v>58.81</v>
      </c>
      <c r="C134">
        <v>42.33</v>
      </c>
      <c r="D134">
        <v>2.198</v>
      </c>
      <c r="E134">
        <f t="shared" si="16"/>
        <v>1.1526485376555429</v>
      </c>
      <c r="F134">
        <f t="shared" si="17"/>
        <v>1.5820666553307259</v>
      </c>
      <c r="H134">
        <f t="shared" si="18"/>
        <v>0.015541357278535672</v>
      </c>
      <c r="I134">
        <f t="shared" si="19"/>
        <v>0.0076172339919067245</v>
      </c>
      <c r="J134">
        <f t="shared" si="20"/>
        <v>0.059277108433734904</v>
      </c>
      <c r="K134">
        <f t="shared" si="21"/>
        <v>0.007924123286628948</v>
      </c>
      <c r="L134">
        <f t="shared" si="22"/>
        <v>0.051352985147105956</v>
      </c>
      <c r="M134">
        <f t="shared" si="23"/>
        <v>0.002637129083518885</v>
      </c>
      <c r="N134">
        <f t="shared" si="24"/>
        <v>2.0914425558197554</v>
      </c>
      <c r="O134">
        <f t="shared" si="25"/>
        <v>0.011354488910225943</v>
      </c>
      <c r="P134">
        <f t="shared" si="26"/>
        <v>2.0914425558197554</v>
      </c>
      <c r="S134">
        <f t="shared" si="27"/>
        <v>0.00397273257508192</v>
      </c>
      <c r="T134">
        <f t="shared" si="28"/>
        <v>2.083243420093295</v>
      </c>
      <c r="U134">
        <f t="shared" si="29"/>
        <v>0.11475657990670474</v>
      </c>
      <c r="V134">
        <f t="shared" si="30"/>
        <v>0.013169072631883908</v>
      </c>
      <c r="W134">
        <f t="shared" si="31"/>
        <v>0.015128999999999945</v>
      </c>
    </row>
    <row r="135" spans="1:23" ht="12.75">
      <c r="A135" s="1">
        <v>29844</v>
      </c>
      <c r="B135" s="2">
        <v>58.86</v>
      </c>
      <c r="C135">
        <v>42.74</v>
      </c>
      <c r="D135">
        <v>2.1595</v>
      </c>
      <c r="E135">
        <f t="shared" si="16"/>
        <v>1.1424562947931698</v>
      </c>
      <c r="F135">
        <f t="shared" si="17"/>
        <v>1.568077302072715</v>
      </c>
      <c r="H135">
        <f t="shared" si="18"/>
        <v>0.0008501955449753407</v>
      </c>
      <c r="I135">
        <f t="shared" si="19"/>
        <v>0.009685802031656143</v>
      </c>
      <c r="J135">
        <f t="shared" si="20"/>
        <v>-0.01751592356687892</v>
      </c>
      <c r="K135">
        <f t="shared" si="21"/>
        <v>-0.008835606486680803</v>
      </c>
      <c r="L135">
        <f t="shared" si="22"/>
        <v>-0.008680317080198119</v>
      </c>
      <c r="M135">
        <f t="shared" si="23"/>
        <v>7.53479046127792E-05</v>
      </c>
      <c r="N135">
        <f t="shared" si="24"/>
        <v>2.1785793369422755</v>
      </c>
      <c r="O135">
        <f t="shared" si="25"/>
        <v>0.00036402109815687793</v>
      </c>
      <c r="P135">
        <f t="shared" si="26"/>
        <v>2.1785793369422755</v>
      </c>
      <c r="S135">
        <f t="shared" si="27"/>
        <v>-0.003080314784609342</v>
      </c>
      <c r="T135">
        <f t="shared" si="28"/>
        <v>2.191229468103429</v>
      </c>
      <c r="U135">
        <f t="shared" si="29"/>
        <v>-0.031729468103428804</v>
      </c>
      <c r="V135">
        <f t="shared" si="30"/>
        <v>0.001006759146126506</v>
      </c>
      <c r="W135">
        <f t="shared" si="31"/>
        <v>0.0014822499999999983</v>
      </c>
    </row>
    <row r="136" spans="1:23" ht="12.75">
      <c r="A136" s="1">
        <v>29874</v>
      </c>
      <c r="B136" s="2">
        <v>58.66</v>
      </c>
      <c r="C136">
        <v>42.83</v>
      </c>
      <c r="D136">
        <v>1.969</v>
      </c>
      <c r="E136">
        <f t="shared" si="16"/>
        <v>1.0474272258531379</v>
      </c>
      <c r="F136">
        <f t="shared" si="17"/>
        <v>1.437645243777702</v>
      </c>
      <c r="H136">
        <f t="shared" si="18"/>
        <v>-0.003397893306150257</v>
      </c>
      <c r="I136">
        <f t="shared" si="19"/>
        <v>0.0021057557323349574</v>
      </c>
      <c r="J136">
        <f t="shared" si="20"/>
        <v>-0.08821486455197958</v>
      </c>
      <c r="K136">
        <f t="shared" si="21"/>
        <v>-0.005503649038485214</v>
      </c>
      <c r="L136">
        <f t="shared" si="22"/>
        <v>-0.08271121551349436</v>
      </c>
      <c r="M136">
        <f t="shared" si="23"/>
        <v>0.00684114517171971</v>
      </c>
      <c r="N136">
        <f t="shared" si="24"/>
        <v>2.1476148699013913</v>
      </c>
      <c r="O136">
        <f t="shared" si="25"/>
        <v>0.0319032717498909</v>
      </c>
      <c r="P136">
        <f t="shared" si="26"/>
        <v>2.1476148699013913</v>
      </c>
      <c r="S136">
        <f t="shared" si="27"/>
        <v>-0.0016781171358128482</v>
      </c>
      <c r="T136">
        <f t="shared" si="28"/>
        <v>2.155876106045212</v>
      </c>
      <c r="U136">
        <f t="shared" si="29"/>
        <v>-0.18687610604521177</v>
      </c>
      <c r="V136">
        <f t="shared" si="30"/>
        <v>0.03492267901062123</v>
      </c>
      <c r="W136">
        <f t="shared" si="31"/>
        <v>0.03629024999999996</v>
      </c>
    </row>
    <row r="137" spans="1:23" ht="12.75">
      <c r="A137" s="1">
        <v>29905</v>
      </c>
      <c r="B137" s="2">
        <v>59.01</v>
      </c>
      <c r="C137">
        <v>42.97</v>
      </c>
      <c r="D137">
        <v>1.8025</v>
      </c>
      <c r="E137">
        <f t="shared" si="16"/>
        <v>0.9562845492443444</v>
      </c>
      <c r="F137">
        <f t="shared" si="17"/>
        <v>1.3125474495848162</v>
      </c>
      <c r="H137">
        <f t="shared" si="18"/>
        <v>0.005966587112171906</v>
      </c>
      <c r="I137">
        <f t="shared" si="19"/>
        <v>0.003268736866682165</v>
      </c>
      <c r="J137">
        <f t="shared" si="20"/>
        <v>-0.08456069070594219</v>
      </c>
      <c r="K137">
        <f t="shared" si="21"/>
        <v>0.0026978502454897413</v>
      </c>
      <c r="L137">
        <f t="shared" si="22"/>
        <v>-0.08725854095143193</v>
      </c>
      <c r="M137">
        <f t="shared" si="23"/>
        <v>0.007614052968972723</v>
      </c>
      <c r="N137">
        <f t="shared" si="24"/>
        <v>1.9743120671333694</v>
      </c>
      <c r="O137">
        <f t="shared" si="25"/>
        <v>0.02951938641264143</v>
      </c>
      <c r="P137">
        <f t="shared" si="26"/>
        <v>1.9743120671333694</v>
      </c>
      <c r="S137">
        <f t="shared" si="27"/>
        <v>0.0017733444123601842</v>
      </c>
      <c r="T137">
        <f t="shared" si="28"/>
        <v>1.9724917151479373</v>
      </c>
      <c r="U137">
        <f t="shared" si="29"/>
        <v>-0.16999171514793732</v>
      </c>
      <c r="V137">
        <f t="shared" si="30"/>
        <v>0.028897183218937462</v>
      </c>
      <c r="W137">
        <f t="shared" si="31"/>
        <v>0.02772225000000003</v>
      </c>
    </row>
    <row r="138" spans="1:23" ht="12.75">
      <c r="A138" s="1">
        <v>29935</v>
      </c>
      <c r="B138" s="2">
        <v>59.01</v>
      </c>
      <c r="C138">
        <v>43.11</v>
      </c>
      <c r="D138">
        <v>1.7865</v>
      </c>
      <c r="E138">
        <f aca="true" t="shared" si="32" ref="E138:E201">C138*D138/B138/7.086608*5.1631</f>
        <v>0.950884033712785</v>
      </c>
      <c r="F138">
        <f aca="true" t="shared" si="33" ref="F138:F201">C138*D138/B138</f>
        <v>1.3051349771225216</v>
      </c>
      <c r="H138">
        <f aca="true" t="shared" si="34" ref="H138:H201">B138/B137-1</f>
        <v>0</v>
      </c>
      <c r="I138">
        <f aca="true" t="shared" si="35" ref="I138:I201">C138/C137-1</f>
        <v>0.003258087037468105</v>
      </c>
      <c r="J138">
        <f aca="true" t="shared" si="36" ref="J138:J201">D138/D137-1</f>
        <v>-0.008876560332870986</v>
      </c>
      <c r="K138">
        <f aca="true" t="shared" si="37" ref="K138:K201">H138-I138</f>
        <v>-0.003258087037468105</v>
      </c>
      <c r="L138">
        <f aca="true" t="shared" si="38" ref="L138:L201">J138-K138</f>
        <v>-0.0056184732954028815</v>
      </c>
      <c r="M138">
        <f aca="true" t="shared" si="39" ref="M138:M201">(J138-K138)^2</f>
        <v>3.156724217115531E-05</v>
      </c>
      <c r="N138">
        <f aca="true" t="shared" si="40" ref="N138:N201">D137*(1+K138)</f>
        <v>1.7966272981149638</v>
      </c>
      <c r="O138">
        <f aca="true" t="shared" si="41" ref="O138:O201">(D138-N138)^2</f>
        <v>0.00010256216710934981</v>
      </c>
      <c r="P138">
        <f aca="true" t="shared" si="42" ref="P138:P201">D137*(1+K138)</f>
        <v>1.7966272981149638</v>
      </c>
      <c r="S138">
        <f aca="true" t="shared" si="43" ref="S138:S201">0.000638+0.420833*K138</f>
        <v>-0.0007331105422388151</v>
      </c>
      <c r="T138">
        <f aca="true" t="shared" si="44" ref="T138:T201">D137*(1+S138)</f>
        <v>1.8011785682476145</v>
      </c>
      <c r="U138">
        <f aca="true" t="shared" si="45" ref="U138:U201">D138-T138</f>
        <v>-0.014678568247614487</v>
      </c>
      <c r="V138">
        <f aca="true" t="shared" si="46" ref="V138:V201">U138^2</f>
        <v>0.00021546036579987626</v>
      </c>
      <c r="W138">
        <f aca="true" t="shared" si="47" ref="W138:W201">(D138-D137)^2</f>
        <v>0.0002560000000000005</v>
      </c>
    </row>
    <row r="139" spans="1:23" ht="12.75">
      <c r="A139" s="1">
        <v>29966</v>
      </c>
      <c r="B139" s="2">
        <v>59.31</v>
      </c>
      <c r="C139">
        <v>43.25</v>
      </c>
      <c r="D139">
        <v>1.788</v>
      </c>
      <c r="E139">
        <f t="shared" si="32"/>
        <v>0.9499436165189723</v>
      </c>
      <c r="F139">
        <f t="shared" si="33"/>
        <v>1.3038442083965605</v>
      </c>
      <c r="H139">
        <f t="shared" si="34"/>
        <v>0.00508388408744298</v>
      </c>
      <c r="I139">
        <f t="shared" si="35"/>
        <v>0.0032475063790304848</v>
      </c>
      <c r="J139">
        <f t="shared" si="36"/>
        <v>0.0008396305625524292</v>
      </c>
      <c r="K139">
        <f t="shared" si="37"/>
        <v>0.0018363777084124955</v>
      </c>
      <c r="L139">
        <f t="shared" si="38"/>
        <v>-0.0009967471458600663</v>
      </c>
      <c r="M139">
        <f t="shared" si="39"/>
        <v>9.935048727801883E-07</v>
      </c>
      <c r="N139">
        <f t="shared" si="40"/>
        <v>1.789780688776079</v>
      </c>
      <c r="O139">
        <f t="shared" si="41"/>
        <v>3.170852517253562E-06</v>
      </c>
      <c r="P139">
        <f t="shared" si="42"/>
        <v>1.789780688776079</v>
      </c>
      <c r="S139">
        <f t="shared" si="43"/>
        <v>0.0014108083401643558</v>
      </c>
      <c r="T139">
        <f t="shared" si="44"/>
        <v>1.7890204090997035</v>
      </c>
      <c r="U139">
        <f t="shared" si="45"/>
        <v>-0.0010204090997034676</v>
      </c>
      <c r="V139">
        <f t="shared" si="46"/>
        <v>1.0412347307576412E-06</v>
      </c>
      <c r="W139">
        <f t="shared" si="47"/>
        <v>2.2500000000001707E-06</v>
      </c>
    </row>
    <row r="140" spans="1:23" ht="12.75">
      <c r="A140" s="1">
        <v>29997</v>
      </c>
      <c r="B140" s="2">
        <v>59.41</v>
      </c>
      <c r="C140">
        <v>43.38</v>
      </c>
      <c r="D140">
        <v>1.875</v>
      </c>
      <c r="E140">
        <f t="shared" si="32"/>
        <v>0.9974781561975908</v>
      </c>
      <c r="F140">
        <f t="shared" si="33"/>
        <v>1.3690876956741291</v>
      </c>
      <c r="H140">
        <f t="shared" si="34"/>
        <v>0.0016860563142808704</v>
      </c>
      <c r="I140">
        <f t="shared" si="35"/>
        <v>0.0030057803468208633</v>
      </c>
      <c r="J140">
        <f t="shared" si="36"/>
        <v>0.04865771812080544</v>
      </c>
      <c r="K140">
        <f t="shared" si="37"/>
        <v>-0.0013197240325399928</v>
      </c>
      <c r="L140">
        <f t="shared" si="38"/>
        <v>0.04997744215334543</v>
      </c>
      <c r="M140">
        <f t="shared" si="39"/>
        <v>0.002497744724190989</v>
      </c>
      <c r="N140">
        <f t="shared" si="40"/>
        <v>1.7856403334298185</v>
      </c>
      <c r="O140">
        <f t="shared" si="41"/>
        <v>0.007985150009534007</v>
      </c>
      <c r="P140">
        <f t="shared" si="42"/>
        <v>1.7856403334298185</v>
      </c>
      <c r="S140">
        <f t="shared" si="43"/>
        <v>8.261657621409714E-05</v>
      </c>
      <c r="T140">
        <f t="shared" si="44"/>
        <v>1.7881477184382706</v>
      </c>
      <c r="U140">
        <f t="shared" si="45"/>
        <v>0.08685228156172942</v>
      </c>
      <c r="V140">
        <f t="shared" si="46"/>
        <v>0.007543318812477924</v>
      </c>
      <c r="W140">
        <f t="shared" si="47"/>
        <v>0.007568999999999994</v>
      </c>
    </row>
    <row r="141" spans="1:23" ht="12.75">
      <c r="A141" s="1">
        <v>30025</v>
      </c>
      <c r="B141" s="2">
        <v>59.51</v>
      </c>
      <c r="C141">
        <v>43.34</v>
      </c>
      <c r="D141">
        <v>1.8935</v>
      </c>
      <c r="E141">
        <f t="shared" si="32"/>
        <v>1.0046999777608694</v>
      </c>
      <c r="F141">
        <f t="shared" si="33"/>
        <v>1.379</v>
      </c>
      <c r="H141">
        <f t="shared" si="34"/>
        <v>0.0016832183134152245</v>
      </c>
      <c r="I141">
        <f t="shared" si="35"/>
        <v>-0.0009220839096357736</v>
      </c>
      <c r="J141">
        <f t="shared" si="36"/>
        <v>0.00986666666666669</v>
      </c>
      <c r="K141">
        <f t="shared" si="37"/>
        <v>0.002605302223050998</v>
      </c>
      <c r="L141">
        <f t="shared" si="38"/>
        <v>0.007261364443615692</v>
      </c>
      <c r="M141">
        <f t="shared" si="39"/>
        <v>5.2727413583006227E-05</v>
      </c>
      <c r="N141">
        <f t="shared" si="40"/>
        <v>1.8798849416682206</v>
      </c>
      <c r="O141">
        <f t="shared" si="41"/>
        <v>0.00018536981337775402</v>
      </c>
      <c r="P141">
        <f t="shared" si="42"/>
        <v>1.8798849416682206</v>
      </c>
      <c r="S141">
        <f t="shared" si="43"/>
        <v>0.001734397150433221</v>
      </c>
      <c r="T141">
        <f t="shared" si="44"/>
        <v>1.8782519946570626</v>
      </c>
      <c r="U141">
        <f t="shared" si="45"/>
        <v>0.015248005342937354</v>
      </c>
      <c r="V141">
        <f t="shared" si="46"/>
        <v>0.0002325016669382461</v>
      </c>
      <c r="W141">
        <f t="shared" si="47"/>
        <v>0.00034224999999999853</v>
      </c>
    </row>
    <row r="142" spans="1:23" ht="12.75">
      <c r="A142" s="1">
        <v>30056</v>
      </c>
      <c r="B142" s="2">
        <v>59.86</v>
      </c>
      <c r="C142">
        <v>43.52</v>
      </c>
      <c r="D142">
        <v>1.941</v>
      </c>
      <c r="E142">
        <f t="shared" si="32"/>
        <v>1.0281342715479105</v>
      </c>
      <c r="F142">
        <f t="shared" si="33"/>
        <v>1.4111647176745743</v>
      </c>
      <c r="H142">
        <f t="shared" si="34"/>
        <v>0.005881364476558515</v>
      </c>
      <c r="I142">
        <f t="shared" si="35"/>
        <v>0.004153207198892561</v>
      </c>
      <c r="J142">
        <f t="shared" si="36"/>
        <v>0.025085819910219298</v>
      </c>
      <c r="K142">
        <f t="shared" si="37"/>
        <v>0.0017281572776659537</v>
      </c>
      <c r="L142">
        <f t="shared" si="38"/>
        <v>0.023357662632553344</v>
      </c>
      <c r="M142">
        <f t="shared" si="39"/>
        <v>0.0005455804036561788</v>
      </c>
      <c r="N142">
        <f t="shared" si="40"/>
        <v>1.8967722658052604</v>
      </c>
      <c r="O142">
        <f t="shared" si="41"/>
        <v>0.0019560924720005463</v>
      </c>
      <c r="P142">
        <f t="shared" si="42"/>
        <v>1.8967722658052604</v>
      </c>
      <c r="S142">
        <f t="shared" si="43"/>
        <v>0.0013652656116319964</v>
      </c>
      <c r="T142">
        <f t="shared" si="44"/>
        <v>1.8960851304356252</v>
      </c>
      <c r="U142">
        <f t="shared" si="45"/>
        <v>0.04491486956437485</v>
      </c>
      <c r="V142">
        <f t="shared" si="46"/>
        <v>0.002017345507984806</v>
      </c>
      <c r="W142">
        <f t="shared" si="47"/>
        <v>0.002256250000000009</v>
      </c>
    </row>
    <row r="143" spans="1:23" ht="12.75">
      <c r="A143" s="1">
        <v>30086</v>
      </c>
      <c r="B143" s="2">
        <v>60.61</v>
      </c>
      <c r="C143">
        <v>43.93</v>
      </c>
      <c r="D143">
        <v>1.944</v>
      </c>
      <c r="E143">
        <f t="shared" si="32"/>
        <v>1.0265622890123967</v>
      </c>
      <c r="F143">
        <f t="shared" si="33"/>
        <v>1.4090070945388549</v>
      </c>
      <c r="H143">
        <f t="shared" si="34"/>
        <v>0.012529234881389906</v>
      </c>
      <c r="I143">
        <f t="shared" si="35"/>
        <v>0.00942095588235281</v>
      </c>
      <c r="J143">
        <f t="shared" si="36"/>
        <v>0.001545595054095683</v>
      </c>
      <c r="K143">
        <f t="shared" si="37"/>
        <v>0.003108278999037095</v>
      </c>
      <c r="L143">
        <f t="shared" si="38"/>
        <v>-0.001562683944941412</v>
      </c>
      <c r="M143">
        <f t="shared" si="39"/>
        <v>2.441981111777654E-06</v>
      </c>
      <c r="N143">
        <f t="shared" si="40"/>
        <v>1.947033169537131</v>
      </c>
      <c r="O143">
        <f t="shared" si="41"/>
        <v>9.200117440979874E-06</v>
      </c>
      <c r="P143">
        <f t="shared" si="42"/>
        <v>1.947033169537131</v>
      </c>
      <c r="S143">
        <f t="shared" si="43"/>
        <v>0.001946066376001778</v>
      </c>
      <c r="T143">
        <f t="shared" si="44"/>
        <v>1.9447773148358196</v>
      </c>
      <c r="U143">
        <f t="shared" si="45"/>
        <v>-0.0007773148358196647</v>
      </c>
      <c r="V143">
        <f t="shared" si="46"/>
        <v>6.042183539853522E-07</v>
      </c>
      <c r="W143">
        <f t="shared" si="47"/>
        <v>8.99999999999935E-06</v>
      </c>
    </row>
    <row r="144" spans="1:23" ht="12.75">
      <c r="A144" s="1">
        <v>30117</v>
      </c>
      <c r="B144" s="2">
        <v>61.16</v>
      </c>
      <c r="C144">
        <v>44.48</v>
      </c>
      <c r="D144">
        <v>2.025</v>
      </c>
      <c r="E144">
        <f t="shared" si="32"/>
        <v>1.0729869892363428</v>
      </c>
      <c r="F144">
        <f t="shared" si="33"/>
        <v>1.4727272727272727</v>
      </c>
      <c r="H144">
        <f t="shared" si="34"/>
        <v>0.00907441016333932</v>
      </c>
      <c r="I144">
        <f t="shared" si="35"/>
        <v>0.012519918051445478</v>
      </c>
      <c r="J144">
        <f t="shared" si="36"/>
        <v>0.04166666666666674</v>
      </c>
      <c r="K144">
        <f t="shared" si="37"/>
        <v>-0.0034455078881061585</v>
      </c>
      <c r="L144">
        <f t="shared" si="38"/>
        <v>0.0451121745547729</v>
      </c>
      <c r="M144">
        <f t="shared" si="39"/>
        <v>0.0020351082930602994</v>
      </c>
      <c r="N144">
        <f t="shared" si="40"/>
        <v>1.9373019326655216</v>
      </c>
      <c r="O144">
        <f t="shared" si="41"/>
        <v>0.007690951014202685</v>
      </c>
      <c r="P144">
        <f t="shared" si="42"/>
        <v>1.9373019326655216</v>
      </c>
      <c r="S144">
        <f t="shared" si="43"/>
        <v>-0.0008119834210753789</v>
      </c>
      <c r="T144">
        <f t="shared" si="44"/>
        <v>1.9424215042294295</v>
      </c>
      <c r="U144">
        <f t="shared" si="45"/>
        <v>0.08257849577057041</v>
      </c>
      <c r="V144">
        <f t="shared" si="46"/>
        <v>0.0068192079637301155</v>
      </c>
      <c r="W144">
        <f t="shared" si="47"/>
        <v>0.006560999999999994</v>
      </c>
    </row>
    <row r="145" spans="1:23" ht="12.75">
      <c r="A145" s="1">
        <v>30147</v>
      </c>
      <c r="B145" s="2">
        <v>61.41</v>
      </c>
      <c r="C145">
        <v>44.71</v>
      </c>
      <c r="D145">
        <v>2.1025</v>
      </c>
      <c r="E145">
        <f t="shared" si="32"/>
        <v>1.1152537787892198</v>
      </c>
      <c r="F145">
        <f t="shared" si="33"/>
        <v>1.5307405145741737</v>
      </c>
      <c r="H145">
        <f t="shared" si="34"/>
        <v>0.004087638979725305</v>
      </c>
      <c r="I145">
        <f t="shared" si="35"/>
        <v>0.005170863309352569</v>
      </c>
      <c r="J145">
        <f t="shared" si="36"/>
        <v>0.03827160493827164</v>
      </c>
      <c r="K145">
        <f t="shared" si="37"/>
        <v>-0.0010832243296272637</v>
      </c>
      <c r="L145">
        <f t="shared" si="38"/>
        <v>0.039354829267898905</v>
      </c>
      <c r="M145">
        <f t="shared" si="39"/>
        <v>0.0015488025867054723</v>
      </c>
      <c r="N145">
        <f t="shared" si="40"/>
        <v>2.0228064707325046</v>
      </c>
      <c r="O145">
        <f t="shared" si="41"/>
        <v>0.006351058607109146</v>
      </c>
      <c r="P145">
        <f t="shared" si="42"/>
        <v>2.0228064707325046</v>
      </c>
      <c r="S145">
        <f t="shared" si="43"/>
        <v>0.00018214345568996976</v>
      </c>
      <c r="T145">
        <f t="shared" si="44"/>
        <v>2.025368840497772</v>
      </c>
      <c r="U145">
        <f t="shared" si="45"/>
        <v>0.07713115950222793</v>
      </c>
      <c r="V145">
        <f t="shared" si="46"/>
        <v>0.005949215766158126</v>
      </c>
      <c r="W145">
        <f t="shared" si="47"/>
        <v>0.006006250000000019</v>
      </c>
    </row>
    <row r="146" spans="1:23" ht="12.75">
      <c r="A146" s="1">
        <v>30178</v>
      </c>
      <c r="B146" s="2">
        <v>61.85</v>
      </c>
      <c r="C146">
        <v>44.81</v>
      </c>
      <c r="D146">
        <v>2.066</v>
      </c>
      <c r="E146">
        <f t="shared" si="32"/>
        <v>1.0905301664141918</v>
      </c>
      <c r="F146">
        <f t="shared" si="33"/>
        <v>1.4968061438965239</v>
      </c>
      <c r="H146">
        <f t="shared" si="34"/>
        <v>0.007164956847419024</v>
      </c>
      <c r="I146">
        <f t="shared" si="35"/>
        <v>0.002236636099306688</v>
      </c>
      <c r="J146">
        <f t="shared" si="36"/>
        <v>-0.017360285374554252</v>
      </c>
      <c r="K146">
        <f t="shared" si="37"/>
        <v>0.004928320748112336</v>
      </c>
      <c r="L146">
        <f t="shared" si="38"/>
        <v>-0.022288606122666588</v>
      </c>
      <c r="M146">
        <f t="shared" si="39"/>
        <v>0.0004967819628913705</v>
      </c>
      <c r="N146">
        <f t="shared" si="40"/>
        <v>2.112861794372906</v>
      </c>
      <c r="O146">
        <f t="shared" si="41"/>
        <v>0.0021960277718485605</v>
      </c>
      <c r="P146">
        <f t="shared" si="42"/>
        <v>2.112861794372906</v>
      </c>
      <c r="S146">
        <f t="shared" si="43"/>
        <v>0.0027120000053903587</v>
      </c>
      <c r="T146">
        <f t="shared" si="44"/>
        <v>2.108201980011333</v>
      </c>
      <c r="U146">
        <f t="shared" si="45"/>
        <v>-0.04220198001133335</v>
      </c>
      <c r="V146">
        <f t="shared" si="46"/>
        <v>0.0017810071168769797</v>
      </c>
      <c r="W146">
        <f t="shared" si="47"/>
        <v>0.0013322500000000146</v>
      </c>
    </row>
    <row r="147" spans="1:23" ht="12.75">
      <c r="A147" s="1">
        <v>30209</v>
      </c>
      <c r="B147" s="2">
        <v>62.1</v>
      </c>
      <c r="C147">
        <v>44.9</v>
      </c>
      <c r="D147">
        <v>2.125</v>
      </c>
      <c r="E147">
        <f t="shared" si="32"/>
        <v>1.1194012864710823</v>
      </c>
      <c r="F147">
        <f t="shared" si="33"/>
        <v>1.5364331723027373</v>
      </c>
      <c r="H147">
        <f t="shared" si="34"/>
        <v>0.004042037186742009</v>
      </c>
      <c r="I147">
        <f t="shared" si="35"/>
        <v>0.0020084802499440446</v>
      </c>
      <c r="J147">
        <f t="shared" si="36"/>
        <v>0.028557599225556674</v>
      </c>
      <c r="K147">
        <f t="shared" si="37"/>
        <v>0.0020335569367979645</v>
      </c>
      <c r="L147">
        <f t="shared" si="38"/>
        <v>0.02652404228875871</v>
      </c>
      <c r="M147">
        <f t="shared" si="39"/>
        <v>0.0007035248193358603</v>
      </c>
      <c r="N147">
        <f t="shared" si="40"/>
        <v>2.0702013286314243</v>
      </c>
      <c r="O147">
        <f t="shared" si="41"/>
        <v>0.0030028943837611633</v>
      </c>
      <c r="P147">
        <f t="shared" si="42"/>
        <v>2.0702013286314243</v>
      </c>
      <c r="S147">
        <f t="shared" si="43"/>
        <v>0.0014937878663834978</v>
      </c>
      <c r="T147">
        <f t="shared" si="44"/>
        <v>2.069086165731948</v>
      </c>
      <c r="U147">
        <f t="shared" si="45"/>
        <v>0.055913834268051854</v>
      </c>
      <c r="V147">
        <f t="shared" si="46"/>
        <v>0.00312635686255517</v>
      </c>
      <c r="W147">
        <f t="shared" si="47"/>
        <v>0.0034810000000000192</v>
      </c>
    </row>
    <row r="148" spans="1:23" ht="12.75">
      <c r="A148" s="1">
        <v>30239</v>
      </c>
      <c r="B148" s="2">
        <v>62.25</v>
      </c>
      <c r="C148">
        <v>45.03</v>
      </c>
      <c r="D148">
        <v>2.174</v>
      </c>
      <c r="E148">
        <f t="shared" si="32"/>
        <v>1.1457615856539478</v>
      </c>
      <c r="F148">
        <f t="shared" si="33"/>
        <v>1.5726139759036144</v>
      </c>
      <c r="H148">
        <f t="shared" si="34"/>
        <v>0.0024154589371980784</v>
      </c>
      <c r="I148">
        <f t="shared" si="35"/>
        <v>0.002895322939866496</v>
      </c>
      <c r="J148">
        <f t="shared" si="36"/>
        <v>0.023058823529411798</v>
      </c>
      <c r="K148">
        <f t="shared" si="37"/>
        <v>-0.00047986400266841756</v>
      </c>
      <c r="L148">
        <f t="shared" si="38"/>
        <v>0.023538687532080216</v>
      </c>
      <c r="M148">
        <f t="shared" si="39"/>
        <v>0.0005540698107329086</v>
      </c>
      <c r="N148">
        <f t="shared" si="40"/>
        <v>2.12398028899433</v>
      </c>
      <c r="O148">
        <f t="shared" si="41"/>
        <v>0.00250197148909076</v>
      </c>
      <c r="P148">
        <f t="shared" si="42"/>
        <v>2.12398028899433</v>
      </c>
      <c r="S148">
        <f t="shared" si="43"/>
        <v>0.00043605739216504187</v>
      </c>
      <c r="T148">
        <f t="shared" si="44"/>
        <v>2.125926621958351</v>
      </c>
      <c r="U148">
        <f t="shared" si="45"/>
        <v>0.04807337804164913</v>
      </c>
      <c r="V148">
        <f t="shared" si="46"/>
        <v>0.0023110496763353128</v>
      </c>
      <c r="W148">
        <f t="shared" si="47"/>
        <v>0.0024009999999999934</v>
      </c>
    </row>
    <row r="149" spans="1:23" ht="12.75">
      <c r="A149" s="1">
        <v>30270</v>
      </c>
      <c r="B149" s="2">
        <v>62.45</v>
      </c>
      <c r="C149">
        <v>44.94</v>
      </c>
      <c r="D149">
        <v>2.191</v>
      </c>
      <c r="E149">
        <f t="shared" si="32"/>
        <v>1.148722504596936</v>
      </c>
      <c r="F149">
        <f t="shared" si="33"/>
        <v>1.5766779823859085</v>
      </c>
      <c r="H149">
        <f t="shared" si="34"/>
        <v>0.003212851405622441</v>
      </c>
      <c r="I149">
        <f t="shared" si="35"/>
        <v>-0.0019986675549634736</v>
      </c>
      <c r="J149">
        <f t="shared" si="36"/>
        <v>0.007819687212511361</v>
      </c>
      <c r="K149">
        <f t="shared" si="37"/>
        <v>0.005211518960585915</v>
      </c>
      <c r="L149">
        <f t="shared" si="38"/>
        <v>0.0026081682519254468</v>
      </c>
      <c r="M149">
        <f t="shared" si="39"/>
        <v>6.802541630351841E-06</v>
      </c>
      <c r="N149">
        <f t="shared" si="40"/>
        <v>2.185329842220314</v>
      </c>
      <c r="O149">
        <f t="shared" si="41"/>
        <v>3.2150689246534205E-05</v>
      </c>
      <c r="P149">
        <f t="shared" si="42"/>
        <v>2.185329842220314</v>
      </c>
      <c r="S149">
        <f t="shared" si="43"/>
        <v>0.0028311791587402524</v>
      </c>
      <c r="T149">
        <f t="shared" si="44"/>
        <v>2.1801549834911014</v>
      </c>
      <c r="U149">
        <f t="shared" si="45"/>
        <v>0.010845016508898464</v>
      </c>
      <c r="V149">
        <f t="shared" si="46"/>
        <v>0.00011761438307828023</v>
      </c>
      <c r="W149">
        <f t="shared" si="47"/>
        <v>0.0002889999999999967</v>
      </c>
    </row>
    <row r="150" spans="1:23" ht="12.75">
      <c r="A150" s="1">
        <v>30300</v>
      </c>
      <c r="B150" s="2">
        <v>62.25</v>
      </c>
      <c r="C150">
        <v>44.76</v>
      </c>
      <c r="D150">
        <v>2.111</v>
      </c>
      <c r="E150">
        <f t="shared" si="32"/>
        <v>1.1058878378274348</v>
      </c>
      <c r="F150">
        <f t="shared" si="33"/>
        <v>1.5178853012048192</v>
      </c>
      <c r="H150">
        <f t="shared" si="34"/>
        <v>-0.0032025620496397567</v>
      </c>
      <c r="I150">
        <f t="shared" si="35"/>
        <v>-0.004005340453938633</v>
      </c>
      <c r="J150">
        <f t="shared" si="36"/>
        <v>-0.036513007759014005</v>
      </c>
      <c r="K150">
        <f t="shared" si="37"/>
        <v>0.0008027784042988761</v>
      </c>
      <c r="L150">
        <f t="shared" si="38"/>
        <v>-0.03731578616331288</v>
      </c>
      <c r="M150">
        <f t="shared" si="39"/>
        <v>0.0013924678969860931</v>
      </c>
      <c r="N150">
        <f t="shared" si="40"/>
        <v>2.192758887483819</v>
      </c>
      <c r="O150">
        <f t="shared" si="41"/>
        <v>0.006684515682591719</v>
      </c>
      <c r="P150">
        <f t="shared" si="42"/>
        <v>2.192758887483819</v>
      </c>
      <c r="S150">
        <f t="shared" si="43"/>
        <v>0.000975835644216309</v>
      </c>
      <c r="T150">
        <f t="shared" si="44"/>
        <v>2.1931380558964775</v>
      </c>
      <c r="U150">
        <f t="shared" si="45"/>
        <v>-0.08213805589647727</v>
      </c>
      <c r="V150">
        <f t="shared" si="46"/>
        <v>0.006746660226452824</v>
      </c>
      <c r="W150">
        <f t="shared" si="47"/>
        <v>0.0063999999999999405</v>
      </c>
    </row>
    <row r="151" spans="1:23" ht="12.75">
      <c r="A151" s="1">
        <v>30331</v>
      </c>
      <c r="B151" s="2">
        <v>62.16</v>
      </c>
      <c r="C151">
        <v>44.85</v>
      </c>
      <c r="D151">
        <v>1.994</v>
      </c>
      <c r="E151">
        <f t="shared" si="32"/>
        <v>1.0482110220266507</v>
      </c>
      <c r="F151">
        <f t="shared" si="33"/>
        <v>1.4387210424710426</v>
      </c>
      <c r="H151">
        <f t="shared" si="34"/>
        <v>-0.0014457831325301873</v>
      </c>
      <c r="I151">
        <f t="shared" si="35"/>
        <v>0.00201072386058998</v>
      </c>
      <c r="J151">
        <f t="shared" si="36"/>
        <v>-0.05542396968261498</v>
      </c>
      <c r="K151">
        <f t="shared" si="37"/>
        <v>-0.0034565069931201675</v>
      </c>
      <c r="L151">
        <f t="shared" si="38"/>
        <v>-0.051967462689494814</v>
      </c>
      <c r="M151">
        <f t="shared" si="39"/>
        <v>0.0027006171783840356</v>
      </c>
      <c r="N151">
        <f t="shared" si="40"/>
        <v>2.1037033137375234</v>
      </c>
      <c r="O151">
        <f t="shared" si="41"/>
        <v>0.01203481704499349</v>
      </c>
      <c r="P151">
        <f t="shared" si="42"/>
        <v>2.1037033137375234</v>
      </c>
      <c r="S151">
        <f t="shared" si="43"/>
        <v>-0.0008166122074357395</v>
      </c>
      <c r="T151">
        <f t="shared" si="44"/>
        <v>2.109276131630103</v>
      </c>
      <c r="U151">
        <f t="shared" si="45"/>
        <v>-0.1152761316301032</v>
      </c>
      <c r="V151">
        <f t="shared" si="46"/>
        <v>0.013288586523600878</v>
      </c>
      <c r="W151">
        <f t="shared" si="47"/>
        <v>0.01368900000000005</v>
      </c>
    </row>
    <row r="152" spans="1:23" ht="12.75">
      <c r="A152" s="1">
        <v>30362</v>
      </c>
      <c r="B152" s="2">
        <v>62.25</v>
      </c>
      <c r="C152">
        <v>44.9</v>
      </c>
      <c r="D152">
        <v>2.0155</v>
      </c>
      <c r="E152">
        <f t="shared" si="32"/>
        <v>1.0591608371405712</v>
      </c>
      <c r="F152">
        <f t="shared" si="33"/>
        <v>1.4537502008032128</v>
      </c>
      <c r="H152">
        <f t="shared" si="34"/>
        <v>0.0014478764478764727</v>
      </c>
      <c r="I152">
        <f t="shared" si="35"/>
        <v>0.0011148272017835748</v>
      </c>
      <c r="J152">
        <f t="shared" si="36"/>
        <v>0.010782347041123241</v>
      </c>
      <c r="K152">
        <f t="shared" si="37"/>
        <v>0.000333049246092898</v>
      </c>
      <c r="L152">
        <f t="shared" si="38"/>
        <v>0.010449297795030343</v>
      </c>
      <c r="M152">
        <f t="shared" si="39"/>
        <v>0.000109187824409226</v>
      </c>
      <c r="N152">
        <f t="shared" si="40"/>
        <v>1.9946641001967091</v>
      </c>
      <c r="O152">
        <f t="shared" si="41"/>
        <v>0.00043413472061276957</v>
      </c>
      <c r="P152">
        <f t="shared" si="42"/>
        <v>1.9946641001967091</v>
      </c>
      <c r="S152">
        <f t="shared" si="43"/>
        <v>0.0007781581133810125</v>
      </c>
      <c r="T152">
        <f t="shared" si="44"/>
        <v>1.9955516472780817</v>
      </c>
      <c r="U152">
        <f t="shared" si="45"/>
        <v>0.019948352721918194</v>
      </c>
      <c r="V152">
        <f t="shared" si="46"/>
        <v>0.00039793677631806104</v>
      </c>
      <c r="W152">
        <f t="shared" si="47"/>
        <v>0.00046224999999999364</v>
      </c>
    </row>
    <row r="153" spans="1:23" ht="12.75">
      <c r="A153" s="1">
        <v>30390</v>
      </c>
      <c r="B153" s="2">
        <v>62.37</v>
      </c>
      <c r="C153">
        <v>44.9</v>
      </c>
      <c r="D153">
        <v>2.0675</v>
      </c>
      <c r="E153">
        <f t="shared" si="32"/>
        <v>1.0843968357507745</v>
      </c>
      <c r="F153">
        <f t="shared" si="33"/>
        <v>1.48838784672118</v>
      </c>
      <c r="H153">
        <f t="shared" si="34"/>
        <v>0.001927710843373509</v>
      </c>
      <c r="I153">
        <f t="shared" si="35"/>
        <v>0</v>
      </c>
      <c r="J153">
        <f t="shared" si="36"/>
        <v>0.025800049615479992</v>
      </c>
      <c r="K153">
        <f t="shared" si="37"/>
        <v>0.001927710843373509</v>
      </c>
      <c r="L153">
        <f t="shared" si="38"/>
        <v>0.023872338772106483</v>
      </c>
      <c r="M153">
        <f t="shared" si="39"/>
        <v>0.0005698885584502184</v>
      </c>
      <c r="N153">
        <f t="shared" si="40"/>
        <v>2.019385301204819</v>
      </c>
      <c r="O153">
        <f t="shared" si="41"/>
        <v>0.002315024240150975</v>
      </c>
      <c r="P153">
        <f t="shared" si="42"/>
        <v>2.019385301204819</v>
      </c>
      <c r="S153">
        <f t="shared" si="43"/>
        <v>0.001449244337349404</v>
      </c>
      <c r="T153">
        <f t="shared" si="44"/>
        <v>2.018420951961928</v>
      </c>
      <c r="U153">
        <f t="shared" si="45"/>
        <v>0.04907904803807206</v>
      </c>
      <c r="V153">
        <f t="shared" si="46"/>
        <v>0.0024087529563233847</v>
      </c>
      <c r="W153">
        <f t="shared" si="47"/>
        <v>0.002704000000000005</v>
      </c>
    </row>
    <row r="154" spans="1:23" ht="12.75">
      <c r="A154" s="1">
        <v>30421</v>
      </c>
      <c r="B154" s="2">
        <v>62.56</v>
      </c>
      <c r="C154">
        <v>45.22</v>
      </c>
      <c r="D154">
        <v>2.0875</v>
      </c>
      <c r="E154">
        <f t="shared" si="32"/>
        <v>1.0993410082746768</v>
      </c>
      <c r="F154">
        <f t="shared" si="33"/>
        <v>1.508899456521739</v>
      </c>
      <c r="H154">
        <f t="shared" si="34"/>
        <v>0.0030463363796697784</v>
      </c>
      <c r="I154">
        <f t="shared" si="35"/>
        <v>0.007126948775055597</v>
      </c>
      <c r="J154">
        <f t="shared" si="36"/>
        <v>0.0096735187424426</v>
      </c>
      <c r="K154">
        <f t="shared" si="37"/>
        <v>-0.004080612395385819</v>
      </c>
      <c r="L154">
        <f t="shared" si="38"/>
        <v>0.013754131137828418</v>
      </c>
      <c r="M154">
        <f t="shared" si="39"/>
        <v>0.00018917612335658126</v>
      </c>
      <c r="N154">
        <f t="shared" si="40"/>
        <v>2.05906333387254</v>
      </c>
      <c r="O154">
        <f t="shared" si="41"/>
        <v>0.0008086439804446302</v>
      </c>
      <c r="P154">
        <f t="shared" si="42"/>
        <v>2.05906333387254</v>
      </c>
      <c r="S154">
        <f t="shared" si="43"/>
        <v>-0.0010792563561874001</v>
      </c>
      <c r="T154">
        <f t="shared" si="44"/>
        <v>2.0652686374835825</v>
      </c>
      <c r="U154">
        <f t="shared" si="45"/>
        <v>0.02223136251641744</v>
      </c>
      <c r="V154">
        <f t="shared" si="46"/>
        <v>0.0004942334793363705</v>
      </c>
      <c r="W154">
        <f t="shared" si="47"/>
        <v>0.0004000000000000007</v>
      </c>
    </row>
    <row r="155" spans="1:23" ht="12.75">
      <c r="A155" s="1">
        <v>30451</v>
      </c>
      <c r="B155" s="2">
        <v>62.61</v>
      </c>
      <c r="C155">
        <v>45.49</v>
      </c>
      <c r="D155">
        <v>2.0685</v>
      </c>
      <c r="E155">
        <f t="shared" si="32"/>
        <v>1.0949641108850492</v>
      </c>
      <c r="F155">
        <f t="shared" si="33"/>
        <v>1.5028919501677047</v>
      </c>
      <c r="H155">
        <f t="shared" si="34"/>
        <v>0.0007992327365728968</v>
      </c>
      <c r="I155">
        <f t="shared" si="35"/>
        <v>0.005970809376382169</v>
      </c>
      <c r="J155">
        <f t="shared" si="36"/>
        <v>-0.00910179640718567</v>
      </c>
      <c r="K155">
        <f t="shared" si="37"/>
        <v>-0.005171576639809272</v>
      </c>
      <c r="L155">
        <f t="shared" si="38"/>
        <v>-0.003930219767376397</v>
      </c>
      <c r="M155">
        <f t="shared" si="39"/>
        <v>1.5446627419876183E-05</v>
      </c>
      <c r="N155">
        <f t="shared" si="40"/>
        <v>2.0767043337643982</v>
      </c>
      <c r="O155">
        <f t="shared" si="41"/>
        <v>6.731109251764831E-05</v>
      </c>
      <c r="P155">
        <f t="shared" si="42"/>
        <v>2.0767043337643982</v>
      </c>
      <c r="S155">
        <f t="shared" si="43"/>
        <v>-0.0015383701120608552</v>
      </c>
      <c r="T155">
        <f t="shared" si="44"/>
        <v>2.084288652391073</v>
      </c>
      <c r="U155">
        <f t="shared" si="45"/>
        <v>-0.0157886523910733</v>
      </c>
      <c r="V155">
        <f t="shared" si="46"/>
        <v>0.0002492815443261446</v>
      </c>
      <c r="W155">
        <f t="shared" si="47"/>
        <v>0.00036100000000000487</v>
      </c>
    </row>
    <row r="156" spans="1:23" ht="12.75">
      <c r="A156" s="1">
        <v>30482</v>
      </c>
      <c r="B156" s="2">
        <v>62.87</v>
      </c>
      <c r="C156">
        <v>45.63</v>
      </c>
      <c r="D156">
        <v>2.109</v>
      </c>
      <c r="E156">
        <f t="shared" si="32"/>
        <v>1.1152075851218581</v>
      </c>
      <c r="F156">
        <f t="shared" si="33"/>
        <v>1.5306771114999207</v>
      </c>
      <c r="H156">
        <f t="shared" si="34"/>
        <v>0.004152691263376473</v>
      </c>
      <c r="I156">
        <f t="shared" si="35"/>
        <v>0.0030775994724114852</v>
      </c>
      <c r="J156">
        <f t="shared" si="36"/>
        <v>0.019579405366207503</v>
      </c>
      <c r="K156">
        <f t="shared" si="37"/>
        <v>0.0010750917909649882</v>
      </c>
      <c r="L156">
        <f t="shared" si="38"/>
        <v>0.018504313575242515</v>
      </c>
      <c r="M156">
        <f t="shared" si="39"/>
        <v>0.0003424096208909044</v>
      </c>
      <c r="N156">
        <f t="shared" si="40"/>
        <v>2.0707238273696107</v>
      </c>
      <c r="O156">
        <f t="shared" si="41"/>
        <v>0.0014650653912313624</v>
      </c>
      <c r="P156">
        <f t="shared" si="42"/>
        <v>2.0707238273696107</v>
      </c>
      <c r="S156">
        <f t="shared" si="43"/>
        <v>0.001090434103667169</v>
      </c>
      <c r="T156">
        <f t="shared" si="44"/>
        <v>2.0707555629434355</v>
      </c>
      <c r="U156">
        <f t="shared" si="45"/>
        <v>0.03824443705656444</v>
      </c>
      <c r="V156">
        <f t="shared" si="46"/>
        <v>0.0014626369657735193</v>
      </c>
      <c r="W156">
        <f t="shared" si="47"/>
        <v>0.0016402500000000165</v>
      </c>
    </row>
    <row r="157" spans="1:23" ht="12.75">
      <c r="A157" s="1">
        <v>30512</v>
      </c>
      <c r="B157" s="2">
        <v>62.75</v>
      </c>
      <c r="C157">
        <v>45.81</v>
      </c>
      <c r="D157">
        <v>2.106</v>
      </c>
      <c r="E157">
        <f t="shared" si="32"/>
        <v>1.1201522483982649</v>
      </c>
      <c r="F157">
        <f t="shared" si="33"/>
        <v>1.53746390438247</v>
      </c>
      <c r="H157">
        <f t="shared" si="34"/>
        <v>-0.0019087004930808948</v>
      </c>
      <c r="I157">
        <f t="shared" si="35"/>
        <v>0.0039447731755424265</v>
      </c>
      <c r="J157">
        <f t="shared" si="36"/>
        <v>-0.0014224751066856944</v>
      </c>
      <c r="K157">
        <f t="shared" si="37"/>
        <v>-0.005853473668623321</v>
      </c>
      <c r="L157">
        <f t="shared" si="38"/>
        <v>0.004430998561937627</v>
      </c>
      <c r="M157">
        <f t="shared" si="39"/>
        <v>1.9633748255893318E-05</v>
      </c>
      <c r="N157">
        <f t="shared" si="40"/>
        <v>2.096655024032873</v>
      </c>
      <c r="O157">
        <f t="shared" si="41"/>
        <v>8.732857582617541E-05</v>
      </c>
      <c r="P157">
        <f t="shared" si="42"/>
        <v>2.096655024032873</v>
      </c>
      <c r="S157">
        <f t="shared" si="43"/>
        <v>-0.001825334884387758</v>
      </c>
      <c r="T157">
        <f t="shared" si="44"/>
        <v>2.105150368728826</v>
      </c>
      <c r="U157">
        <f t="shared" si="45"/>
        <v>0.0008496312711736564</v>
      </c>
      <c r="V157">
        <f t="shared" si="46"/>
        <v>7.218732969561633E-07</v>
      </c>
      <c r="W157">
        <f t="shared" si="47"/>
        <v>9.000000000000683E-06</v>
      </c>
    </row>
    <row r="158" spans="1:23" ht="12.75">
      <c r="A158" s="1">
        <v>30543</v>
      </c>
      <c r="B158" s="2">
        <v>62.92</v>
      </c>
      <c r="C158">
        <v>45.95</v>
      </c>
      <c r="D158">
        <v>2.155</v>
      </c>
      <c r="E158">
        <f t="shared" si="32"/>
        <v>1.1466112610604815</v>
      </c>
      <c r="F158">
        <f t="shared" si="33"/>
        <v>1.5737801970756515</v>
      </c>
      <c r="H158">
        <f t="shared" si="34"/>
        <v>0.002709163346613641</v>
      </c>
      <c r="I158">
        <f t="shared" si="35"/>
        <v>0.0030561012879284366</v>
      </c>
      <c r="J158">
        <f t="shared" si="36"/>
        <v>0.0232668566001899</v>
      </c>
      <c r="K158">
        <f t="shared" si="37"/>
        <v>-0.0003469379413147955</v>
      </c>
      <c r="L158">
        <f t="shared" si="38"/>
        <v>0.023613794541504696</v>
      </c>
      <c r="M158">
        <f t="shared" si="39"/>
        <v>0.000557611292648397</v>
      </c>
      <c r="N158">
        <f t="shared" si="40"/>
        <v>2.105269348695591</v>
      </c>
      <c r="O158">
        <f t="shared" si="41"/>
        <v>0.0024731376791607067</v>
      </c>
      <c r="P158">
        <f t="shared" si="42"/>
        <v>2.105269348695591</v>
      </c>
      <c r="S158">
        <f t="shared" si="43"/>
        <v>0.0004919970653426706</v>
      </c>
      <c r="T158">
        <f t="shared" si="44"/>
        <v>2.107036145819612</v>
      </c>
      <c r="U158">
        <f t="shared" si="45"/>
        <v>0.047963854180387955</v>
      </c>
      <c r="V158">
        <f t="shared" si="46"/>
        <v>0.002300531307837519</v>
      </c>
      <c r="W158">
        <f t="shared" si="47"/>
        <v>0.0024009999999999934</v>
      </c>
    </row>
    <row r="159" spans="1:23" ht="12.75">
      <c r="A159" s="1">
        <v>30574</v>
      </c>
      <c r="B159" s="2">
        <v>63</v>
      </c>
      <c r="C159">
        <v>46.18</v>
      </c>
      <c r="D159">
        <v>2.1885</v>
      </c>
      <c r="E159">
        <f t="shared" si="32"/>
        <v>1.1687780761698012</v>
      </c>
      <c r="F159">
        <f t="shared" si="33"/>
        <v>1.6042052380952379</v>
      </c>
      <c r="H159">
        <f t="shared" si="34"/>
        <v>0.0012714558169102386</v>
      </c>
      <c r="I159">
        <f t="shared" si="35"/>
        <v>0.005005440696409069</v>
      </c>
      <c r="J159">
        <f t="shared" si="36"/>
        <v>0.015545243619489613</v>
      </c>
      <c r="K159">
        <f t="shared" si="37"/>
        <v>-0.0037339848794988306</v>
      </c>
      <c r="L159">
        <f t="shared" si="38"/>
        <v>0.019279228498988443</v>
      </c>
      <c r="M159">
        <f t="shared" si="39"/>
        <v>0.0003716886515162082</v>
      </c>
      <c r="N159">
        <f t="shared" si="40"/>
        <v>2.1469532625846797</v>
      </c>
      <c r="O159">
        <f t="shared" si="41"/>
        <v>0.0017261313898575693</v>
      </c>
      <c r="P159">
        <f t="shared" si="42"/>
        <v>2.1469532625846797</v>
      </c>
      <c r="S159">
        <f t="shared" si="43"/>
        <v>-0.0009333840587941313</v>
      </c>
      <c r="T159">
        <f t="shared" si="44"/>
        <v>2.1529885573532983</v>
      </c>
      <c r="U159">
        <f t="shared" si="45"/>
        <v>0.035511442646701585</v>
      </c>
      <c r="V159">
        <f t="shared" si="46"/>
        <v>0.0012610625588499761</v>
      </c>
      <c r="W159">
        <f t="shared" si="47"/>
        <v>0.0011222500000000056</v>
      </c>
    </row>
    <row r="160" spans="1:23" ht="12.75">
      <c r="A160" s="1">
        <v>30604</v>
      </c>
      <c r="B160" s="2">
        <v>63.15</v>
      </c>
      <c r="C160">
        <v>46.32</v>
      </c>
      <c r="D160">
        <v>2.113</v>
      </c>
      <c r="E160">
        <f t="shared" si="32"/>
        <v>1.1291894694063684</v>
      </c>
      <c r="F160">
        <f t="shared" si="33"/>
        <v>1.5498679334916865</v>
      </c>
      <c r="H160">
        <f t="shared" si="34"/>
        <v>0.0023809523809523725</v>
      </c>
      <c r="I160">
        <f t="shared" si="35"/>
        <v>0.003031615417929956</v>
      </c>
      <c r="J160">
        <f t="shared" si="36"/>
        <v>-0.03449851496458756</v>
      </c>
      <c r="K160">
        <f t="shared" si="37"/>
        <v>-0.0006506630369775834</v>
      </c>
      <c r="L160">
        <f t="shared" si="38"/>
        <v>-0.03384785192760997</v>
      </c>
      <c r="M160">
        <f t="shared" si="39"/>
        <v>0.0011456770801134102</v>
      </c>
      <c r="N160">
        <f t="shared" si="40"/>
        <v>2.1870760239435745</v>
      </c>
      <c r="O160">
        <f t="shared" si="41"/>
        <v>0.005487257323289021</v>
      </c>
      <c r="P160">
        <f t="shared" si="42"/>
        <v>2.1870760239435745</v>
      </c>
      <c r="S160">
        <f t="shared" si="43"/>
        <v>0.00036417952215961265</v>
      </c>
      <c r="T160">
        <f t="shared" si="44"/>
        <v>2.1892970068842463</v>
      </c>
      <c r="U160">
        <f t="shared" si="45"/>
        <v>-0.07629700688424634</v>
      </c>
      <c r="V160">
        <f t="shared" si="46"/>
        <v>0.005821233259494734</v>
      </c>
      <c r="W160">
        <f t="shared" si="47"/>
        <v>0.005700249999999985</v>
      </c>
    </row>
    <row r="161" spans="1:23" ht="12.75">
      <c r="A161" s="1">
        <v>30635</v>
      </c>
      <c r="B161" s="2">
        <v>63.55</v>
      </c>
      <c r="C161">
        <v>46.41</v>
      </c>
      <c r="D161">
        <v>2.1615</v>
      </c>
      <c r="E161">
        <f t="shared" si="32"/>
        <v>1.1500676299325998</v>
      </c>
      <c r="F161">
        <f t="shared" si="33"/>
        <v>1.5785242328874902</v>
      </c>
      <c r="H161">
        <f t="shared" si="34"/>
        <v>0.006334125098970578</v>
      </c>
      <c r="I161">
        <f t="shared" si="35"/>
        <v>0.0019430051813471572</v>
      </c>
      <c r="J161">
        <f t="shared" si="36"/>
        <v>0.022953147184098466</v>
      </c>
      <c r="K161">
        <f t="shared" si="37"/>
        <v>0.004391119917623421</v>
      </c>
      <c r="L161">
        <f t="shared" si="38"/>
        <v>0.018562027266475045</v>
      </c>
      <c r="M161">
        <f t="shared" si="39"/>
        <v>0.00034454885624136304</v>
      </c>
      <c r="N161">
        <f t="shared" si="40"/>
        <v>2.122278436385938</v>
      </c>
      <c r="O161">
        <f t="shared" si="41"/>
        <v>0.0015383310523319153</v>
      </c>
      <c r="P161">
        <f t="shared" si="42"/>
        <v>2.122278436385938</v>
      </c>
      <c r="S161">
        <f t="shared" si="43"/>
        <v>0.002485928168293217</v>
      </c>
      <c r="T161">
        <f t="shared" si="44"/>
        <v>2.1182527662196033</v>
      </c>
      <c r="U161">
        <f t="shared" si="45"/>
        <v>0.043247233780396854</v>
      </c>
      <c r="V161">
        <f t="shared" si="46"/>
        <v>0.0018703232296562989</v>
      </c>
      <c r="W161">
        <f t="shared" si="47"/>
        <v>0.00235225000000002</v>
      </c>
    </row>
    <row r="162" spans="1:23" ht="12.75">
      <c r="A162" s="1">
        <v>30665</v>
      </c>
      <c r="B162" s="2">
        <v>63.58</v>
      </c>
      <c r="C162">
        <v>46.46</v>
      </c>
      <c r="D162">
        <v>2.163</v>
      </c>
      <c r="E162">
        <f t="shared" si="32"/>
        <v>1.1515620065956258</v>
      </c>
      <c r="F162">
        <f t="shared" si="33"/>
        <v>1.580575338156653</v>
      </c>
      <c r="H162">
        <f t="shared" si="34"/>
        <v>0.0004720692368214152</v>
      </c>
      <c r="I162">
        <f t="shared" si="35"/>
        <v>0.0010773540185304853</v>
      </c>
      <c r="J162">
        <f t="shared" si="36"/>
        <v>0.0006939625260233839</v>
      </c>
      <c r="K162">
        <f t="shared" si="37"/>
        <v>-0.0006052847817090701</v>
      </c>
      <c r="L162">
        <f t="shared" si="38"/>
        <v>0.001299247307732454</v>
      </c>
      <c r="M162">
        <f t="shared" si="39"/>
        <v>1.68804356665003E-06</v>
      </c>
      <c r="N162">
        <f t="shared" si="40"/>
        <v>2.160191676944336</v>
      </c>
      <c r="O162">
        <f t="shared" si="41"/>
        <v>7.886678384973534E-06</v>
      </c>
      <c r="P162">
        <f t="shared" si="42"/>
        <v>2.160191676944336</v>
      </c>
      <c r="S162">
        <f t="shared" si="43"/>
        <v>0.0003832761894590269</v>
      </c>
      <c r="T162">
        <f t="shared" si="44"/>
        <v>2.162328451483516</v>
      </c>
      <c r="U162">
        <f t="shared" si="45"/>
        <v>0.0006715485164838775</v>
      </c>
      <c r="V162">
        <f t="shared" si="46"/>
        <v>4.5097740999169665E-07</v>
      </c>
      <c r="W162">
        <f t="shared" si="47"/>
        <v>2.2499999999988384E-06</v>
      </c>
    </row>
    <row r="163" spans="1:23" ht="12.75">
      <c r="A163" s="1">
        <v>30696</v>
      </c>
      <c r="B163" s="2">
        <v>63.81</v>
      </c>
      <c r="C163">
        <v>46.73</v>
      </c>
      <c r="D163">
        <v>2.179</v>
      </c>
      <c r="E163">
        <f t="shared" si="32"/>
        <v>1.1626162614572637</v>
      </c>
      <c r="F163">
        <f t="shared" si="33"/>
        <v>1.5957478451653342</v>
      </c>
      <c r="H163">
        <f t="shared" si="34"/>
        <v>0.0036174897766594327</v>
      </c>
      <c r="I163">
        <f t="shared" si="35"/>
        <v>0.005811450710288435</v>
      </c>
      <c r="J163">
        <f t="shared" si="36"/>
        <v>0.0073971336107259145</v>
      </c>
      <c r="K163">
        <f t="shared" si="37"/>
        <v>-0.0021939609336290022</v>
      </c>
      <c r="L163">
        <f t="shared" si="38"/>
        <v>0.009591094544354917</v>
      </c>
      <c r="M163">
        <f t="shared" si="39"/>
        <v>9.198909455875464E-05</v>
      </c>
      <c r="N163">
        <f t="shared" si="40"/>
        <v>2.1582544625005604</v>
      </c>
      <c r="O163">
        <f t="shared" si="41"/>
        <v>0.00043037732614064695</v>
      </c>
      <c r="P163">
        <f t="shared" si="42"/>
        <v>2.1582544625005604</v>
      </c>
      <c r="S163">
        <f t="shared" si="43"/>
        <v>-0.00028529116158189393</v>
      </c>
      <c r="T163">
        <f t="shared" si="44"/>
        <v>2.1623829152174983</v>
      </c>
      <c r="U163">
        <f t="shared" si="45"/>
        <v>0.016617084782501568</v>
      </c>
      <c r="V163">
        <f t="shared" si="46"/>
        <v>0.00027612750666884515</v>
      </c>
      <c r="W163">
        <f t="shared" si="47"/>
        <v>0.0002560000000000005</v>
      </c>
    </row>
    <row r="164" spans="1:23" ht="12.75">
      <c r="A164" s="1">
        <v>30727</v>
      </c>
      <c r="B164" s="2">
        <v>64.04</v>
      </c>
      <c r="C164">
        <v>46.96</v>
      </c>
      <c r="D164">
        <v>2.235</v>
      </c>
      <c r="E164">
        <f t="shared" si="32"/>
        <v>1.1940607391622837</v>
      </c>
      <c r="F164">
        <f t="shared" si="33"/>
        <v>1.6389069331667705</v>
      </c>
      <c r="H164">
        <f t="shared" si="34"/>
        <v>0.0036044507130543746</v>
      </c>
      <c r="I164">
        <f t="shared" si="35"/>
        <v>0.004921891718382199</v>
      </c>
      <c r="J164">
        <f t="shared" si="36"/>
        <v>0.025699862322166256</v>
      </c>
      <c r="K164">
        <f t="shared" si="37"/>
        <v>-0.001317441005327824</v>
      </c>
      <c r="L164">
        <f t="shared" si="38"/>
        <v>0.02701730332749408</v>
      </c>
      <c r="M164">
        <f t="shared" si="39"/>
        <v>0.0007299346790898227</v>
      </c>
      <c r="N164">
        <f t="shared" si="40"/>
        <v>2.1761292960493903</v>
      </c>
      <c r="O164">
        <f t="shared" si="41"/>
        <v>0.003465759783640316</v>
      </c>
      <c r="P164">
        <f t="shared" si="42"/>
        <v>2.1761292960493903</v>
      </c>
      <c r="S164">
        <f t="shared" si="43"/>
        <v>8.357734940487584E-05</v>
      </c>
      <c r="T164">
        <f t="shared" si="44"/>
        <v>2.1791821150443527</v>
      </c>
      <c r="U164">
        <f t="shared" si="45"/>
        <v>0.05581788495564721</v>
      </c>
      <c r="V164">
        <f t="shared" si="46"/>
        <v>0.0031156362809218676</v>
      </c>
      <c r="W164">
        <f t="shared" si="47"/>
        <v>0.0031360000000000055</v>
      </c>
    </row>
    <row r="165" spans="1:23" ht="12.75">
      <c r="A165" s="1">
        <v>30756</v>
      </c>
      <c r="B165" s="2">
        <v>64.46</v>
      </c>
      <c r="C165">
        <v>47.05</v>
      </c>
      <c r="D165">
        <v>2.176</v>
      </c>
      <c r="E165">
        <f t="shared" si="32"/>
        <v>1.1571784682468313</v>
      </c>
      <c r="F165">
        <f t="shared" si="33"/>
        <v>1.5882842072603167</v>
      </c>
      <c r="H165">
        <f t="shared" si="34"/>
        <v>0.0065584009993751025</v>
      </c>
      <c r="I165">
        <f t="shared" si="35"/>
        <v>0.0019165247018737563</v>
      </c>
      <c r="J165">
        <f t="shared" si="36"/>
        <v>-0.026398210290827562</v>
      </c>
      <c r="K165">
        <f t="shared" si="37"/>
        <v>0.004641876297501346</v>
      </c>
      <c r="L165">
        <f t="shared" si="38"/>
        <v>-0.031040086588328908</v>
      </c>
      <c r="M165">
        <f t="shared" si="39"/>
        <v>0.0009634869754109562</v>
      </c>
      <c r="N165">
        <f t="shared" si="40"/>
        <v>2.2453745935249154</v>
      </c>
      <c r="O165">
        <f t="shared" si="41"/>
        <v>0.004812834226747215</v>
      </c>
      <c r="P165">
        <f t="shared" si="42"/>
        <v>2.2453745935249154</v>
      </c>
      <c r="S165">
        <f t="shared" si="43"/>
        <v>0.002591454727906384</v>
      </c>
      <c r="T165">
        <f t="shared" si="44"/>
        <v>2.2407919013168707</v>
      </c>
      <c r="U165">
        <f t="shared" si="45"/>
        <v>-0.06479190131687051</v>
      </c>
      <c r="V165">
        <f t="shared" si="46"/>
        <v>0.004197990476255087</v>
      </c>
      <c r="W165">
        <f t="shared" si="47"/>
        <v>0.0034809999999999668</v>
      </c>
    </row>
    <row r="166" spans="1:23" ht="12.75">
      <c r="A166" s="1">
        <v>30787</v>
      </c>
      <c r="B166" s="2">
        <v>64.55</v>
      </c>
      <c r="C166">
        <v>47.28</v>
      </c>
      <c r="D166">
        <v>2.1535</v>
      </c>
      <c r="E166">
        <f t="shared" si="32"/>
        <v>1.1492068972135174</v>
      </c>
      <c r="F166">
        <f t="shared" si="33"/>
        <v>1.5773428350116192</v>
      </c>
      <c r="H166">
        <f t="shared" si="34"/>
        <v>0.0013962147067949626</v>
      </c>
      <c r="I166">
        <f t="shared" si="35"/>
        <v>0.0048884165781084565</v>
      </c>
      <c r="J166">
        <f t="shared" si="36"/>
        <v>-0.010340073529411797</v>
      </c>
      <c r="K166">
        <f t="shared" si="37"/>
        <v>-0.003492201871313494</v>
      </c>
      <c r="L166">
        <f t="shared" si="38"/>
        <v>-0.0068478716580983034</v>
      </c>
      <c r="M166">
        <f t="shared" si="39"/>
        <v>4.689334624578601E-05</v>
      </c>
      <c r="N166">
        <f t="shared" si="40"/>
        <v>2.168400968728022</v>
      </c>
      <c r="O166">
        <f t="shared" si="41"/>
        <v>0.00022203886903348103</v>
      </c>
      <c r="P166">
        <f t="shared" si="42"/>
        <v>2.168400968728022</v>
      </c>
      <c r="S166">
        <f t="shared" si="43"/>
        <v>-0.0008316337901104715</v>
      </c>
      <c r="T166">
        <f t="shared" si="44"/>
        <v>2.17419036487272</v>
      </c>
      <c r="U166">
        <f t="shared" si="45"/>
        <v>-0.02069036487271969</v>
      </c>
      <c r="V166">
        <f t="shared" si="46"/>
        <v>0.0004280911985662729</v>
      </c>
      <c r="W166">
        <f t="shared" si="47"/>
        <v>0.0005062499999999985</v>
      </c>
    </row>
    <row r="167" spans="1:23" ht="12.75">
      <c r="A167" s="1">
        <v>30817</v>
      </c>
      <c r="B167" s="2">
        <v>64.42</v>
      </c>
      <c r="C167">
        <v>47.42</v>
      </c>
      <c r="D167">
        <v>2.2448</v>
      </c>
      <c r="E167">
        <f t="shared" si="32"/>
        <v>1.2039005401675305</v>
      </c>
      <c r="F167">
        <f t="shared" si="33"/>
        <v>1.652412542688606</v>
      </c>
      <c r="H167">
        <f t="shared" si="34"/>
        <v>-0.002013942680092917</v>
      </c>
      <c r="I167">
        <f t="shared" si="35"/>
        <v>0.0029610829103214886</v>
      </c>
      <c r="J167">
        <f t="shared" si="36"/>
        <v>0.042396099373113394</v>
      </c>
      <c r="K167">
        <f t="shared" si="37"/>
        <v>-0.004975025590414406</v>
      </c>
      <c r="L167">
        <f t="shared" si="38"/>
        <v>0.0473711249635278</v>
      </c>
      <c r="M167">
        <f t="shared" si="39"/>
        <v>0.0022440234803101666</v>
      </c>
      <c r="N167">
        <f t="shared" si="40"/>
        <v>2.1427862823910426</v>
      </c>
      <c r="O167">
        <f t="shared" si="41"/>
        <v>0.010406798580400126</v>
      </c>
      <c r="P167">
        <f t="shared" si="42"/>
        <v>2.1427862823910426</v>
      </c>
      <c r="S167">
        <f t="shared" si="43"/>
        <v>-0.0014556549442908658</v>
      </c>
      <c r="T167">
        <f t="shared" si="44"/>
        <v>2.15036524707747</v>
      </c>
      <c r="U167">
        <f t="shared" si="45"/>
        <v>0.09443475292253023</v>
      </c>
      <c r="V167">
        <f t="shared" si="46"/>
        <v>0.008917922559539332</v>
      </c>
      <c r="W167">
        <f t="shared" si="47"/>
        <v>0.008335689999999988</v>
      </c>
    </row>
    <row r="168" spans="1:23" ht="12.75">
      <c r="A168" s="1">
        <v>30848</v>
      </c>
      <c r="B168" s="2">
        <v>64.63</v>
      </c>
      <c r="C168">
        <v>47.56</v>
      </c>
      <c r="D168">
        <v>2.2295</v>
      </c>
      <c r="E168">
        <f t="shared" si="32"/>
        <v>1.1953285516010124</v>
      </c>
      <c r="F168">
        <f t="shared" si="33"/>
        <v>1.6406470679251124</v>
      </c>
      <c r="H168">
        <f t="shared" si="34"/>
        <v>0.003259857187208892</v>
      </c>
      <c r="I168">
        <f t="shared" si="35"/>
        <v>0.002952340784479146</v>
      </c>
      <c r="J168">
        <f t="shared" si="36"/>
        <v>-0.006815751960085659</v>
      </c>
      <c r="K168">
        <f t="shared" si="37"/>
        <v>0.0003075164027297461</v>
      </c>
      <c r="L168">
        <f t="shared" si="38"/>
        <v>-0.007123268362815405</v>
      </c>
      <c r="M168">
        <f t="shared" si="39"/>
        <v>5.074095216868686E-05</v>
      </c>
      <c r="N168">
        <f t="shared" si="40"/>
        <v>2.2454903128208477</v>
      </c>
      <c r="O168">
        <f t="shared" si="41"/>
        <v>0.0002556901041085708</v>
      </c>
      <c r="P168">
        <f t="shared" si="42"/>
        <v>2.2454903128208477</v>
      </c>
      <c r="S168">
        <f t="shared" si="43"/>
        <v>0.0007674130503099672</v>
      </c>
      <c r="T168">
        <f t="shared" si="44"/>
        <v>2.246522688815336</v>
      </c>
      <c r="U168">
        <f t="shared" si="45"/>
        <v>-0.017022688815336195</v>
      </c>
      <c r="V168">
        <f t="shared" si="46"/>
        <v>0.00028977193450377203</v>
      </c>
      <c r="W168">
        <f t="shared" si="47"/>
        <v>0.0002340900000000096</v>
      </c>
    </row>
    <row r="169" spans="1:23" ht="12.75">
      <c r="A169" s="1">
        <v>30878</v>
      </c>
      <c r="B169" s="2">
        <v>64.51</v>
      </c>
      <c r="C169">
        <v>47.74</v>
      </c>
      <c r="D169">
        <v>2.3425</v>
      </c>
      <c r="E169">
        <f t="shared" si="32"/>
        <v>1.2630109005813435</v>
      </c>
      <c r="F169">
        <f t="shared" si="33"/>
        <v>1.7335444117191132</v>
      </c>
      <c r="H169">
        <f t="shared" si="34"/>
        <v>-0.0018567228841094296</v>
      </c>
      <c r="I169">
        <f t="shared" si="35"/>
        <v>0.003784693019343921</v>
      </c>
      <c r="J169">
        <f t="shared" si="36"/>
        <v>0.05068400986768329</v>
      </c>
      <c r="K169">
        <f t="shared" si="37"/>
        <v>-0.005641415903453351</v>
      </c>
      <c r="L169">
        <f t="shared" si="38"/>
        <v>0.05632542577113664</v>
      </c>
      <c r="M169">
        <f t="shared" si="39"/>
        <v>0.0031725535882998236</v>
      </c>
      <c r="N169">
        <f t="shared" si="40"/>
        <v>2.2169224632432507</v>
      </c>
      <c r="O169">
        <f t="shared" si="41"/>
        <v>0.01576971773789267</v>
      </c>
      <c r="P169">
        <f t="shared" si="42"/>
        <v>2.2169224632432507</v>
      </c>
      <c r="S169">
        <f t="shared" si="43"/>
        <v>-0.0017360939788979837</v>
      </c>
      <c r="T169">
        <f t="shared" si="44"/>
        <v>2.225629378474047</v>
      </c>
      <c r="U169">
        <f t="shared" si="45"/>
        <v>0.11687062152595296</v>
      </c>
      <c r="V169">
        <f t="shared" si="46"/>
        <v>0.013658742175862538</v>
      </c>
      <c r="W169">
        <f t="shared" si="47"/>
        <v>0.012768999999999997</v>
      </c>
    </row>
    <row r="170" spans="1:23" ht="12.75">
      <c r="A170" s="1">
        <v>30909</v>
      </c>
      <c r="B170" s="2">
        <v>64.74</v>
      </c>
      <c r="C170">
        <v>47.92</v>
      </c>
      <c r="D170">
        <v>2.465</v>
      </c>
      <c r="E170">
        <f t="shared" si="32"/>
        <v>1.3293310972797492</v>
      </c>
      <c r="F170">
        <f t="shared" si="33"/>
        <v>1.8245721346926167</v>
      </c>
      <c r="H170">
        <f t="shared" si="34"/>
        <v>0.0035653387071770126</v>
      </c>
      <c r="I170">
        <f t="shared" si="35"/>
        <v>0.003770423125261768</v>
      </c>
      <c r="J170">
        <f t="shared" si="36"/>
        <v>0.0522945570971185</v>
      </c>
      <c r="K170">
        <f t="shared" si="37"/>
        <v>-0.00020508441808475553</v>
      </c>
      <c r="L170">
        <f t="shared" si="38"/>
        <v>0.052499641515203255</v>
      </c>
      <c r="M170">
        <f t="shared" si="39"/>
        <v>0.002756212359224853</v>
      </c>
      <c r="N170">
        <f t="shared" si="40"/>
        <v>2.3420195897506364</v>
      </c>
      <c r="O170">
        <f t="shared" si="41"/>
        <v>0.015124181305101741</v>
      </c>
      <c r="P170">
        <f t="shared" si="42"/>
        <v>2.3420195897506364</v>
      </c>
      <c r="S170">
        <f t="shared" si="43"/>
        <v>0.0005516937090841381</v>
      </c>
      <c r="T170">
        <f t="shared" si="44"/>
        <v>2.343792342513529</v>
      </c>
      <c r="U170">
        <f t="shared" si="45"/>
        <v>0.12120765748647067</v>
      </c>
      <c r="V170">
        <f t="shared" si="46"/>
        <v>0.014691296233357588</v>
      </c>
      <c r="W170">
        <f t="shared" si="47"/>
        <v>0.015006250000000013</v>
      </c>
    </row>
    <row r="171" spans="1:23" ht="12.75">
      <c r="A171" s="1">
        <v>30940</v>
      </c>
      <c r="B171" s="2">
        <v>64.7</v>
      </c>
      <c r="C171">
        <v>48.15</v>
      </c>
      <c r="D171">
        <v>2.4095</v>
      </c>
      <c r="E171">
        <f t="shared" si="32"/>
        <v>1.3064448098982344</v>
      </c>
      <c r="F171">
        <f t="shared" si="33"/>
        <v>1.7931595826893352</v>
      </c>
      <c r="H171">
        <f t="shared" si="34"/>
        <v>-0.0006178560395426747</v>
      </c>
      <c r="I171">
        <f t="shared" si="35"/>
        <v>0.004799666110183676</v>
      </c>
      <c r="J171">
        <f t="shared" si="36"/>
        <v>-0.022515212981744415</v>
      </c>
      <c r="K171">
        <f t="shared" si="37"/>
        <v>-0.00541752214972635</v>
      </c>
      <c r="L171">
        <f t="shared" si="38"/>
        <v>-0.017097690832018064</v>
      </c>
      <c r="M171">
        <f t="shared" si="39"/>
        <v>0.0002923310317872746</v>
      </c>
      <c r="N171">
        <f t="shared" si="40"/>
        <v>2.4516458079009245</v>
      </c>
      <c r="O171">
        <f t="shared" si="41"/>
        <v>0.0017762691236216284</v>
      </c>
      <c r="P171">
        <f t="shared" si="42"/>
        <v>2.4516458079009245</v>
      </c>
      <c r="S171">
        <f t="shared" si="43"/>
        <v>-0.0016418720988357893</v>
      </c>
      <c r="T171">
        <f t="shared" si="44"/>
        <v>2.4609527852763695</v>
      </c>
      <c r="U171">
        <f t="shared" si="45"/>
        <v>-0.05145278527636954</v>
      </c>
      <c r="V171">
        <f t="shared" si="46"/>
        <v>0.00264738911269619</v>
      </c>
      <c r="W171">
        <f t="shared" si="47"/>
        <v>0.003080249999999987</v>
      </c>
    </row>
    <row r="172" spans="1:23" ht="12.75">
      <c r="A172" s="1">
        <v>30970</v>
      </c>
      <c r="B172" s="2">
        <v>65.11</v>
      </c>
      <c r="C172">
        <v>48.29</v>
      </c>
      <c r="D172">
        <v>2.523</v>
      </c>
      <c r="E172">
        <f t="shared" si="32"/>
        <v>1.3633233939181926</v>
      </c>
      <c r="F172">
        <f t="shared" si="33"/>
        <v>1.8712282291506683</v>
      </c>
      <c r="H172">
        <f t="shared" si="34"/>
        <v>0.006336939721792945</v>
      </c>
      <c r="I172">
        <f t="shared" si="35"/>
        <v>0.002907580477673921</v>
      </c>
      <c r="J172">
        <f t="shared" si="36"/>
        <v>0.04710520854949163</v>
      </c>
      <c r="K172">
        <f t="shared" si="37"/>
        <v>0.0034293592441190235</v>
      </c>
      <c r="L172">
        <f t="shared" si="38"/>
        <v>0.043675849305372605</v>
      </c>
      <c r="M172">
        <f t="shared" si="39"/>
        <v>0.0019075798125456167</v>
      </c>
      <c r="N172">
        <f t="shared" si="40"/>
        <v>2.4177630410987048</v>
      </c>
      <c r="O172">
        <f t="shared" si="41"/>
        <v>0.01107481751879293</v>
      </c>
      <c r="P172">
        <f t="shared" si="42"/>
        <v>2.4177630410987048</v>
      </c>
      <c r="S172">
        <f t="shared" si="43"/>
        <v>0.002081187538780341</v>
      </c>
      <c r="T172">
        <f t="shared" si="44"/>
        <v>2.414514621374691</v>
      </c>
      <c r="U172">
        <f t="shared" si="45"/>
        <v>0.10848537862530927</v>
      </c>
      <c r="V172">
        <f t="shared" si="46"/>
        <v>0.01176907737547671</v>
      </c>
      <c r="W172">
        <f t="shared" si="47"/>
        <v>0.012882250000000036</v>
      </c>
    </row>
    <row r="173" spans="1:23" ht="12.75">
      <c r="A173" s="1">
        <v>31001</v>
      </c>
      <c r="B173" s="2">
        <v>65.45</v>
      </c>
      <c r="C173">
        <v>48.29</v>
      </c>
      <c r="D173">
        <v>2.458</v>
      </c>
      <c r="E173">
        <f t="shared" si="32"/>
        <v>1.3213003789161544</v>
      </c>
      <c r="F173">
        <f t="shared" si="33"/>
        <v>1.8135495798319328</v>
      </c>
      <c r="H173">
        <f t="shared" si="34"/>
        <v>0.005221932114882533</v>
      </c>
      <c r="I173">
        <f t="shared" si="35"/>
        <v>0</v>
      </c>
      <c r="J173">
        <f t="shared" si="36"/>
        <v>-0.02576298057867621</v>
      </c>
      <c r="K173">
        <f t="shared" si="37"/>
        <v>0.005221932114882533</v>
      </c>
      <c r="L173">
        <f t="shared" si="38"/>
        <v>-0.03098491269355874</v>
      </c>
      <c r="M173">
        <f t="shared" si="39"/>
        <v>0.0009600648146274577</v>
      </c>
      <c r="N173">
        <f t="shared" si="40"/>
        <v>2.5361749347258487</v>
      </c>
      <c r="O173">
        <f t="shared" si="41"/>
        <v>0.006111320419390668</v>
      </c>
      <c r="P173">
        <f t="shared" si="42"/>
        <v>2.5361749347258487</v>
      </c>
      <c r="S173">
        <f t="shared" si="43"/>
        <v>0.002835561357702361</v>
      </c>
      <c r="T173">
        <f t="shared" si="44"/>
        <v>2.5301541213054835</v>
      </c>
      <c r="U173">
        <f t="shared" si="45"/>
        <v>-0.07215412130548327</v>
      </c>
      <c r="V173">
        <f t="shared" si="46"/>
        <v>0.005206217221366394</v>
      </c>
      <c r="W173">
        <f t="shared" si="47"/>
        <v>0.004224999999999993</v>
      </c>
    </row>
    <row r="174" spans="1:23" ht="12.75">
      <c r="A174" s="1">
        <v>31031</v>
      </c>
      <c r="B174" s="2">
        <v>65.43</v>
      </c>
      <c r="C174">
        <v>48.29</v>
      </c>
      <c r="D174">
        <v>2.5655</v>
      </c>
      <c r="E174">
        <f t="shared" si="32"/>
        <v>1.3795086581393632</v>
      </c>
      <c r="F174">
        <f t="shared" si="33"/>
        <v>1.8934432981812623</v>
      </c>
      <c r="H174">
        <f t="shared" si="34"/>
        <v>-0.0003055767761649397</v>
      </c>
      <c r="I174">
        <f t="shared" si="35"/>
        <v>0</v>
      </c>
      <c r="J174">
        <f t="shared" si="36"/>
        <v>0.043734743694060274</v>
      </c>
      <c r="K174">
        <f t="shared" si="37"/>
        <v>-0.0003055767761649397</v>
      </c>
      <c r="L174">
        <f t="shared" si="38"/>
        <v>0.044040320470225214</v>
      </c>
      <c r="M174">
        <f t="shared" si="39"/>
        <v>0.001939549827120138</v>
      </c>
      <c r="N174">
        <f t="shared" si="40"/>
        <v>2.457248892284187</v>
      </c>
      <c r="O174">
        <f t="shared" si="41"/>
        <v>0.011718302321700604</v>
      </c>
      <c r="P174">
        <f t="shared" si="42"/>
        <v>2.457248892284187</v>
      </c>
      <c r="S174">
        <f t="shared" si="43"/>
        <v>0.0005094032085561799</v>
      </c>
      <c r="T174">
        <f t="shared" si="44"/>
        <v>2.4592521130866314</v>
      </c>
      <c r="U174">
        <f t="shared" si="45"/>
        <v>0.10624788691336873</v>
      </c>
      <c r="V174">
        <f t="shared" si="46"/>
        <v>0.011288613473555989</v>
      </c>
      <c r="W174">
        <f t="shared" si="47"/>
        <v>0.011556249999999985</v>
      </c>
    </row>
    <row r="175" spans="1:23" ht="12.75">
      <c r="A175" s="1">
        <v>31062</v>
      </c>
      <c r="B175" s="2">
        <v>66.07</v>
      </c>
      <c r="C175">
        <v>48.38</v>
      </c>
      <c r="D175">
        <v>2.601</v>
      </c>
      <c r="E175">
        <f t="shared" si="32"/>
        <v>1.3876311353639181</v>
      </c>
      <c r="F175">
        <f t="shared" si="33"/>
        <v>1.9045917965793857</v>
      </c>
      <c r="H175">
        <f t="shared" si="34"/>
        <v>0.0097814458199601</v>
      </c>
      <c r="I175">
        <f t="shared" si="35"/>
        <v>0.001863739904742312</v>
      </c>
      <c r="J175">
        <f t="shared" si="36"/>
        <v>0.013837458585071127</v>
      </c>
      <c r="K175">
        <f t="shared" si="37"/>
        <v>0.007917705915217788</v>
      </c>
      <c r="L175">
        <f t="shared" si="38"/>
        <v>0.00591975266985334</v>
      </c>
      <c r="M175">
        <f t="shared" si="39"/>
        <v>3.5043471672235743E-05</v>
      </c>
      <c r="N175">
        <f t="shared" si="40"/>
        <v>2.5858128745254914</v>
      </c>
      <c r="O175">
        <f t="shared" si="41"/>
        <v>0.00023064878017846875</v>
      </c>
      <c r="P175">
        <f t="shared" si="42"/>
        <v>2.5858128745254914</v>
      </c>
      <c r="S175">
        <f t="shared" si="43"/>
        <v>0.003970031933418847</v>
      </c>
      <c r="T175">
        <f t="shared" si="44"/>
        <v>2.575685116925186</v>
      </c>
      <c r="U175">
        <f t="shared" si="45"/>
        <v>0.025314883074814</v>
      </c>
      <c r="V175">
        <f t="shared" si="46"/>
        <v>0.0006408433050915042</v>
      </c>
      <c r="W175">
        <f t="shared" si="47"/>
        <v>0.0012602499999999903</v>
      </c>
    </row>
    <row r="176" spans="1:23" ht="12.75">
      <c r="A176" s="1">
        <v>31093</v>
      </c>
      <c r="B176" s="2">
        <v>66.61</v>
      </c>
      <c r="C176">
        <v>48.61</v>
      </c>
      <c r="D176">
        <v>2.7045</v>
      </c>
      <c r="E176">
        <f t="shared" si="32"/>
        <v>1.4379550146030522</v>
      </c>
      <c r="F176">
        <f t="shared" si="33"/>
        <v>1.9736637892208377</v>
      </c>
      <c r="H176">
        <f t="shared" si="34"/>
        <v>0.008173149689723047</v>
      </c>
      <c r="I176">
        <f t="shared" si="35"/>
        <v>0.004754030591153313</v>
      </c>
      <c r="J176">
        <f t="shared" si="36"/>
        <v>0.03979238754325265</v>
      </c>
      <c r="K176">
        <f t="shared" si="37"/>
        <v>0.003419119098569734</v>
      </c>
      <c r="L176">
        <f t="shared" si="38"/>
        <v>0.036373268444682916</v>
      </c>
      <c r="M176">
        <f t="shared" si="39"/>
        <v>0.001323014657348966</v>
      </c>
      <c r="N176">
        <f t="shared" si="40"/>
        <v>2.6098931287753797</v>
      </c>
      <c r="O176">
        <f t="shared" si="41"/>
        <v>0.008950460082911869</v>
      </c>
      <c r="P176">
        <f t="shared" si="42"/>
        <v>2.6098931287753797</v>
      </c>
      <c r="S176">
        <f t="shared" si="43"/>
        <v>0.0020768781476083967</v>
      </c>
      <c r="T176">
        <f t="shared" si="44"/>
        <v>2.6064019600619295</v>
      </c>
      <c r="U176">
        <f t="shared" si="45"/>
        <v>0.09809803993807042</v>
      </c>
      <c r="V176">
        <f t="shared" si="46"/>
        <v>0.00962322543969126</v>
      </c>
      <c r="W176">
        <f t="shared" si="47"/>
        <v>0.010712249999999984</v>
      </c>
    </row>
    <row r="177" spans="1:23" ht="12.75">
      <c r="A177" s="1">
        <v>31121</v>
      </c>
      <c r="B177" s="2">
        <v>66.98</v>
      </c>
      <c r="C177">
        <v>48.79</v>
      </c>
      <c r="D177">
        <v>2.861</v>
      </c>
      <c r="E177">
        <f t="shared" si="32"/>
        <v>1.5183631643604285</v>
      </c>
      <c r="F177">
        <f t="shared" si="33"/>
        <v>2.0840279187817257</v>
      </c>
      <c r="H177">
        <f t="shared" si="34"/>
        <v>0.005554721513286287</v>
      </c>
      <c r="I177">
        <f t="shared" si="35"/>
        <v>0.0037029417815264143</v>
      </c>
      <c r="J177">
        <f t="shared" si="36"/>
        <v>0.05786651876502136</v>
      </c>
      <c r="K177">
        <f t="shared" si="37"/>
        <v>0.0018517797317598728</v>
      </c>
      <c r="L177">
        <f t="shared" si="38"/>
        <v>0.056014739033261485</v>
      </c>
      <c r="M177">
        <f t="shared" si="39"/>
        <v>0.003137650988964388</v>
      </c>
      <c r="N177">
        <f t="shared" si="40"/>
        <v>2.7095081382845443</v>
      </c>
      <c r="O177">
        <f t="shared" si="41"/>
        <v>0.02294978416601482</v>
      </c>
      <c r="P177">
        <f t="shared" si="42"/>
        <v>2.7095081382845443</v>
      </c>
      <c r="S177">
        <f t="shared" si="43"/>
        <v>0.0014172900198557025</v>
      </c>
      <c r="T177">
        <f t="shared" si="44"/>
        <v>2.7083330608586995</v>
      </c>
      <c r="U177">
        <f t="shared" si="45"/>
        <v>0.1526669391413007</v>
      </c>
      <c r="V177">
        <f t="shared" si="46"/>
        <v>0.02330719430677361</v>
      </c>
      <c r="W177">
        <f t="shared" si="47"/>
        <v>0.024492250000000097</v>
      </c>
    </row>
    <row r="178" spans="1:23" ht="12.75">
      <c r="A178" s="1">
        <v>31152</v>
      </c>
      <c r="B178" s="2">
        <v>66.9</v>
      </c>
      <c r="C178">
        <v>49.02</v>
      </c>
      <c r="D178">
        <v>2.639</v>
      </c>
      <c r="E178">
        <f t="shared" si="32"/>
        <v>1.4088303724028481</v>
      </c>
      <c r="F178">
        <f t="shared" si="33"/>
        <v>1.933688789237668</v>
      </c>
      <c r="H178">
        <f t="shared" si="34"/>
        <v>-0.0011943863839951607</v>
      </c>
      <c r="I178">
        <f t="shared" si="35"/>
        <v>0.004714080754252947</v>
      </c>
      <c r="J178">
        <f t="shared" si="36"/>
        <v>-0.07759524641733673</v>
      </c>
      <c r="K178">
        <f t="shared" si="37"/>
        <v>-0.005908467138248108</v>
      </c>
      <c r="L178">
        <f t="shared" si="38"/>
        <v>-0.07168677927908862</v>
      </c>
      <c r="M178">
        <f t="shared" si="39"/>
        <v>0.005138994323408769</v>
      </c>
      <c r="N178">
        <f t="shared" si="40"/>
        <v>2.8440958755174726</v>
      </c>
      <c r="O178">
        <f t="shared" si="41"/>
        <v>0.04206431815427868</v>
      </c>
      <c r="P178">
        <f t="shared" si="42"/>
        <v>2.8440958755174726</v>
      </c>
      <c r="S178">
        <f t="shared" si="43"/>
        <v>-0.001848477951190366</v>
      </c>
      <c r="T178">
        <f t="shared" si="44"/>
        <v>2.855711504581645</v>
      </c>
      <c r="U178">
        <f t="shared" si="45"/>
        <v>-0.216711504581645</v>
      </c>
      <c r="V178">
        <f t="shared" si="46"/>
        <v>0.046963876218040344</v>
      </c>
      <c r="W178">
        <f t="shared" si="47"/>
        <v>0.04928400000000019</v>
      </c>
    </row>
    <row r="179" spans="1:23" ht="12.75">
      <c r="A179" s="1">
        <v>31182</v>
      </c>
      <c r="B179" s="2">
        <v>66.85</v>
      </c>
      <c r="C179">
        <v>49.21</v>
      </c>
      <c r="D179">
        <v>2.64</v>
      </c>
      <c r="E179">
        <f t="shared" si="32"/>
        <v>1.415885084590437</v>
      </c>
      <c r="F179">
        <f t="shared" si="33"/>
        <v>1.9433717277486913</v>
      </c>
      <c r="H179">
        <f t="shared" si="34"/>
        <v>-0.0007473841554560545</v>
      </c>
      <c r="I179">
        <f t="shared" si="35"/>
        <v>0.003875968992248069</v>
      </c>
      <c r="J179">
        <f t="shared" si="36"/>
        <v>0.0003789314134143851</v>
      </c>
      <c r="K179">
        <f t="shared" si="37"/>
        <v>-0.004623353147704123</v>
      </c>
      <c r="L179">
        <f t="shared" si="38"/>
        <v>0.0050022845611185085</v>
      </c>
      <c r="M179">
        <f t="shared" si="39"/>
        <v>2.502285083040459E-05</v>
      </c>
      <c r="N179">
        <f t="shared" si="40"/>
        <v>2.6267989710432085</v>
      </c>
      <c r="O179">
        <f t="shared" si="41"/>
        <v>0.00017426716551805163</v>
      </c>
      <c r="P179">
        <f t="shared" si="42"/>
        <v>2.6267989710432085</v>
      </c>
      <c r="S179">
        <f t="shared" si="43"/>
        <v>-0.0013076595752077695</v>
      </c>
      <c r="T179">
        <f t="shared" si="44"/>
        <v>2.6355490863810265</v>
      </c>
      <c r="U179">
        <f t="shared" si="45"/>
        <v>0.004450913618973651</v>
      </c>
      <c r="V179">
        <f t="shared" si="46"/>
        <v>1.981063204356512E-05</v>
      </c>
      <c r="W179">
        <f t="shared" si="47"/>
        <v>1.0000000000006678E-06</v>
      </c>
    </row>
    <row r="180" spans="1:23" ht="12.75">
      <c r="A180" s="1">
        <v>31213</v>
      </c>
      <c r="B180" s="2">
        <v>66.82</v>
      </c>
      <c r="C180">
        <v>49.35</v>
      </c>
      <c r="D180">
        <v>2.561</v>
      </c>
      <c r="E180">
        <f t="shared" si="32"/>
        <v>1.3780417982906872</v>
      </c>
      <c r="F180">
        <f t="shared" si="33"/>
        <v>1.8914299610894945</v>
      </c>
      <c r="H180">
        <f t="shared" si="34"/>
        <v>-0.000448765893792058</v>
      </c>
      <c r="I180">
        <f t="shared" si="35"/>
        <v>0.002844950213371167</v>
      </c>
      <c r="J180">
        <f t="shared" si="36"/>
        <v>-0.02992424242424252</v>
      </c>
      <c r="K180">
        <f t="shared" si="37"/>
        <v>-0.003293716107163225</v>
      </c>
      <c r="L180">
        <f t="shared" si="38"/>
        <v>-0.026630526317079295</v>
      </c>
      <c r="M180">
        <f t="shared" si="39"/>
        <v>0.000709184931924653</v>
      </c>
      <c r="N180">
        <f t="shared" si="40"/>
        <v>2.631304589477089</v>
      </c>
      <c r="O180">
        <f t="shared" si="41"/>
        <v>0.0049427353015420224</v>
      </c>
      <c r="P180">
        <f t="shared" si="42"/>
        <v>2.631304589477089</v>
      </c>
      <c r="S180">
        <f t="shared" si="43"/>
        <v>-0.0007481044305258214</v>
      </c>
      <c r="T180">
        <f t="shared" si="44"/>
        <v>2.6380250043034117</v>
      </c>
      <c r="U180">
        <f t="shared" si="45"/>
        <v>-0.07702500430341175</v>
      </c>
      <c r="V180">
        <f t="shared" si="46"/>
        <v>0.005932851287940599</v>
      </c>
      <c r="W180">
        <f t="shared" si="47"/>
        <v>0.006241000000000029</v>
      </c>
    </row>
    <row r="181" spans="1:23" ht="12.75">
      <c r="A181" s="1">
        <v>31243</v>
      </c>
      <c r="B181" s="2">
        <v>66.68</v>
      </c>
      <c r="C181">
        <v>49.44</v>
      </c>
      <c r="D181">
        <v>2.549</v>
      </c>
      <c r="E181">
        <f t="shared" si="32"/>
        <v>1.3769711238611722</v>
      </c>
      <c r="F181">
        <f t="shared" si="33"/>
        <v>1.8899604079184158</v>
      </c>
      <c r="H181">
        <f t="shared" si="34"/>
        <v>-0.0020951810835077023</v>
      </c>
      <c r="I181">
        <f t="shared" si="35"/>
        <v>0.0018237082066867583</v>
      </c>
      <c r="J181">
        <f t="shared" si="36"/>
        <v>-0.004685669660288938</v>
      </c>
      <c r="K181">
        <f t="shared" si="37"/>
        <v>-0.0039188892901944605</v>
      </c>
      <c r="L181">
        <f t="shared" si="38"/>
        <v>-0.0007667803700944775</v>
      </c>
      <c r="M181">
        <f t="shared" si="39"/>
        <v>5.87952135962224E-07</v>
      </c>
      <c r="N181">
        <f t="shared" si="40"/>
        <v>2.550963724527812</v>
      </c>
      <c r="O181">
        <f t="shared" si="41"/>
        <v>3.85621402113009E-06</v>
      </c>
      <c r="P181">
        <f t="shared" si="42"/>
        <v>2.550963724527812</v>
      </c>
      <c r="S181">
        <f t="shared" si="43"/>
        <v>-0.0010111979366604056</v>
      </c>
      <c r="T181">
        <f t="shared" si="44"/>
        <v>2.558410322084213</v>
      </c>
      <c r="U181">
        <f t="shared" si="45"/>
        <v>-0.009410322084212996</v>
      </c>
      <c r="V181">
        <f t="shared" si="46"/>
        <v>8.855416172862683E-05</v>
      </c>
      <c r="W181">
        <f t="shared" si="47"/>
        <v>0.00014400000000000025</v>
      </c>
    </row>
    <row r="182" spans="1:23" ht="12.75">
      <c r="A182" s="1">
        <v>31274</v>
      </c>
      <c r="B182" s="2">
        <v>66.66</v>
      </c>
      <c r="C182">
        <v>49.53</v>
      </c>
      <c r="D182">
        <v>2.32</v>
      </c>
      <c r="E182">
        <f t="shared" si="32"/>
        <v>1.2559233359649644</v>
      </c>
      <c r="F182">
        <f t="shared" si="33"/>
        <v>1.723816381638164</v>
      </c>
      <c r="H182">
        <f t="shared" si="34"/>
        <v>-0.0002999400119977347</v>
      </c>
      <c r="I182">
        <f t="shared" si="35"/>
        <v>0.001820388349514701</v>
      </c>
      <c r="J182">
        <f t="shared" si="36"/>
        <v>-0.08983915260886621</v>
      </c>
      <c r="K182">
        <f t="shared" si="37"/>
        <v>-0.0021203283615124358</v>
      </c>
      <c r="L182">
        <f t="shared" si="38"/>
        <v>-0.08771882424735378</v>
      </c>
      <c r="M182">
        <f t="shared" si="39"/>
        <v>0.007694592127338141</v>
      </c>
      <c r="N182">
        <f t="shared" si="40"/>
        <v>2.5435952830065047</v>
      </c>
      <c r="O182">
        <f t="shared" si="41"/>
        <v>0.049994850582759015</v>
      </c>
      <c r="P182">
        <f t="shared" si="42"/>
        <v>2.5435952830065047</v>
      </c>
      <c r="S182">
        <f t="shared" si="43"/>
        <v>-0.00025430414536036286</v>
      </c>
      <c r="T182">
        <f t="shared" si="44"/>
        <v>2.5483517787334766</v>
      </c>
      <c r="U182">
        <f t="shared" si="45"/>
        <v>-0.22835177873347678</v>
      </c>
      <c r="V182">
        <f t="shared" si="46"/>
        <v>0.05214453485074274</v>
      </c>
      <c r="W182">
        <f t="shared" si="47"/>
        <v>0.05244100000000004</v>
      </c>
    </row>
    <row r="183" spans="1:23" ht="12.75">
      <c r="A183" s="1">
        <v>31305</v>
      </c>
      <c r="B183" s="2">
        <v>66.87</v>
      </c>
      <c r="C183">
        <v>49.67</v>
      </c>
      <c r="D183">
        <v>2.31</v>
      </c>
      <c r="E183">
        <f t="shared" si="32"/>
        <v>1.2501062980353719</v>
      </c>
      <c r="F183">
        <f t="shared" si="33"/>
        <v>1.7158322117541498</v>
      </c>
      <c r="H183">
        <f t="shared" si="34"/>
        <v>0.0031503150315033146</v>
      </c>
      <c r="I183">
        <f t="shared" si="35"/>
        <v>0.002826569755703723</v>
      </c>
      <c r="J183">
        <f t="shared" si="36"/>
        <v>-0.004310344827586077</v>
      </c>
      <c r="K183">
        <f t="shared" si="37"/>
        <v>0.0003237452757995918</v>
      </c>
      <c r="L183">
        <f t="shared" si="38"/>
        <v>-0.0046340901033856685</v>
      </c>
      <c r="M183">
        <f t="shared" si="39"/>
        <v>2.1474791086296996E-05</v>
      </c>
      <c r="N183">
        <f t="shared" si="40"/>
        <v>2.320751089039855</v>
      </c>
      <c r="O183">
        <f t="shared" si="41"/>
        <v>0.00011558591554289029</v>
      </c>
      <c r="P183">
        <f t="shared" si="42"/>
        <v>2.320751089039855</v>
      </c>
      <c r="S183">
        <f t="shared" si="43"/>
        <v>0.0007742426956505696</v>
      </c>
      <c r="T183">
        <f t="shared" si="44"/>
        <v>2.321796243053909</v>
      </c>
      <c r="U183">
        <f t="shared" si="45"/>
        <v>-0.011796243053908917</v>
      </c>
      <c r="V183">
        <f t="shared" si="46"/>
        <v>0.00013915135018689436</v>
      </c>
      <c r="W183">
        <f t="shared" si="47"/>
        <v>9.999999999999574E-05</v>
      </c>
    </row>
    <row r="184" spans="1:23" ht="12.75">
      <c r="A184" s="1">
        <v>31335</v>
      </c>
      <c r="B184" s="2">
        <v>67.03</v>
      </c>
      <c r="C184">
        <v>49.85</v>
      </c>
      <c r="D184">
        <v>2.168</v>
      </c>
      <c r="E184">
        <f t="shared" si="32"/>
        <v>1.1747010247001244</v>
      </c>
      <c r="F184">
        <f t="shared" si="33"/>
        <v>1.6123347754736685</v>
      </c>
      <c r="H184">
        <f t="shared" si="34"/>
        <v>0.002392702258112722</v>
      </c>
      <c r="I184">
        <f t="shared" si="35"/>
        <v>0.003623917857861869</v>
      </c>
      <c r="J184">
        <f t="shared" si="36"/>
        <v>-0.061471861471861455</v>
      </c>
      <c r="K184">
        <f t="shared" si="37"/>
        <v>-0.001231215599749147</v>
      </c>
      <c r="L184">
        <f t="shared" si="38"/>
        <v>-0.06024064587211231</v>
      </c>
      <c r="M184">
        <f t="shared" si="39"/>
        <v>0.003628935415089242</v>
      </c>
      <c r="N184">
        <f t="shared" si="40"/>
        <v>2.3071558919645794</v>
      </c>
      <c r="O184">
        <f t="shared" si="41"/>
        <v>0.019364362268457645</v>
      </c>
      <c r="P184">
        <f t="shared" si="42"/>
        <v>2.3071558919645794</v>
      </c>
      <c r="S184">
        <f t="shared" si="43"/>
        <v>0.0001198638455107672</v>
      </c>
      <c r="T184">
        <f t="shared" si="44"/>
        <v>2.3102768854831295</v>
      </c>
      <c r="U184">
        <f t="shared" si="45"/>
        <v>-0.14227688548312933</v>
      </c>
      <c r="V184">
        <f t="shared" si="46"/>
        <v>0.0202427121427795</v>
      </c>
      <c r="W184">
        <f t="shared" si="47"/>
        <v>0.020163999999999974</v>
      </c>
    </row>
    <row r="185" spans="1:23" ht="12.75">
      <c r="A185" s="1">
        <v>31366</v>
      </c>
      <c r="B185" s="2">
        <v>67.51</v>
      </c>
      <c r="C185">
        <v>49.99</v>
      </c>
      <c r="D185">
        <v>2.136</v>
      </c>
      <c r="E185">
        <f t="shared" si="32"/>
        <v>1.1523606067796675</v>
      </c>
      <c r="F185">
        <f t="shared" si="33"/>
        <v>1.5816714560805807</v>
      </c>
      <c r="H185">
        <f t="shared" si="34"/>
        <v>0.007160972698791568</v>
      </c>
      <c r="I185">
        <f t="shared" si="35"/>
        <v>0.0028084252758275863</v>
      </c>
      <c r="J185">
        <f t="shared" si="36"/>
        <v>-0.014760147601476037</v>
      </c>
      <c r="K185">
        <f t="shared" si="37"/>
        <v>0.0043525474229639816</v>
      </c>
      <c r="L185">
        <f t="shared" si="38"/>
        <v>-0.01911269502444002</v>
      </c>
      <c r="M185">
        <f t="shared" si="39"/>
        <v>0.00036529511109725424</v>
      </c>
      <c r="N185">
        <f t="shared" si="40"/>
        <v>2.1774363228129863</v>
      </c>
      <c r="O185">
        <f t="shared" si="41"/>
        <v>0.0017169688482619964</v>
      </c>
      <c r="P185">
        <f t="shared" si="42"/>
        <v>2.1774363228129863</v>
      </c>
      <c r="S185">
        <f t="shared" si="43"/>
        <v>0.0024696955896482014</v>
      </c>
      <c r="T185">
        <f t="shared" si="44"/>
        <v>2.1733543000383575</v>
      </c>
      <c r="U185">
        <f t="shared" si="45"/>
        <v>-0.03735430003835738</v>
      </c>
      <c r="V185">
        <f t="shared" si="46"/>
        <v>0.001395343731355626</v>
      </c>
      <c r="W185">
        <f t="shared" si="47"/>
        <v>0.001024000000000002</v>
      </c>
    </row>
    <row r="186" spans="1:23" ht="12.75">
      <c r="A186" s="1">
        <v>31396</v>
      </c>
      <c r="B186" s="2">
        <v>67.55</v>
      </c>
      <c r="C186">
        <v>50.12</v>
      </c>
      <c r="D186">
        <v>2.105</v>
      </c>
      <c r="E186">
        <f t="shared" si="32"/>
        <v>1.1379152967958512</v>
      </c>
      <c r="F186">
        <f t="shared" si="33"/>
        <v>1.5618445595854922</v>
      </c>
      <c r="H186">
        <f t="shared" si="34"/>
        <v>0.0005925048141015576</v>
      </c>
      <c r="I186">
        <f t="shared" si="35"/>
        <v>0.002600520104020676</v>
      </c>
      <c r="J186">
        <f t="shared" si="36"/>
        <v>-0.014513108614232273</v>
      </c>
      <c r="K186">
        <f t="shared" si="37"/>
        <v>-0.0020080152899191184</v>
      </c>
      <c r="L186">
        <f t="shared" si="38"/>
        <v>-0.012505093324313155</v>
      </c>
      <c r="M186">
        <f t="shared" si="39"/>
        <v>0.0001563773590497814</v>
      </c>
      <c r="N186">
        <f t="shared" si="40"/>
        <v>2.1317108793407327</v>
      </c>
      <c r="O186">
        <f t="shared" si="41"/>
        <v>0.0007134710751551802</v>
      </c>
      <c r="P186">
        <f t="shared" si="42"/>
        <v>2.1317108793407327</v>
      </c>
      <c r="S186">
        <f t="shared" si="43"/>
        <v>-0.0002070390985025323</v>
      </c>
      <c r="T186">
        <f t="shared" si="44"/>
        <v>2.1355577644855988</v>
      </c>
      <c r="U186">
        <f t="shared" si="45"/>
        <v>-0.03055776448559877</v>
      </c>
      <c r="V186">
        <f t="shared" si="46"/>
        <v>0.0009337769703573215</v>
      </c>
      <c r="W186">
        <f t="shared" si="47"/>
        <v>0.0009610000000000086</v>
      </c>
    </row>
    <row r="187" spans="1:23" ht="12.75">
      <c r="A187" s="1">
        <v>31427</v>
      </c>
      <c r="B187" s="2">
        <v>67.52</v>
      </c>
      <c r="C187">
        <v>50.26</v>
      </c>
      <c r="D187">
        <v>2.06</v>
      </c>
      <c r="E187">
        <f t="shared" si="32"/>
        <v>1.1171960653181514</v>
      </c>
      <c r="F187">
        <f t="shared" si="33"/>
        <v>1.5334063981042656</v>
      </c>
      <c r="H187">
        <f t="shared" si="34"/>
        <v>-0.0004441154700222105</v>
      </c>
      <c r="I187">
        <f t="shared" si="35"/>
        <v>0.0027932960893854997</v>
      </c>
      <c r="J187">
        <f t="shared" si="36"/>
        <v>-0.02137767220902609</v>
      </c>
      <c r="K187">
        <f t="shared" si="37"/>
        <v>-0.00323741155940771</v>
      </c>
      <c r="L187">
        <f t="shared" si="38"/>
        <v>-0.018140260649618378</v>
      </c>
      <c r="M187">
        <f t="shared" si="39"/>
        <v>0.00032906905643609297</v>
      </c>
      <c r="N187">
        <f t="shared" si="40"/>
        <v>2.0981852486674466</v>
      </c>
      <c r="O187">
        <f t="shared" si="41"/>
        <v>0.0014581132157947283</v>
      </c>
      <c r="P187">
        <f t="shared" si="42"/>
        <v>2.0981852486674466</v>
      </c>
      <c r="S187">
        <f t="shared" si="43"/>
        <v>-0.0007244096187802249</v>
      </c>
      <c r="T187">
        <f t="shared" si="44"/>
        <v>2.1034751177524678</v>
      </c>
      <c r="U187">
        <f t="shared" si="45"/>
        <v>-0.04347511775246771</v>
      </c>
      <c r="V187">
        <f t="shared" si="46"/>
        <v>0.0018900858635909328</v>
      </c>
      <c r="W187">
        <f t="shared" si="47"/>
        <v>0.002024999999999994</v>
      </c>
    </row>
    <row r="188" spans="1:23" ht="12.75">
      <c r="A188" s="1">
        <v>31458</v>
      </c>
      <c r="B188" s="2">
        <v>67.5</v>
      </c>
      <c r="C188">
        <v>50.12</v>
      </c>
      <c r="D188">
        <v>2.0355</v>
      </c>
      <c r="E188">
        <f t="shared" si="32"/>
        <v>1.101160242292379</v>
      </c>
      <c r="F188">
        <f t="shared" si="33"/>
        <v>1.5113964444444443</v>
      </c>
      <c r="H188">
        <f t="shared" si="34"/>
        <v>-0.0002962085308055862</v>
      </c>
      <c r="I188">
        <f t="shared" si="35"/>
        <v>-0.0027855153203342198</v>
      </c>
      <c r="J188">
        <f t="shared" si="36"/>
        <v>-0.01189320388349524</v>
      </c>
      <c r="K188">
        <f t="shared" si="37"/>
        <v>0.0024893067895286336</v>
      </c>
      <c r="L188">
        <f t="shared" si="38"/>
        <v>-0.014382510673023874</v>
      </c>
      <c r="M188">
        <f t="shared" si="39"/>
        <v>0.00020685661325964565</v>
      </c>
      <c r="N188">
        <f t="shared" si="40"/>
        <v>2.065127971986429</v>
      </c>
      <c r="O188">
        <f t="shared" si="41"/>
        <v>0.000877816724028633</v>
      </c>
      <c r="P188">
        <f t="shared" si="42"/>
        <v>2.065127971986429</v>
      </c>
      <c r="S188">
        <f t="shared" si="43"/>
        <v>0.0016855824441577034</v>
      </c>
      <c r="T188">
        <f t="shared" si="44"/>
        <v>2.063472299834965</v>
      </c>
      <c r="U188">
        <f t="shared" si="45"/>
        <v>-0.027972299834964964</v>
      </c>
      <c r="V188">
        <f t="shared" si="46"/>
        <v>0.0007824495580571809</v>
      </c>
      <c r="W188">
        <f t="shared" si="47"/>
        <v>0.0006002500000000092</v>
      </c>
    </row>
    <row r="189" spans="1:23" ht="12.75">
      <c r="A189" s="1">
        <v>31486</v>
      </c>
      <c r="B189" s="2">
        <v>67.59</v>
      </c>
      <c r="C189">
        <v>49.9</v>
      </c>
      <c r="D189">
        <v>1.88</v>
      </c>
      <c r="E189">
        <f t="shared" si="32"/>
        <v>1.0112256449805725</v>
      </c>
      <c r="F189">
        <f t="shared" si="33"/>
        <v>1.38795679834295</v>
      </c>
      <c r="H189">
        <f t="shared" si="34"/>
        <v>0.0013333333333334085</v>
      </c>
      <c r="I189">
        <f t="shared" si="35"/>
        <v>-0.00438946528331996</v>
      </c>
      <c r="J189">
        <f t="shared" si="36"/>
        <v>-0.07639400638663718</v>
      </c>
      <c r="K189">
        <f t="shared" si="37"/>
        <v>0.005722798616653368</v>
      </c>
      <c r="L189">
        <f t="shared" si="38"/>
        <v>-0.08211680500329055</v>
      </c>
      <c r="M189">
        <f t="shared" si="39"/>
        <v>0.006743169663948444</v>
      </c>
      <c r="N189">
        <f t="shared" si="40"/>
        <v>2.0471487565841975</v>
      </c>
      <c r="O189">
        <f t="shared" si="41"/>
        <v>0.027938706827643336</v>
      </c>
      <c r="P189">
        <f t="shared" si="42"/>
        <v>2.0471487565841975</v>
      </c>
      <c r="S189">
        <f t="shared" si="43"/>
        <v>0.0030463425102420874</v>
      </c>
      <c r="T189">
        <f t="shared" si="44"/>
        <v>2.0417008301795976</v>
      </c>
      <c r="U189">
        <f t="shared" si="45"/>
        <v>-0.1617008301795977</v>
      </c>
      <c r="V189">
        <f t="shared" si="46"/>
        <v>0.02614715848077109</v>
      </c>
      <c r="W189">
        <f t="shared" si="47"/>
        <v>0.02418024999999999</v>
      </c>
    </row>
    <row r="190" spans="1:23" ht="12.75">
      <c r="A190" s="1">
        <v>31517</v>
      </c>
      <c r="B190" s="2">
        <v>67.55</v>
      </c>
      <c r="C190">
        <v>49.8</v>
      </c>
      <c r="D190">
        <v>1.952</v>
      </c>
      <c r="E190">
        <f t="shared" si="32"/>
        <v>1.048469808662592</v>
      </c>
      <c r="F190">
        <f t="shared" si="33"/>
        <v>1.4390762398223538</v>
      </c>
      <c r="H190">
        <f t="shared" si="34"/>
        <v>-0.0005918035212310047</v>
      </c>
      <c r="I190">
        <f t="shared" si="35"/>
        <v>-0.002004008016032066</v>
      </c>
      <c r="J190">
        <f t="shared" si="36"/>
        <v>0.038297872340425476</v>
      </c>
      <c r="K190">
        <f t="shared" si="37"/>
        <v>0.0014122044948010615</v>
      </c>
      <c r="L190">
        <f t="shared" si="38"/>
        <v>0.036885667845624415</v>
      </c>
      <c r="M190">
        <f t="shared" si="39"/>
        <v>0.0013605524924177308</v>
      </c>
      <c r="N190">
        <f t="shared" si="40"/>
        <v>1.8826549444502259</v>
      </c>
      <c r="O190">
        <f t="shared" si="41"/>
        <v>0.004808736729201256</v>
      </c>
      <c r="P190">
        <f t="shared" si="42"/>
        <v>1.8826549444502259</v>
      </c>
      <c r="S190">
        <f t="shared" si="43"/>
        <v>0.001232302254160615</v>
      </c>
      <c r="T190">
        <f t="shared" si="44"/>
        <v>1.882316728237822</v>
      </c>
      <c r="U190">
        <f t="shared" si="45"/>
        <v>0.06968327176217803</v>
      </c>
      <c r="V190">
        <f t="shared" si="46"/>
        <v>0.004855758363481558</v>
      </c>
      <c r="W190">
        <f t="shared" si="47"/>
        <v>0.005184000000000009</v>
      </c>
    </row>
    <row r="191" spans="1:23" ht="12.75">
      <c r="A191" s="1">
        <v>31547</v>
      </c>
      <c r="B191" s="2">
        <v>67.34</v>
      </c>
      <c r="C191">
        <v>49.94</v>
      </c>
      <c r="D191">
        <v>1.846</v>
      </c>
      <c r="E191">
        <f t="shared" si="32"/>
        <v>0.9974227026875346</v>
      </c>
      <c r="F191">
        <f t="shared" si="33"/>
        <v>1.369011583011583</v>
      </c>
      <c r="H191">
        <f t="shared" si="34"/>
        <v>-0.0031088082901553626</v>
      </c>
      <c r="I191">
        <f t="shared" si="35"/>
        <v>0.0028112449799195804</v>
      </c>
      <c r="J191">
        <f t="shared" si="36"/>
        <v>-0.05430327868852458</v>
      </c>
      <c r="K191">
        <f t="shared" si="37"/>
        <v>-0.005920053270074943</v>
      </c>
      <c r="L191">
        <f t="shared" si="38"/>
        <v>-0.04838322541844964</v>
      </c>
      <c r="M191">
        <f t="shared" si="39"/>
        <v>0.002340936501892511</v>
      </c>
      <c r="N191">
        <f t="shared" si="40"/>
        <v>1.9404440560168137</v>
      </c>
      <c r="O191">
        <f t="shared" si="41"/>
        <v>0.008919679716907027</v>
      </c>
      <c r="P191">
        <f t="shared" si="42"/>
        <v>1.9404440560168137</v>
      </c>
      <c r="S191">
        <f t="shared" si="43"/>
        <v>-0.0018533537778054484</v>
      </c>
      <c r="T191">
        <f t="shared" si="44"/>
        <v>1.9483822534257236</v>
      </c>
      <c r="U191">
        <f t="shared" si="45"/>
        <v>-0.10238225342572349</v>
      </c>
      <c r="V191">
        <f t="shared" si="46"/>
        <v>0.01048212581652907</v>
      </c>
      <c r="W191">
        <f t="shared" si="47"/>
        <v>0.011235999999999973</v>
      </c>
    </row>
    <row r="192" spans="1:23" ht="12.75">
      <c r="A192" s="1">
        <v>31578</v>
      </c>
      <c r="B192" s="2">
        <v>67.33</v>
      </c>
      <c r="C192">
        <v>50.22</v>
      </c>
      <c r="D192">
        <v>1.9295</v>
      </c>
      <c r="E192">
        <f t="shared" si="32"/>
        <v>1.0485400014027173</v>
      </c>
      <c r="F192">
        <f t="shared" si="33"/>
        <v>1.4391725828011288</v>
      </c>
      <c r="H192">
        <f t="shared" si="34"/>
        <v>-0.00014850014850020798</v>
      </c>
      <c r="I192">
        <f t="shared" si="35"/>
        <v>0.0056067280736884495</v>
      </c>
      <c r="J192">
        <f t="shared" si="36"/>
        <v>0.04523293607800638</v>
      </c>
      <c r="K192">
        <f t="shared" si="37"/>
        <v>-0.0057552282221886575</v>
      </c>
      <c r="L192">
        <f t="shared" si="38"/>
        <v>0.05098816430019504</v>
      </c>
      <c r="M192">
        <f t="shared" si="39"/>
        <v>0.0025997928987036836</v>
      </c>
      <c r="N192">
        <f t="shared" si="40"/>
        <v>1.83537584870184</v>
      </c>
      <c r="O192">
        <f t="shared" si="41"/>
        <v>0.008859355857598934</v>
      </c>
      <c r="P192">
        <f t="shared" si="42"/>
        <v>1.83537584870184</v>
      </c>
      <c r="S192">
        <f t="shared" si="43"/>
        <v>-0.001783989958428319</v>
      </c>
      <c r="T192">
        <f t="shared" si="44"/>
        <v>1.8427067545367415</v>
      </c>
      <c r="U192">
        <f t="shared" si="45"/>
        <v>0.0867932454632585</v>
      </c>
      <c r="V192">
        <f t="shared" si="46"/>
        <v>0.007533067458045444</v>
      </c>
      <c r="W192">
        <f t="shared" si="47"/>
        <v>0.0069722499999999845</v>
      </c>
    </row>
    <row r="193" spans="1:23" ht="12.75">
      <c r="A193" s="1">
        <v>31608</v>
      </c>
      <c r="B193" s="2">
        <v>67.01</v>
      </c>
      <c r="C193">
        <v>50.22</v>
      </c>
      <c r="D193">
        <v>1.773</v>
      </c>
      <c r="E193">
        <f t="shared" si="32"/>
        <v>0.968094945207235</v>
      </c>
      <c r="F193">
        <f t="shared" si="33"/>
        <v>1.32875779734368</v>
      </c>
      <c r="H193">
        <f t="shared" si="34"/>
        <v>-0.004752710530224191</v>
      </c>
      <c r="I193">
        <f t="shared" si="35"/>
        <v>0</v>
      </c>
      <c r="J193">
        <f t="shared" si="36"/>
        <v>-0.08110909562062718</v>
      </c>
      <c r="K193">
        <f t="shared" si="37"/>
        <v>-0.004752710530224191</v>
      </c>
      <c r="L193">
        <f t="shared" si="38"/>
        <v>-0.07635638509040299</v>
      </c>
      <c r="M193">
        <f t="shared" si="39"/>
        <v>0.005830297544073916</v>
      </c>
      <c r="N193">
        <f t="shared" si="40"/>
        <v>1.9203296450319325</v>
      </c>
      <c r="O193">
        <f t="shared" si="41"/>
        <v>0.021706024305235255</v>
      </c>
      <c r="P193">
        <f t="shared" si="42"/>
        <v>1.9203296450319325</v>
      </c>
      <c r="S193">
        <f t="shared" si="43"/>
        <v>-0.001362097430565837</v>
      </c>
      <c r="T193">
        <f t="shared" si="44"/>
        <v>1.9268718330077232</v>
      </c>
      <c r="U193">
        <f t="shared" si="45"/>
        <v>-0.15387183300772334</v>
      </c>
      <c r="V193">
        <f t="shared" si="46"/>
        <v>0.023676540993156695</v>
      </c>
      <c r="W193">
        <f t="shared" si="47"/>
        <v>0.024492250000000024</v>
      </c>
    </row>
    <row r="194" spans="1:23" ht="12.75">
      <c r="A194" s="1">
        <v>31639</v>
      </c>
      <c r="B194" s="2">
        <v>67.14</v>
      </c>
      <c r="C194">
        <v>50.31</v>
      </c>
      <c r="D194">
        <v>1.6705</v>
      </c>
      <c r="E194">
        <f t="shared" si="32"/>
        <v>0.9119931720764443</v>
      </c>
      <c r="F194">
        <f t="shared" si="33"/>
        <v>1.251755361930295</v>
      </c>
      <c r="H194">
        <f t="shared" si="34"/>
        <v>0.001940008953887462</v>
      </c>
      <c r="I194">
        <f t="shared" si="35"/>
        <v>0.0017921146953405742</v>
      </c>
      <c r="J194">
        <f t="shared" si="36"/>
        <v>-0.057811618725324254</v>
      </c>
      <c r="K194">
        <f t="shared" si="37"/>
        <v>0.00014789425854688787</v>
      </c>
      <c r="L194">
        <f t="shared" si="38"/>
        <v>-0.05795951298387114</v>
      </c>
      <c r="M194">
        <f t="shared" si="39"/>
        <v>0.0033593051453275273</v>
      </c>
      <c r="N194">
        <f t="shared" si="40"/>
        <v>1.7732622165204035</v>
      </c>
      <c r="O194">
        <f t="shared" si="41"/>
        <v>0.01056007314418627</v>
      </c>
      <c r="P194">
        <f t="shared" si="42"/>
        <v>1.7732622165204035</v>
      </c>
      <c r="S194">
        <f t="shared" si="43"/>
        <v>0.0007002387845070624</v>
      </c>
      <c r="T194">
        <f t="shared" si="44"/>
        <v>1.7742415233649307</v>
      </c>
      <c r="U194">
        <f t="shared" si="45"/>
        <v>-0.10374152336493059</v>
      </c>
      <c r="V194">
        <f t="shared" si="46"/>
        <v>0.01076230367007644</v>
      </c>
      <c r="W194">
        <f t="shared" si="47"/>
        <v>0.010506249999999962</v>
      </c>
    </row>
    <row r="195" spans="1:23" ht="12.75">
      <c r="A195" s="1">
        <v>31670</v>
      </c>
      <c r="B195" s="2">
        <v>67.26</v>
      </c>
      <c r="C195">
        <v>50.54</v>
      </c>
      <c r="D195">
        <v>1.641</v>
      </c>
      <c r="E195">
        <f t="shared" si="32"/>
        <v>0.8983779462160126</v>
      </c>
      <c r="F195">
        <f t="shared" si="33"/>
        <v>1.2330677966101693</v>
      </c>
      <c r="H195">
        <f t="shared" si="34"/>
        <v>0.0017873100983021306</v>
      </c>
      <c r="I195">
        <f t="shared" si="35"/>
        <v>0.0045716557344464</v>
      </c>
      <c r="J195">
        <f t="shared" si="36"/>
        <v>-0.01765938341813833</v>
      </c>
      <c r="K195">
        <f t="shared" si="37"/>
        <v>-0.0027843456361442698</v>
      </c>
      <c r="L195">
        <f t="shared" si="38"/>
        <v>-0.01487503778199406</v>
      </c>
      <c r="M195">
        <f t="shared" si="39"/>
        <v>0.00022126674901575078</v>
      </c>
      <c r="N195">
        <f t="shared" si="40"/>
        <v>1.6658487506148212</v>
      </c>
      <c r="O195">
        <f t="shared" si="41"/>
        <v>0.0006174604071175755</v>
      </c>
      <c r="P195">
        <f t="shared" si="42"/>
        <v>1.6658487506148212</v>
      </c>
      <c r="S195">
        <f t="shared" si="43"/>
        <v>-0.0005337445270955015</v>
      </c>
      <c r="T195">
        <f t="shared" si="44"/>
        <v>1.669608379767487</v>
      </c>
      <c r="U195">
        <f t="shared" si="45"/>
        <v>-0.02860837976748698</v>
      </c>
      <c r="V195">
        <f t="shared" si="46"/>
        <v>0.0008184393929207583</v>
      </c>
      <c r="W195">
        <f t="shared" si="47"/>
        <v>0.0008702500000000048</v>
      </c>
    </row>
    <row r="196" spans="1:23" ht="12.75">
      <c r="A196" s="1">
        <v>31700</v>
      </c>
      <c r="B196" s="2">
        <v>67.28</v>
      </c>
      <c r="C196">
        <v>50.58</v>
      </c>
      <c r="D196">
        <v>1.6405</v>
      </c>
      <c r="E196">
        <f t="shared" si="32"/>
        <v>0.898547837678079</v>
      </c>
      <c r="F196">
        <f t="shared" si="33"/>
        <v>1.2333009809750297</v>
      </c>
      <c r="H196">
        <f t="shared" si="34"/>
        <v>0.0002973535533750127</v>
      </c>
      <c r="I196">
        <f t="shared" si="35"/>
        <v>0.000791452314998109</v>
      </c>
      <c r="J196">
        <f t="shared" si="36"/>
        <v>-0.00030469226081653034</v>
      </c>
      <c r="K196">
        <f t="shared" si="37"/>
        <v>-0.0004940987616230963</v>
      </c>
      <c r="L196">
        <f t="shared" si="38"/>
        <v>0.00018940650080656596</v>
      </c>
      <c r="M196">
        <f t="shared" si="39"/>
        <v>3.587482254778767E-08</v>
      </c>
      <c r="N196">
        <f t="shared" si="40"/>
        <v>1.6401891839321765</v>
      </c>
      <c r="O196">
        <f t="shared" si="41"/>
        <v>9.660662801730708E-08</v>
      </c>
      <c r="P196">
        <f t="shared" si="42"/>
        <v>1.6401891839321765</v>
      </c>
      <c r="S196">
        <f t="shared" si="43"/>
        <v>0.00043006693584986754</v>
      </c>
      <c r="T196">
        <f t="shared" si="44"/>
        <v>1.6417057398417296</v>
      </c>
      <c r="U196">
        <f t="shared" si="45"/>
        <v>-0.0012057398417295584</v>
      </c>
      <c r="V196">
        <f t="shared" si="46"/>
        <v>1.4538085659340205E-06</v>
      </c>
      <c r="W196">
        <f t="shared" si="47"/>
        <v>2.4999999999994493E-07</v>
      </c>
    </row>
    <row r="197" spans="1:23" ht="12.75">
      <c r="A197" s="1">
        <v>31731</v>
      </c>
      <c r="B197" s="2">
        <v>67.44</v>
      </c>
      <c r="C197">
        <v>50.63</v>
      </c>
      <c r="D197">
        <v>1.7182</v>
      </c>
      <c r="E197">
        <f t="shared" si="32"/>
        <v>0.9398016581501201</v>
      </c>
      <c r="F197">
        <f t="shared" si="33"/>
        <v>1.2899238730723608</v>
      </c>
      <c r="H197">
        <f t="shared" si="34"/>
        <v>0.0023781212841853527</v>
      </c>
      <c r="I197">
        <f t="shared" si="35"/>
        <v>0.0009885330170027462</v>
      </c>
      <c r="J197">
        <f t="shared" si="36"/>
        <v>0.047363608655897504</v>
      </c>
      <c r="K197">
        <f t="shared" si="37"/>
        <v>0.0013895882671826065</v>
      </c>
      <c r="L197">
        <f t="shared" si="38"/>
        <v>0.0459740203887149</v>
      </c>
      <c r="M197">
        <f t="shared" si="39"/>
        <v>0.0021136105507019733</v>
      </c>
      <c r="N197">
        <f t="shared" si="40"/>
        <v>1.6427796195523132</v>
      </c>
      <c r="O197">
        <f t="shared" si="41"/>
        <v>0.005688233786873807</v>
      </c>
      <c r="P197">
        <f t="shared" si="42"/>
        <v>1.6427796195523132</v>
      </c>
      <c r="S197">
        <f t="shared" si="43"/>
        <v>0.0012227845992432579</v>
      </c>
      <c r="T197">
        <f t="shared" si="44"/>
        <v>1.6425059781350586</v>
      </c>
      <c r="U197">
        <f t="shared" si="45"/>
        <v>0.07569402186494134</v>
      </c>
      <c r="V197">
        <f t="shared" si="46"/>
        <v>0.005729584946090218</v>
      </c>
      <c r="W197">
        <f t="shared" si="47"/>
        <v>0.006037289999999982</v>
      </c>
    </row>
    <row r="198" spans="1:23" ht="12.75">
      <c r="A198" s="1">
        <v>31761</v>
      </c>
      <c r="B198" s="2">
        <v>67.58</v>
      </c>
      <c r="C198">
        <v>50.68</v>
      </c>
      <c r="D198">
        <v>1.638</v>
      </c>
      <c r="E198">
        <f t="shared" si="32"/>
        <v>0.894961684836282</v>
      </c>
      <c r="F198">
        <f t="shared" si="33"/>
        <v>1.2283788102989048</v>
      </c>
      <c r="H198">
        <f t="shared" si="34"/>
        <v>0.0020759193357058336</v>
      </c>
      <c r="I198">
        <f t="shared" si="35"/>
        <v>0.000987556784515009</v>
      </c>
      <c r="J198">
        <f t="shared" si="36"/>
        <v>-0.0466767547433361</v>
      </c>
      <c r="K198">
        <f t="shared" si="37"/>
        <v>0.0010883625511908246</v>
      </c>
      <c r="L198">
        <f t="shared" si="38"/>
        <v>-0.047765117294526926</v>
      </c>
      <c r="M198">
        <f t="shared" si="39"/>
        <v>0.0022815064301599155</v>
      </c>
      <c r="N198">
        <f t="shared" si="40"/>
        <v>1.720070024535456</v>
      </c>
      <c r="O198">
        <f t="shared" si="41"/>
        <v>0.006735488927250383</v>
      </c>
      <c r="P198">
        <f t="shared" si="42"/>
        <v>1.720070024535456</v>
      </c>
      <c r="S198">
        <f t="shared" si="43"/>
        <v>0.0010960188775052883</v>
      </c>
      <c r="T198">
        <f t="shared" si="44"/>
        <v>1.7200831796353295</v>
      </c>
      <c r="U198">
        <f t="shared" si="45"/>
        <v>-0.08208317963532963</v>
      </c>
      <c r="V198">
        <f t="shared" si="46"/>
        <v>0.006737648379045793</v>
      </c>
      <c r="W198">
        <f t="shared" si="47"/>
        <v>0.006432040000000008</v>
      </c>
    </row>
    <row r="199" spans="1:23" ht="12.75">
      <c r="A199" s="1">
        <v>31792</v>
      </c>
      <c r="B199" s="2">
        <v>67.97</v>
      </c>
      <c r="C199">
        <v>51</v>
      </c>
      <c r="D199">
        <v>1.614</v>
      </c>
      <c r="E199">
        <f t="shared" si="32"/>
        <v>0.8823249557738833</v>
      </c>
      <c r="F199">
        <f t="shared" si="33"/>
        <v>1.2110342798293365</v>
      </c>
      <c r="H199">
        <f t="shared" si="34"/>
        <v>0.005770938147380944</v>
      </c>
      <c r="I199">
        <f t="shared" si="35"/>
        <v>0.006314127861089203</v>
      </c>
      <c r="J199">
        <f t="shared" si="36"/>
        <v>-0.014652014652014489</v>
      </c>
      <c r="K199">
        <f t="shared" si="37"/>
        <v>-0.0005431897137082586</v>
      </c>
      <c r="L199">
        <f t="shared" si="38"/>
        <v>-0.01410882493830623</v>
      </c>
      <c r="M199">
        <f t="shared" si="39"/>
        <v>0.0001990589411397718</v>
      </c>
      <c r="N199">
        <f t="shared" si="40"/>
        <v>1.6371102552489458</v>
      </c>
      <c r="O199">
        <f t="shared" si="41"/>
        <v>0.0005340838976714233</v>
      </c>
      <c r="P199">
        <f t="shared" si="42"/>
        <v>1.6371102552489458</v>
      </c>
      <c r="S199">
        <f t="shared" si="43"/>
        <v>0.0004094078432110124</v>
      </c>
      <c r="T199">
        <f t="shared" si="44"/>
        <v>1.6386706100471797</v>
      </c>
      <c r="U199">
        <f t="shared" si="45"/>
        <v>-0.02467061004717963</v>
      </c>
      <c r="V199">
        <f t="shared" si="46"/>
        <v>0.0006086390001000005</v>
      </c>
      <c r="W199">
        <f t="shared" si="47"/>
        <v>0.0005759999999999904</v>
      </c>
    </row>
    <row r="200" spans="1:23" ht="12.75">
      <c r="A200" s="1">
        <v>31823</v>
      </c>
      <c r="B200" s="2">
        <v>68.17</v>
      </c>
      <c r="C200">
        <v>51.18</v>
      </c>
      <c r="D200">
        <v>1.5255</v>
      </c>
      <c r="E200">
        <f t="shared" si="32"/>
        <v>0.834432721109374</v>
      </c>
      <c r="F200">
        <f t="shared" si="33"/>
        <v>1.1452998386386974</v>
      </c>
      <c r="H200">
        <f t="shared" si="34"/>
        <v>0.002942474621156377</v>
      </c>
      <c r="I200">
        <f t="shared" si="35"/>
        <v>0.003529411764705781</v>
      </c>
      <c r="J200">
        <f t="shared" si="36"/>
        <v>-0.05483271375464682</v>
      </c>
      <c r="K200">
        <f t="shared" si="37"/>
        <v>-0.0005869371435494042</v>
      </c>
      <c r="L200">
        <f t="shared" si="38"/>
        <v>-0.05424577661109742</v>
      </c>
      <c r="M200">
        <f t="shared" si="39"/>
        <v>0.0029426042801410836</v>
      </c>
      <c r="N200">
        <f t="shared" si="40"/>
        <v>1.6130526834503114</v>
      </c>
      <c r="O200">
        <f t="shared" si="41"/>
        <v>0.007665472379350415</v>
      </c>
      <c r="P200">
        <f t="shared" si="42"/>
        <v>1.6130526834503114</v>
      </c>
      <c r="S200">
        <f t="shared" si="43"/>
        <v>0.0003909974810686736</v>
      </c>
      <c r="T200">
        <f t="shared" si="44"/>
        <v>1.614631069934445</v>
      </c>
      <c r="U200">
        <f t="shared" si="45"/>
        <v>-0.08913106993444497</v>
      </c>
      <c r="V200">
        <f t="shared" si="46"/>
        <v>0.00794434762765892</v>
      </c>
      <c r="W200">
        <f t="shared" si="47"/>
        <v>0.007832250000000004</v>
      </c>
    </row>
    <row r="201" spans="1:23" ht="12.75">
      <c r="A201" s="1">
        <v>31851</v>
      </c>
      <c r="B201" s="2">
        <v>68.26</v>
      </c>
      <c r="C201">
        <v>51.41</v>
      </c>
      <c r="D201">
        <v>1.5417</v>
      </c>
      <c r="E201">
        <f t="shared" si="32"/>
        <v>0.8459667986952297</v>
      </c>
      <c r="F201">
        <f t="shared" si="33"/>
        <v>1.161130925871667</v>
      </c>
      <c r="H201">
        <f t="shared" si="34"/>
        <v>0.0013202288396656492</v>
      </c>
      <c r="I201">
        <f t="shared" si="35"/>
        <v>0.004493942946463436</v>
      </c>
      <c r="J201">
        <f t="shared" si="36"/>
        <v>0.010619469026548645</v>
      </c>
      <c r="K201">
        <f t="shared" si="37"/>
        <v>-0.003173714106797787</v>
      </c>
      <c r="L201">
        <f t="shared" si="38"/>
        <v>0.013793183133346432</v>
      </c>
      <c r="M201">
        <f t="shared" si="39"/>
        <v>0.0001902519009500325</v>
      </c>
      <c r="N201">
        <f t="shared" si="40"/>
        <v>1.52065849913008</v>
      </c>
      <c r="O201">
        <f t="shared" si="41"/>
        <v>0.0004427447588588471</v>
      </c>
      <c r="P201">
        <f t="shared" si="42"/>
        <v>1.52065849913008</v>
      </c>
      <c r="S201">
        <f t="shared" si="43"/>
        <v>-0.0006976036287060331</v>
      </c>
      <c r="T201">
        <f t="shared" si="44"/>
        <v>1.524435805664409</v>
      </c>
      <c r="U201">
        <f t="shared" si="45"/>
        <v>0.01726419433559112</v>
      </c>
      <c r="V201">
        <f t="shared" si="46"/>
        <v>0.00029805240605705656</v>
      </c>
      <c r="W201">
        <f t="shared" si="47"/>
        <v>0.00026243999999999974</v>
      </c>
    </row>
    <row r="202" spans="1:23" ht="12.75">
      <c r="A202" s="1">
        <v>31882</v>
      </c>
      <c r="B202" s="2">
        <v>68.35</v>
      </c>
      <c r="C202">
        <v>51.68</v>
      </c>
      <c r="D202">
        <v>1.5215</v>
      </c>
      <c r="E202">
        <f aca="true" t="shared" si="48" ref="E202:E265">C202*D202/B202/7.086608*5.1631</f>
        <v>0.8381621969347112</v>
      </c>
      <c r="F202">
        <f aca="true" t="shared" si="49" ref="F202:F265">C202*D202/B202</f>
        <v>1.1504187271397222</v>
      </c>
      <c r="H202">
        <f aca="true" t="shared" si="50" ref="H202:H265">B202/B201-1</f>
        <v>0.0013184881336065768</v>
      </c>
      <c r="I202">
        <f aca="true" t="shared" si="51" ref="I202:I265">C202/C201-1</f>
        <v>0.005251896518187138</v>
      </c>
      <c r="J202">
        <f aca="true" t="shared" si="52" ref="J202:J265">D202/D201-1</f>
        <v>-0.013102419407147958</v>
      </c>
      <c r="K202">
        <f aca="true" t="shared" si="53" ref="K202:K265">H202-I202</f>
        <v>-0.003933408384580561</v>
      </c>
      <c r="L202">
        <f aca="true" t="shared" si="54" ref="L202:L265">J202-K202</f>
        <v>-0.009169011022567397</v>
      </c>
      <c r="M202">
        <f aca="true" t="shared" si="55" ref="M202:M265">(J202-K202)^2</f>
        <v>8.407076313196242E-05</v>
      </c>
      <c r="N202">
        <f aca="true" t="shared" si="56" ref="N202:N265">D201*(1+K202)</f>
        <v>1.5356358642934922</v>
      </c>
      <c r="O202">
        <f aca="true" t="shared" si="57" ref="O202:O265">(D202-N202)^2</f>
        <v>0.00019982265932402541</v>
      </c>
      <c r="P202">
        <f aca="true" t="shared" si="58" ref="P202:P265">D201*(1+K202)</f>
        <v>1.5356358642934922</v>
      </c>
      <c r="S202">
        <f aca="true" t="shared" si="59" ref="S202:S265">0.000638+0.420833*K202</f>
        <v>-0.0010173080507081913</v>
      </c>
      <c r="T202">
        <f aca="true" t="shared" si="60" ref="T202:T265">D201*(1+S202)</f>
        <v>1.5401316161782233</v>
      </c>
      <c r="U202">
        <f aca="true" t="shared" si="61" ref="U202:U265">D202-T202</f>
        <v>-0.018631616178223176</v>
      </c>
      <c r="V202">
        <f aca="true" t="shared" si="62" ref="V202:V265">U202^2</f>
        <v>0.0003471371214126276</v>
      </c>
      <c r="W202">
        <f aca="true" t="shared" si="63" ref="W202:W265">(D202-D201)^2</f>
        <v>0.0004080399999999998</v>
      </c>
    </row>
    <row r="203" spans="1:23" ht="12.75">
      <c r="A203" s="1">
        <v>31912</v>
      </c>
      <c r="B203" s="2">
        <v>67.97</v>
      </c>
      <c r="C203">
        <v>51.87</v>
      </c>
      <c r="D203">
        <v>1.461</v>
      </c>
      <c r="E203">
        <f t="shared" si="48"/>
        <v>0.8123091036907856</v>
      </c>
      <c r="F203">
        <f t="shared" si="49"/>
        <v>1.1149340885684862</v>
      </c>
      <c r="H203">
        <f t="shared" si="50"/>
        <v>-0.0055596196049743085</v>
      </c>
      <c r="I203">
        <f t="shared" si="51"/>
        <v>0.003676470588235281</v>
      </c>
      <c r="J203">
        <f t="shared" si="52"/>
        <v>-0.039763391390075564</v>
      </c>
      <c r="K203">
        <f t="shared" si="53"/>
        <v>-0.00923609019320959</v>
      </c>
      <c r="L203">
        <f t="shared" si="54"/>
        <v>-0.030527301196865975</v>
      </c>
      <c r="M203">
        <f t="shared" si="55"/>
        <v>0.0009319161183641748</v>
      </c>
      <c r="N203">
        <f t="shared" si="56"/>
        <v>1.5074472887710317</v>
      </c>
      <c r="O203">
        <f t="shared" si="57"/>
        <v>0.0021573506341796035</v>
      </c>
      <c r="P203">
        <f t="shared" si="58"/>
        <v>1.5074472887710317</v>
      </c>
      <c r="S203">
        <f t="shared" si="59"/>
        <v>-0.0032488515442789714</v>
      </c>
      <c r="T203">
        <f t="shared" si="60"/>
        <v>1.5165568723753795</v>
      </c>
      <c r="U203">
        <f t="shared" si="61"/>
        <v>-0.05555687237537943</v>
      </c>
      <c r="V203">
        <f t="shared" si="62"/>
        <v>0.0030865660681341977</v>
      </c>
      <c r="W203">
        <f t="shared" si="63"/>
        <v>0.00366025</v>
      </c>
    </row>
    <row r="204" spans="1:23" ht="12.75">
      <c r="A204" s="1">
        <v>31943</v>
      </c>
      <c r="B204" s="2">
        <v>68.19</v>
      </c>
      <c r="C204">
        <v>52.05</v>
      </c>
      <c r="D204">
        <v>1.522</v>
      </c>
      <c r="E204">
        <f t="shared" si="48"/>
        <v>0.8464217649360467</v>
      </c>
      <c r="F204">
        <f t="shared" si="49"/>
        <v>1.1617553893532777</v>
      </c>
      <c r="H204">
        <f t="shared" si="50"/>
        <v>0.003236722083272081</v>
      </c>
      <c r="I204">
        <f t="shared" si="51"/>
        <v>0.003470213996529692</v>
      </c>
      <c r="J204">
        <f t="shared" si="52"/>
        <v>0.04175222450376448</v>
      </c>
      <c r="K204">
        <f t="shared" si="53"/>
        <v>-0.00023349191325761076</v>
      </c>
      <c r="L204">
        <f t="shared" si="54"/>
        <v>0.04198571641702209</v>
      </c>
      <c r="M204">
        <f t="shared" si="55"/>
        <v>0.0017628003830505983</v>
      </c>
      <c r="N204">
        <f t="shared" si="56"/>
        <v>1.4606588683147308</v>
      </c>
      <c r="O204">
        <f t="shared" si="57"/>
        <v>0.00376273443642954</v>
      </c>
      <c r="P204">
        <f t="shared" si="58"/>
        <v>1.4606588683147308</v>
      </c>
      <c r="S204">
        <f t="shared" si="59"/>
        <v>0.0005397388976680599</v>
      </c>
      <c r="T204">
        <f t="shared" si="60"/>
        <v>1.461788558529493</v>
      </c>
      <c r="U204">
        <f t="shared" si="61"/>
        <v>0.060211441470507054</v>
      </c>
      <c r="V204">
        <f t="shared" si="62"/>
        <v>0.0036254176839562967</v>
      </c>
      <c r="W204">
        <f t="shared" si="63"/>
        <v>0.003720999999999993</v>
      </c>
    </row>
    <row r="205" spans="1:23" ht="12.75">
      <c r="A205" s="1">
        <v>31973</v>
      </c>
      <c r="B205" s="2">
        <v>68.2</v>
      </c>
      <c r="C205">
        <v>52.19</v>
      </c>
      <c r="D205">
        <v>1.5195</v>
      </c>
      <c r="E205">
        <f t="shared" si="48"/>
        <v>0.8471801142597359</v>
      </c>
      <c r="F205">
        <f t="shared" si="49"/>
        <v>1.1627962609970675</v>
      </c>
      <c r="H205">
        <f t="shared" si="50"/>
        <v>0.0001466490687784816</v>
      </c>
      <c r="I205">
        <f t="shared" si="51"/>
        <v>0.0026897214217098675</v>
      </c>
      <c r="J205">
        <f t="shared" si="52"/>
        <v>-0.0016425755584756896</v>
      </c>
      <c r="K205">
        <f t="shared" si="53"/>
        <v>-0.002543072352931386</v>
      </c>
      <c r="L205">
        <f t="shared" si="54"/>
        <v>0.0009004967944556963</v>
      </c>
      <c r="M205">
        <f t="shared" si="55"/>
        <v>8.108944768249846E-07</v>
      </c>
      <c r="N205">
        <f t="shared" si="56"/>
        <v>1.5181294438788384</v>
      </c>
      <c r="O205">
        <f t="shared" si="57"/>
        <v>1.8784240812536922E-06</v>
      </c>
      <c r="P205">
        <f t="shared" si="58"/>
        <v>1.5181294438788384</v>
      </c>
      <c r="S205">
        <f t="shared" si="59"/>
        <v>-0.00043220876750117395</v>
      </c>
      <c r="T205">
        <f t="shared" si="60"/>
        <v>1.5213421782558632</v>
      </c>
      <c r="U205">
        <f t="shared" si="61"/>
        <v>-0.0018421782558630806</v>
      </c>
      <c r="V205">
        <f t="shared" si="62"/>
        <v>3.3936207263747418E-06</v>
      </c>
      <c r="W205">
        <f t="shared" si="63"/>
        <v>6.2499999999997335E-06</v>
      </c>
    </row>
    <row r="206" spans="1:23" ht="12.75">
      <c r="A206" s="1">
        <v>32004</v>
      </c>
      <c r="B206" s="2">
        <v>68.47</v>
      </c>
      <c r="C206">
        <v>52.46</v>
      </c>
      <c r="D206">
        <v>1.544</v>
      </c>
      <c r="E206">
        <f t="shared" si="48"/>
        <v>0.8618811468133922</v>
      </c>
      <c r="F206">
        <f t="shared" si="49"/>
        <v>1.1829741492624508</v>
      </c>
      <c r="H206">
        <f t="shared" si="50"/>
        <v>0.003958944281524879</v>
      </c>
      <c r="I206">
        <f t="shared" si="51"/>
        <v>0.00517340486683282</v>
      </c>
      <c r="J206">
        <f t="shared" si="52"/>
        <v>0.01612372490950964</v>
      </c>
      <c r="K206">
        <f t="shared" si="53"/>
        <v>-0.0012144605853079415</v>
      </c>
      <c r="L206">
        <f t="shared" si="54"/>
        <v>0.017338185494817582</v>
      </c>
      <c r="M206">
        <f t="shared" si="55"/>
        <v>0.0003006126762527028</v>
      </c>
      <c r="N206">
        <f t="shared" si="56"/>
        <v>1.5176546271406246</v>
      </c>
      <c r="O206">
        <f t="shared" si="57"/>
        <v>0.0006940786710995159</v>
      </c>
      <c r="P206">
        <f t="shared" si="58"/>
        <v>1.5176546271406246</v>
      </c>
      <c r="S206">
        <f t="shared" si="59"/>
        <v>0.00012691490850310304</v>
      </c>
      <c r="T206">
        <f t="shared" si="60"/>
        <v>1.5196928472034705</v>
      </c>
      <c r="U206">
        <f t="shared" si="61"/>
        <v>0.024307152796529508</v>
      </c>
      <c r="V206">
        <f t="shared" si="62"/>
        <v>0.0005908376770738323</v>
      </c>
      <c r="W206">
        <f t="shared" si="63"/>
        <v>0.0006002499999999984</v>
      </c>
    </row>
    <row r="207" spans="1:23" ht="12.75">
      <c r="A207" s="1">
        <v>32035</v>
      </c>
      <c r="B207" s="2">
        <v>68.31</v>
      </c>
      <c r="C207">
        <v>52.74</v>
      </c>
      <c r="D207">
        <v>1.4975</v>
      </c>
      <c r="E207">
        <f t="shared" si="48"/>
        <v>0.8423543009478568</v>
      </c>
      <c r="F207">
        <f t="shared" si="49"/>
        <v>1.1561725955204216</v>
      </c>
      <c r="H207">
        <f t="shared" si="50"/>
        <v>-0.0023367898349642147</v>
      </c>
      <c r="I207">
        <f t="shared" si="51"/>
        <v>0.005337399923751374</v>
      </c>
      <c r="J207">
        <f t="shared" si="52"/>
        <v>-0.030116580310880825</v>
      </c>
      <c r="K207">
        <f t="shared" si="53"/>
        <v>-0.007674189758715588</v>
      </c>
      <c r="L207">
        <f t="shared" si="54"/>
        <v>-0.022442390552165237</v>
      </c>
      <c r="M207">
        <f t="shared" si="55"/>
        <v>0.0005036608936959155</v>
      </c>
      <c r="N207">
        <f t="shared" si="56"/>
        <v>1.5321510510125431</v>
      </c>
      <c r="O207">
        <f t="shared" si="57"/>
        <v>0.001200695336273862</v>
      </c>
      <c r="P207">
        <f t="shared" si="58"/>
        <v>1.5321510510125431</v>
      </c>
      <c r="S207">
        <f t="shared" si="59"/>
        <v>-0.002591552298729557</v>
      </c>
      <c r="T207">
        <f t="shared" si="60"/>
        <v>1.5399986432507615</v>
      </c>
      <c r="U207">
        <f t="shared" si="61"/>
        <v>-0.04249864325076147</v>
      </c>
      <c r="V207">
        <f t="shared" si="62"/>
        <v>0.0018061346781554934</v>
      </c>
      <c r="W207">
        <f t="shared" si="63"/>
        <v>0.002162249999999999</v>
      </c>
    </row>
    <row r="208" spans="1:23" ht="12.75">
      <c r="A208" s="1">
        <v>32065</v>
      </c>
      <c r="B208" s="2">
        <v>68.61</v>
      </c>
      <c r="C208">
        <v>52.88</v>
      </c>
      <c r="D208">
        <v>1.534</v>
      </c>
      <c r="E208">
        <f t="shared" si="48"/>
        <v>0.8613933471644705</v>
      </c>
      <c r="F208">
        <f t="shared" si="49"/>
        <v>1.182304620317738</v>
      </c>
      <c r="H208">
        <f t="shared" si="50"/>
        <v>0.004391743522178304</v>
      </c>
      <c r="I208">
        <f t="shared" si="51"/>
        <v>0.0026545316647705874</v>
      </c>
      <c r="J208">
        <f t="shared" si="52"/>
        <v>0.024373956594323953</v>
      </c>
      <c r="K208">
        <f t="shared" si="53"/>
        <v>0.0017372118574077167</v>
      </c>
      <c r="L208">
        <f t="shared" si="54"/>
        <v>0.022636744736916237</v>
      </c>
      <c r="M208">
        <f t="shared" si="55"/>
        <v>0.0005124222122843049</v>
      </c>
      <c r="N208">
        <f t="shared" si="56"/>
        <v>1.500101474756468</v>
      </c>
      <c r="O208">
        <f t="shared" si="57"/>
        <v>0.0011491100136863752</v>
      </c>
      <c r="P208">
        <f t="shared" si="58"/>
        <v>1.500101474756468</v>
      </c>
      <c r="S208">
        <f t="shared" si="59"/>
        <v>0.0013690760775884616</v>
      </c>
      <c r="T208">
        <f t="shared" si="60"/>
        <v>1.4995501914261886</v>
      </c>
      <c r="U208">
        <f t="shared" si="61"/>
        <v>0.034449808573811413</v>
      </c>
      <c r="V208">
        <f t="shared" si="62"/>
        <v>0.0011867893107722503</v>
      </c>
      <c r="W208">
        <f t="shared" si="63"/>
        <v>0.0013322499999999984</v>
      </c>
    </row>
    <row r="209" spans="1:23" ht="12.75">
      <c r="A209" s="1">
        <v>32096</v>
      </c>
      <c r="B209" s="2">
        <v>68.86</v>
      </c>
      <c r="C209">
        <v>52.92</v>
      </c>
      <c r="D209">
        <v>1.4163</v>
      </c>
      <c r="E209">
        <f t="shared" si="48"/>
        <v>0.7930128026615143</v>
      </c>
      <c r="F209">
        <f t="shared" si="49"/>
        <v>1.0884489689224512</v>
      </c>
      <c r="H209">
        <f t="shared" si="50"/>
        <v>0.0036437837049991817</v>
      </c>
      <c r="I209">
        <f t="shared" si="51"/>
        <v>0.0007564296520423675</v>
      </c>
      <c r="J209">
        <f t="shared" si="52"/>
        <v>-0.0767275097783573</v>
      </c>
      <c r="K209">
        <f t="shared" si="53"/>
        <v>0.0028873540529568142</v>
      </c>
      <c r="L209">
        <f t="shared" si="54"/>
        <v>-0.07961486383131411</v>
      </c>
      <c r="M209">
        <f t="shared" si="55"/>
        <v>0.006338526542878687</v>
      </c>
      <c r="N209">
        <f t="shared" si="56"/>
        <v>1.5384292011172358</v>
      </c>
      <c r="O209">
        <f t="shared" si="57"/>
        <v>0.014915541765534257</v>
      </c>
      <c r="P209">
        <f t="shared" si="58"/>
        <v>1.5384292011172358</v>
      </c>
      <c r="S209">
        <f t="shared" si="59"/>
        <v>0.0018530938681679751</v>
      </c>
      <c r="T209">
        <f t="shared" si="60"/>
        <v>1.5368426459937699</v>
      </c>
      <c r="U209">
        <f t="shared" si="61"/>
        <v>-0.12054264599376996</v>
      </c>
      <c r="V209">
        <f t="shared" si="62"/>
        <v>0.014530529503179344</v>
      </c>
      <c r="W209">
        <f t="shared" si="63"/>
        <v>0.013853290000000032</v>
      </c>
    </row>
    <row r="210" spans="1:23" ht="12.75">
      <c r="A210" s="1">
        <v>32126</v>
      </c>
      <c r="B210" s="2">
        <v>68.85</v>
      </c>
      <c r="C210">
        <v>52.92</v>
      </c>
      <c r="D210">
        <v>1.361</v>
      </c>
      <c r="E210">
        <f t="shared" si="48"/>
        <v>0.7621599831295157</v>
      </c>
      <c r="F210">
        <f t="shared" si="49"/>
        <v>1.0461019607843138</v>
      </c>
      <c r="H210">
        <f t="shared" si="50"/>
        <v>-0.00014522218995072222</v>
      </c>
      <c r="I210">
        <f t="shared" si="51"/>
        <v>0</v>
      </c>
      <c r="J210">
        <f t="shared" si="52"/>
        <v>-0.03904539998587864</v>
      </c>
      <c r="K210">
        <f t="shared" si="53"/>
        <v>-0.00014522218995072222</v>
      </c>
      <c r="L210">
        <f t="shared" si="54"/>
        <v>-0.038900177795927915</v>
      </c>
      <c r="M210">
        <f t="shared" si="55"/>
        <v>0.0015132238325548033</v>
      </c>
      <c r="N210">
        <f t="shared" si="56"/>
        <v>1.4160943218123727</v>
      </c>
      <c r="O210">
        <f t="shared" si="57"/>
        <v>0.003035384295965289</v>
      </c>
      <c r="P210">
        <f t="shared" si="58"/>
        <v>1.4160943218123727</v>
      </c>
      <c r="S210">
        <f t="shared" si="59"/>
        <v>0.0005768857101364677</v>
      </c>
      <c r="T210">
        <f t="shared" si="60"/>
        <v>1.417117043231266</v>
      </c>
      <c r="U210">
        <f t="shared" si="61"/>
        <v>-0.056117043231266095</v>
      </c>
      <c r="V210">
        <f t="shared" si="62"/>
        <v>0.003149122541019788</v>
      </c>
      <c r="W210">
        <f t="shared" si="63"/>
        <v>0.0030580899999999894</v>
      </c>
    </row>
    <row r="211" spans="1:23" ht="12.75">
      <c r="A211" s="1">
        <v>32157</v>
      </c>
      <c r="B211" s="2">
        <v>69.03</v>
      </c>
      <c r="C211">
        <v>53.06</v>
      </c>
      <c r="D211">
        <v>1.2715</v>
      </c>
      <c r="E211">
        <f t="shared" si="48"/>
        <v>0.7120620876717273</v>
      </c>
      <c r="F211">
        <f t="shared" si="49"/>
        <v>0.9773401419672608</v>
      </c>
      <c r="H211">
        <f t="shared" si="50"/>
        <v>0.002614379084967311</v>
      </c>
      <c r="I211">
        <f t="shared" si="51"/>
        <v>0.002645502645502562</v>
      </c>
      <c r="J211">
        <f t="shared" si="52"/>
        <v>-0.06576047024246867</v>
      </c>
      <c r="K211">
        <f t="shared" si="53"/>
        <v>-3.1123560535251116E-05</v>
      </c>
      <c r="L211">
        <f t="shared" si="54"/>
        <v>-0.06572934668193342</v>
      </c>
      <c r="M211">
        <f t="shared" si="55"/>
        <v>0.004320347015233792</v>
      </c>
      <c r="N211">
        <f t="shared" si="56"/>
        <v>1.3609576408341115</v>
      </c>
      <c r="O211">
        <f t="shared" si="57"/>
        <v>0.008002669503604884</v>
      </c>
      <c r="P211">
        <f t="shared" si="58"/>
        <v>1.3609576408341115</v>
      </c>
      <c r="S211">
        <f t="shared" si="59"/>
        <v>0.0006249021786492687</v>
      </c>
      <c r="T211">
        <f t="shared" si="60"/>
        <v>1.3618504918651417</v>
      </c>
      <c r="U211">
        <f t="shared" si="61"/>
        <v>-0.09035049186514166</v>
      </c>
      <c r="V211">
        <f t="shared" si="62"/>
        <v>0.008163211380273028</v>
      </c>
      <c r="W211">
        <f t="shared" si="63"/>
        <v>0.008010249999999984</v>
      </c>
    </row>
    <row r="212" spans="1:23" ht="12.75">
      <c r="A212" s="1">
        <v>32188</v>
      </c>
      <c r="B212" s="2">
        <v>69.36</v>
      </c>
      <c r="C212">
        <v>53.2</v>
      </c>
      <c r="D212">
        <v>1.3825</v>
      </c>
      <c r="E212">
        <f t="shared" si="48"/>
        <v>0.772573512310776</v>
      </c>
      <c r="F212">
        <f t="shared" si="49"/>
        <v>1.060395040369089</v>
      </c>
      <c r="H212">
        <f t="shared" si="50"/>
        <v>0.004780530204258948</v>
      </c>
      <c r="I212">
        <f t="shared" si="51"/>
        <v>0.0026385224274405594</v>
      </c>
      <c r="J212">
        <f t="shared" si="52"/>
        <v>0.08729846637829342</v>
      </c>
      <c r="K212">
        <f t="shared" si="53"/>
        <v>0.0021420077768183887</v>
      </c>
      <c r="L212">
        <f t="shared" si="54"/>
        <v>0.08515645860147503</v>
      </c>
      <c r="M212">
        <f t="shared" si="55"/>
        <v>0.00725162244154473</v>
      </c>
      <c r="N212">
        <f t="shared" si="56"/>
        <v>1.2742235628882246</v>
      </c>
      <c r="O212">
        <f t="shared" si="57"/>
        <v>0.01172378683362027</v>
      </c>
      <c r="P212">
        <f t="shared" si="58"/>
        <v>1.2742235628882246</v>
      </c>
      <c r="S212">
        <f t="shared" si="59"/>
        <v>0.0015394275587418131</v>
      </c>
      <c r="T212">
        <f t="shared" si="60"/>
        <v>1.2734573821409405</v>
      </c>
      <c r="U212">
        <f t="shared" si="61"/>
        <v>0.10904261785905955</v>
      </c>
      <c r="V212">
        <f t="shared" si="62"/>
        <v>0.011890292509556893</v>
      </c>
      <c r="W212">
        <f t="shared" si="63"/>
        <v>0.012320999999999997</v>
      </c>
    </row>
    <row r="213" spans="1:23" ht="12.75">
      <c r="A213" s="1">
        <v>32217</v>
      </c>
      <c r="B213" s="2">
        <v>69.52</v>
      </c>
      <c r="C213">
        <v>53.43</v>
      </c>
      <c r="D213">
        <v>1.3917</v>
      </c>
      <c r="E213">
        <f t="shared" si="48"/>
        <v>0.7792793434689724</v>
      </c>
      <c r="F213">
        <f t="shared" si="49"/>
        <v>1.0695991225546606</v>
      </c>
      <c r="H213">
        <f t="shared" si="50"/>
        <v>0.0023068050749710522</v>
      </c>
      <c r="I213">
        <f t="shared" si="51"/>
        <v>0.004323308270676618</v>
      </c>
      <c r="J213">
        <f t="shared" si="52"/>
        <v>0.006654611211573069</v>
      </c>
      <c r="K213">
        <f t="shared" si="53"/>
        <v>-0.0020165031957055657</v>
      </c>
      <c r="L213">
        <f t="shared" si="54"/>
        <v>0.008671114407278635</v>
      </c>
      <c r="M213">
        <f t="shared" si="55"/>
        <v>7.518822506411512E-05</v>
      </c>
      <c r="N213">
        <f t="shared" si="56"/>
        <v>1.379712184331937</v>
      </c>
      <c r="O213">
        <f t="shared" si="57"/>
        <v>0.0001437077244914529</v>
      </c>
      <c r="P213">
        <f t="shared" si="58"/>
        <v>1.379712184331937</v>
      </c>
      <c r="S213">
        <f t="shared" si="59"/>
        <v>-0.00021061108935836032</v>
      </c>
      <c r="T213">
        <f t="shared" si="60"/>
        <v>1.3822088301689621</v>
      </c>
      <c r="U213">
        <f t="shared" si="61"/>
        <v>0.009491169831037816</v>
      </c>
      <c r="V213">
        <f t="shared" si="62"/>
        <v>9.00823047616024E-05</v>
      </c>
      <c r="W213">
        <f t="shared" si="63"/>
        <v>8.46399999999977E-05</v>
      </c>
    </row>
    <row r="214" spans="1:23" ht="12.75">
      <c r="A214" s="1">
        <v>32248</v>
      </c>
      <c r="B214" s="2">
        <v>69.66</v>
      </c>
      <c r="C214">
        <v>53.7</v>
      </c>
      <c r="D214">
        <v>1.365</v>
      </c>
      <c r="E214">
        <f t="shared" si="48"/>
        <v>0.7666472698518945</v>
      </c>
      <c r="F214">
        <f t="shared" si="49"/>
        <v>1.0522609819121447</v>
      </c>
      <c r="H214">
        <f t="shared" si="50"/>
        <v>0.0020138089758343636</v>
      </c>
      <c r="I214">
        <f t="shared" si="51"/>
        <v>0.005053340819764163</v>
      </c>
      <c r="J214">
        <f t="shared" si="52"/>
        <v>-0.019185169217503684</v>
      </c>
      <c r="K214">
        <f t="shared" si="53"/>
        <v>-0.003039531843929799</v>
      </c>
      <c r="L214">
        <f t="shared" si="54"/>
        <v>-0.016145637373573885</v>
      </c>
      <c r="M214">
        <f t="shared" si="55"/>
        <v>0.0002606816061989458</v>
      </c>
      <c r="N214">
        <f t="shared" si="56"/>
        <v>1.3874698835328028</v>
      </c>
      <c r="O214">
        <f t="shared" si="57"/>
        <v>0.0005048956659777211</v>
      </c>
      <c r="P214">
        <f t="shared" si="58"/>
        <v>1.3874698835328028</v>
      </c>
      <c r="S214">
        <f t="shared" si="59"/>
        <v>-0.0006411353044765091</v>
      </c>
      <c r="T214">
        <f t="shared" si="60"/>
        <v>1.39080773199676</v>
      </c>
      <c r="U214">
        <f t="shared" si="61"/>
        <v>-0.02580773199676001</v>
      </c>
      <c r="V214">
        <f t="shared" si="62"/>
        <v>0.0006660390308165903</v>
      </c>
      <c r="W214">
        <f t="shared" si="63"/>
        <v>0.0007128899999999972</v>
      </c>
    </row>
    <row r="215" spans="1:23" ht="12.75">
      <c r="A215" s="1">
        <v>32278</v>
      </c>
      <c r="B215" s="2">
        <v>69.49</v>
      </c>
      <c r="C215">
        <v>53.89</v>
      </c>
      <c r="D215">
        <v>1.398</v>
      </c>
      <c r="E215">
        <f t="shared" si="48"/>
        <v>0.7898873702180058</v>
      </c>
      <c r="F215">
        <f t="shared" si="49"/>
        <v>1.084159159591308</v>
      </c>
      <c r="H215">
        <f t="shared" si="50"/>
        <v>-0.0024404249210451257</v>
      </c>
      <c r="I215">
        <f t="shared" si="51"/>
        <v>0.003538175046554848</v>
      </c>
      <c r="J215">
        <f t="shared" si="52"/>
        <v>0.02417582417582409</v>
      </c>
      <c r="K215">
        <f t="shared" si="53"/>
        <v>-0.0059785999675999735</v>
      </c>
      <c r="L215">
        <f t="shared" si="54"/>
        <v>0.030154424143424063</v>
      </c>
      <c r="M215">
        <f t="shared" si="55"/>
        <v>0.0009092892954215161</v>
      </c>
      <c r="N215">
        <f t="shared" si="56"/>
        <v>1.356839211044226</v>
      </c>
      <c r="O215">
        <f t="shared" si="57"/>
        <v>0.0016942105474617593</v>
      </c>
      <c r="P215">
        <f t="shared" si="58"/>
        <v>1.356839211044226</v>
      </c>
      <c r="S215">
        <f t="shared" si="59"/>
        <v>-0.0018779921601649995</v>
      </c>
      <c r="T215">
        <f t="shared" si="60"/>
        <v>1.3624365407013748</v>
      </c>
      <c r="U215">
        <f t="shared" si="61"/>
        <v>0.035563459298625144</v>
      </c>
      <c r="V215">
        <f t="shared" si="62"/>
        <v>0.0012647596372849673</v>
      </c>
      <c r="W215">
        <f t="shared" si="63"/>
        <v>0.0010889999999999947</v>
      </c>
    </row>
    <row r="216" spans="1:23" ht="12.75">
      <c r="A216" s="1">
        <v>32309</v>
      </c>
      <c r="B216" s="2">
        <v>69.6</v>
      </c>
      <c r="C216">
        <v>54.11</v>
      </c>
      <c r="D216">
        <v>1.4412</v>
      </c>
      <c r="E216">
        <f t="shared" si="48"/>
        <v>0.8163279646891229</v>
      </c>
      <c r="F216">
        <f t="shared" si="49"/>
        <v>1.1204501724137932</v>
      </c>
      <c r="H216">
        <f t="shared" si="50"/>
        <v>0.0015829615772053884</v>
      </c>
      <c r="I216">
        <f t="shared" si="51"/>
        <v>0.0040823900538133895</v>
      </c>
      <c r="J216">
        <f t="shared" si="52"/>
        <v>0.03090128755364807</v>
      </c>
      <c r="K216">
        <f t="shared" si="53"/>
        <v>-0.002499428476608001</v>
      </c>
      <c r="L216">
        <f t="shared" si="54"/>
        <v>0.03340071603025607</v>
      </c>
      <c r="M216">
        <f t="shared" si="55"/>
        <v>0.001115607831333805</v>
      </c>
      <c r="N216">
        <f t="shared" si="56"/>
        <v>1.3945057989897018</v>
      </c>
      <c r="O216">
        <f t="shared" si="57"/>
        <v>0.0021803484079901334</v>
      </c>
      <c r="P216">
        <f t="shared" si="58"/>
        <v>1.3945057989897018</v>
      </c>
      <c r="S216">
        <f t="shared" si="59"/>
        <v>-0.0004138419840963749</v>
      </c>
      <c r="T216">
        <f t="shared" si="60"/>
        <v>1.3974214489062333</v>
      </c>
      <c r="U216">
        <f t="shared" si="61"/>
        <v>0.043778551093766715</v>
      </c>
      <c r="V216">
        <f t="shared" si="62"/>
        <v>0.001916561535869543</v>
      </c>
      <c r="W216">
        <f t="shared" si="63"/>
        <v>0.001866240000000011</v>
      </c>
    </row>
    <row r="217" spans="1:23" ht="12.75">
      <c r="A217" s="1">
        <v>32339</v>
      </c>
      <c r="B217" s="2">
        <v>69.44</v>
      </c>
      <c r="C217">
        <v>54.34</v>
      </c>
      <c r="D217">
        <v>1.5135</v>
      </c>
      <c r="E217">
        <f t="shared" si="48"/>
        <v>0.8629079569527742</v>
      </c>
      <c r="F217">
        <f t="shared" si="49"/>
        <v>1.184383496543779</v>
      </c>
      <c r="H217">
        <f t="shared" si="50"/>
        <v>-0.0022988505747125743</v>
      </c>
      <c r="I217">
        <f t="shared" si="51"/>
        <v>0.00425060062834981</v>
      </c>
      <c r="J217">
        <f t="shared" si="52"/>
        <v>0.05016652789342224</v>
      </c>
      <c r="K217">
        <f t="shared" si="53"/>
        <v>-0.006549451203062384</v>
      </c>
      <c r="L217">
        <f t="shared" si="54"/>
        <v>0.056715979096484626</v>
      </c>
      <c r="M217">
        <f t="shared" si="55"/>
        <v>0.003216702284872881</v>
      </c>
      <c r="N217">
        <f t="shared" si="56"/>
        <v>1.4317609309261465</v>
      </c>
      <c r="O217">
        <f t="shared" si="57"/>
        <v>0.006681275413060199</v>
      </c>
      <c r="P217">
        <f t="shared" si="58"/>
        <v>1.4317609309261465</v>
      </c>
      <c r="S217">
        <f t="shared" si="59"/>
        <v>-0.002118225198138352</v>
      </c>
      <c r="T217">
        <f t="shared" si="60"/>
        <v>1.438147213844443</v>
      </c>
      <c r="U217">
        <f t="shared" si="61"/>
        <v>0.07535278615555696</v>
      </c>
      <c r="V217">
        <f t="shared" si="62"/>
        <v>0.005678042381405097</v>
      </c>
      <c r="W217">
        <f t="shared" si="63"/>
        <v>0.005227290000000004</v>
      </c>
    </row>
    <row r="218" spans="1:23" ht="12.75">
      <c r="A218" s="1">
        <v>32370</v>
      </c>
      <c r="B218" s="2">
        <v>69.68</v>
      </c>
      <c r="C218">
        <v>54.57</v>
      </c>
      <c r="D218">
        <v>1.562</v>
      </c>
      <c r="E218">
        <f t="shared" si="48"/>
        <v>0.8912488198653644</v>
      </c>
      <c r="F218">
        <f t="shared" si="49"/>
        <v>1.223282721010333</v>
      </c>
      <c r="H218">
        <f t="shared" si="50"/>
        <v>0.003456221198156806</v>
      </c>
      <c r="I218">
        <f t="shared" si="51"/>
        <v>0.004232609495767425</v>
      </c>
      <c r="J218">
        <f t="shared" si="52"/>
        <v>0.032044928972580156</v>
      </c>
      <c r="K218">
        <f t="shared" si="53"/>
        <v>-0.0007763882976106196</v>
      </c>
      <c r="L218">
        <f t="shared" si="54"/>
        <v>0.032821317270190775</v>
      </c>
      <c r="M218">
        <f t="shared" si="55"/>
        <v>0.0010772388673505233</v>
      </c>
      <c r="N218">
        <f t="shared" si="56"/>
        <v>1.5123249363115665</v>
      </c>
      <c r="O218">
        <f t="shared" si="57"/>
        <v>0.0024676119524499295</v>
      </c>
      <c r="P218">
        <f t="shared" si="58"/>
        <v>1.5123249363115665</v>
      </c>
      <c r="S218">
        <f t="shared" si="59"/>
        <v>0.00031127018355163016</v>
      </c>
      <c r="T218">
        <f t="shared" si="60"/>
        <v>1.5139711074228055</v>
      </c>
      <c r="U218">
        <f t="shared" si="61"/>
        <v>0.04802889257719456</v>
      </c>
      <c r="V218">
        <f t="shared" si="62"/>
        <v>0.0023067745221916945</v>
      </c>
      <c r="W218">
        <f t="shared" si="63"/>
        <v>0.002352249999999999</v>
      </c>
    </row>
    <row r="219" spans="1:23" ht="12.75">
      <c r="A219" s="1">
        <v>32401</v>
      </c>
      <c r="B219" s="2">
        <v>69.7</v>
      </c>
      <c r="C219">
        <v>54.94</v>
      </c>
      <c r="D219">
        <v>1.581</v>
      </c>
      <c r="E219">
        <f t="shared" si="48"/>
        <v>0.9079456941882492</v>
      </c>
      <c r="F219">
        <f t="shared" si="49"/>
        <v>1.2462</v>
      </c>
      <c r="H219">
        <f t="shared" si="50"/>
        <v>0.0002870264064294137</v>
      </c>
      <c r="I219">
        <f t="shared" si="51"/>
        <v>0.006780282206340527</v>
      </c>
      <c r="J219">
        <f t="shared" si="52"/>
        <v>0.01216389244558247</v>
      </c>
      <c r="K219">
        <f t="shared" si="53"/>
        <v>-0.006493255799911113</v>
      </c>
      <c r="L219">
        <f t="shared" si="54"/>
        <v>0.018657148245493582</v>
      </c>
      <c r="M219">
        <f t="shared" si="55"/>
        <v>0.00034808918065432423</v>
      </c>
      <c r="N219">
        <f t="shared" si="56"/>
        <v>1.551857534440539</v>
      </c>
      <c r="O219">
        <f t="shared" si="57"/>
        <v>0.0008492832988843696</v>
      </c>
      <c r="P219">
        <f t="shared" si="58"/>
        <v>1.551857534440539</v>
      </c>
      <c r="S219">
        <f t="shared" si="59"/>
        <v>-0.0020945763180439934</v>
      </c>
      <c r="T219">
        <f t="shared" si="60"/>
        <v>1.5587282717912154</v>
      </c>
      <c r="U219">
        <f t="shared" si="61"/>
        <v>0.022271728208784536</v>
      </c>
      <c r="V219">
        <f t="shared" si="62"/>
        <v>0.0004960298774059688</v>
      </c>
      <c r="W219">
        <f t="shared" si="63"/>
        <v>0.0003609999999999964</v>
      </c>
    </row>
    <row r="220" spans="1:23" ht="12.75">
      <c r="A220" s="1">
        <v>32431</v>
      </c>
      <c r="B220" s="2">
        <v>69.81</v>
      </c>
      <c r="C220">
        <v>55.12</v>
      </c>
      <c r="D220">
        <v>1.5788</v>
      </c>
      <c r="E220">
        <f t="shared" si="48"/>
        <v>0.9082194850840244</v>
      </c>
      <c r="F220">
        <f t="shared" si="49"/>
        <v>1.246575791433892</v>
      </c>
      <c r="H220">
        <f t="shared" si="50"/>
        <v>0.0015781922525106573</v>
      </c>
      <c r="I220">
        <f t="shared" si="51"/>
        <v>0.003276301419730565</v>
      </c>
      <c r="J220">
        <f t="shared" si="52"/>
        <v>-0.00139152435167611</v>
      </c>
      <c r="K220">
        <f t="shared" si="53"/>
        <v>-0.0016981091672199078</v>
      </c>
      <c r="L220">
        <f t="shared" si="54"/>
        <v>0.0003065848155437978</v>
      </c>
      <c r="M220">
        <f t="shared" si="55"/>
        <v>9.399424912202452E-08</v>
      </c>
      <c r="N220">
        <f t="shared" si="56"/>
        <v>1.5783152894066252</v>
      </c>
      <c r="O220">
        <f t="shared" si="57"/>
        <v>2.3494435932969015E-07</v>
      </c>
      <c r="P220">
        <f t="shared" si="58"/>
        <v>1.5783152894066252</v>
      </c>
      <c r="S220">
        <f t="shared" si="59"/>
        <v>-7.662037516865548E-05</v>
      </c>
      <c r="T220">
        <f t="shared" si="60"/>
        <v>1.5808788631868584</v>
      </c>
      <c r="U220">
        <f t="shared" si="61"/>
        <v>-0.0020788631868584595</v>
      </c>
      <c r="V220">
        <f t="shared" si="62"/>
        <v>4.321672149675311E-06</v>
      </c>
      <c r="W220">
        <f t="shared" si="63"/>
        <v>4.839999999999911E-06</v>
      </c>
    </row>
    <row r="221" spans="1:23" ht="12.75">
      <c r="A221" s="1">
        <v>32462</v>
      </c>
      <c r="B221" s="2">
        <v>70.07</v>
      </c>
      <c r="C221">
        <v>55.17</v>
      </c>
      <c r="D221">
        <v>1.5005</v>
      </c>
      <c r="E221">
        <f t="shared" si="48"/>
        <v>0.860753887244914</v>
      </c>
      <c r="F221">
        <f t="shared" si="49"/>
        <v>1.1814269302126446</v>
      </c>
      <c r="H221">
        <f t="shared" si="50"/>
        <v>0.003724394785847185</v>
      </c>
      <c r="I221">
        <f t="shared" si="51"/>
        <v>0.0009071117561685327</v>
      </c>
      <c r="J221">
        <f t="shared" si="52"/>
        <v>-0.04959462883202437</v>
      </c>
      <c r="K221">
        <f t="shared" si="53"/>
        <v>0.002817283029678652</v>
      </c>
      <c r="L221">
        <f t="shared" si="54"/>
        <v>-0.05241191186170302</v>
      </c>
      <c r="M221">
        <f t="shared" si="55"/>
        <v>0.002747008504998926</v>
      </c>
      <c r="N221">
        <f t="shared" si="56"/>
        <v>1.5832479264472565</v>
      </c>
      <c r="O221">
        <f t="shared" si="57"/>
        <v>0.006847219331320587</v>
      </c>
      <c r="P221">
        <f t="shared" si="58"/>
        <v>1.5832479264472565</v>
      </c>
      <c r="S221">
        <f t="shared" si="59"/>
        <v>0.0018236056692287565</v>
      </c>
      <c r="T221">
        <f t="shared" si="60"/>
        <v>1.5816791086305781</v>
      </c>
      <c r="U221">
        <f t="shared" si="61"/>
        <v>-0.0811791086305782</v>
      </c>
      <c r="V221">
        <f t="shared" si="62"/>
        <v>0.006590047678055216</v>
      </c>
      <c r="W221">
        <f t="shared" si="63"/>
        <v>0.006130890000000006</v>
      </c>
    </row>
    <row r="222" spans="1:23" ht="12.75">
      <c r="A222" s="1">
        <v>32492</v>
      </c>
      <c r="B222" s="2">
        <v>70.19</v>
      </c>
      <c r="C222">
        <v>55.26</v>
      </c>
      <c r="D222">
        <v>1.4525</v>
      </c>
      <c r="E222">
        <f t="shared" si="48"/>
        <v>0.8331513563978353</v>
      </c>
      <c r="F222">
        <f t="shared" si="49"/>
        <v>1.1435411027211853</v>
      </c>
      <c r="H222">
        <f t="shared" si="50"/>
        <v>0.001712573141144702</v>
      </c>
      <c r="I222">
        <f t="shared" si="51"/>
        <v>0.0016313213703098572</v>
      </c>
      <c r="J222">
        <f t="shared" si="52"/>
        <v>-0.03198933688770411</v>
      </c>
      <c r="K222">
        <f t="shared" si="53"/>
        <v>8.12517708348448E-05</v>
      </c>
      <c r="L222">
        <f t="shared" si="54"/>
        <v>-0.03207058865853896</v>
      </c>
      <c r="M222">
        <f t="shared" si="55"/>
        <v>0.0010285226569052076</v>
      </c>
      <c r="N222">
        <f t="shared" si="56"/>
        <v>1.5006219182821376</v>
      </c>
      <c r="O222">
        <f t="shared" si="57"/>
        <v>0.0023157190191527427</v>
      </c>
      <c r="P222">
        <f t="shared" si="58"/>
        <v>1.5006219182821376</v>
      </c>
      <c r="S222">
        <f t="shared" si="59"/>
        <v>0.0006721934264757402</v>
      </c>
      <c r="T222">
        <f t="shared" si="60"/>
        <v>1.5015086262364268</v>
      </c>
      <c r="U222">
        <f t="shared" si="61"/>
        <v>-0.04900862623642688</v>
      </c>
      <c r="V222">
        <f t="shared" si="62"/>
        <v>0.002401845445581789</v>
      </c>
      <c r="W222">
        <f t="shared" si="63"/>
        <v>0.002304000000000004</v>
      </c>
    </row>
    <row r="223" spans="1:23" ht="12.75">
      <c r="A223" s="1">
        <v>32523</v>
      </c>
      <c r="B223" s="2">
        <v>70.58</v>
      </c>
      <c r="C223">
        <v>55.54</v>
      </c>
      <c r="D223">
        <v>1.502</v>
      </c>
      <c r="E223">
        <f t="shared" si="48"/>
        <v>0.8611251641150443</v>
      </c>
      <c r="F223">
        <f t="shared" si="49"/>
        <v>1.181936525928025</v>
      </c>
      <c r="H223">
        <f t="shared" si="50"/>
        <v>0.005556347057985578</v>
      </c>
      <c r="I223">
        <f t="shared" si="51"/>
        <v>0.005066956207021356</v>
      </c>
      <c r="J223">
        <f t="shared" si="52"/>
        <v>0.03407917383821002</v>
      </c>
      <c r="K223">
        <f t="shared" si="53"/>
        <v>0.000489390850964222</v>
      </c>
      <c r="L223">
        <f t="shared" si="54"/>
        <v>0.0335897829872458</v>
      </c>
      <c r="M223">
        <f t="shared" si="55"/>
        <v>0.0011282735211302671</v>
      </c>
      <c r="N223">
        <f t="shared" si="56"/>
        <v>1.4532108402110255</v>
      </c>
      <c r="O223">
        <f t="shared" si="57"/>
        <v>0.002380382112914083</v>
      </c>
      <c r="P223">
        <f t="shared" si="58"/>
        <v>1.4532108402110255</v>
      </c>
      <c r="S223">
        <f t="shared" si="59"/>
        <v>0.0008439518199838264</v>
      </c>
      <c r="T223">
        <f t="shared" si="60"/>
        <v>1.4537258400185264</v>
      </c>
      <c r="U223">
        <f t="shared" si="61"/>
        <v>0.04827415998147355</v>
      </c>
      <c r="V223">
        <f t="shared" si="62"/>
        <v>0.0023303945219169024</v>
      </c>
      <c r="W223">
        <f t="shared" si="63"/>
        <v>0.0024502500000000097</v>
      </c>
    </row>
    <row r="224" spans="1:23" ht="12.75">
      <c r="A224" s="1">
        <v>32554</v>
      </c>
      <c r="B224" s="2">
        <v>70.93</v>
      </c>
      <c r="C224">
        <v>55.77</v>
      </c>
      <c r="D224">
        <v>1.584</v>
      </c>
      <c r="E224">
        <f t="shared" si="48"/>
        <v>0.9073983565838009</v>
      </c>
      <c r="F224">
        <f t="shared" si="49"/>
        <v>1.2454487522909912</v>
      </c>
      <c r="H224">
        <f t="shared" si="50"/>
        <v>0.004958911873051974</v>
      </c>
      <c r="I224">
        <f t="shared" si="51"/>
        <v>0.004141159524666982</v>
      </c>
      <c r="J224">
        <f t="shared" si="52"/>
        <v>0.05459387483355527</v>
      </c>
      <c r="K224">
        <f t="shared" si="53"/>
        <v>0.0008177523483849924</v>
      </c>
      <c r="L224">
        <f t="shared" si="54"/>
        <v>0.053776122485170275</v>
      </c>
      <c r="M224">
        <f t="shared" si="55"/>
        <v>0.002891871349540036</v>
      </c>
      <c r="N224">
        <f t="shared" si="56"/>
        <v>1.5032282640272743</v>
      </c>
      <c r="O224">
        <f t="shared" si="57"/>
        <v>0.006524073332047727</v>
      </c>
      <c r="P224">
        <f t="shared" si="58"/>
        <v>1.5032282640272743</v>
      </c>
      <c r="S224">
        <f t="shared" si="59"/>
        <v>0.0009821371740279016</v>
      </c>
      <c r="T224">
        <f t="shared" si="60"/>
        <v>1.5034751700353899</v>
      </c>
      <c r="U224">
        <f t="shared" si="61"/>
        <v>0.08052482996461019</v>
      </c>
      <c r="V224">
        <f t="shared" si="62"/>
        <v>0.006484248240829383</v>
      </c>
      <c r="W224">
        <f t="shared" si="63"/>
        <v>0.006724000000000012</v>
      </c>
    </row>
    <row r="225" spans="1:23" ht="12.75">
      <c r="A225" s="1">
        <v>32582</v>
      </c>
      <c r="B225" s="2">
        <v>71.12</v>
      </c>
      <c r="C225">
        <v>56.09</v>
      </c>
      <c r="D225">
        <v>1.5685</v>
      </c>
      <c r="E225">
        <f t="shared" si="48"/>
        <v>0.9012605085335588</v>
      </c>
      <c r="F225">
        <f t="shared" si="49"/>
        <v>1.2370242547806523</v>
      </c>
      <c r="H225">
        <f t="shared" si="50"/>
        <v>0.0026786973072041587</v>
      </c>
      <c r="I225">
        <f t="shared" si="51"/>
        <v>0.005737851891697954</v>
      </c>
      <c r="J225">
        <f t="shared" si="52"/>
        <v>-0.009785353535353591</v>
      </c>
      <c r="K225">
        <f t="shared" si="53"/>
        <v>-0.003059154584493795</v>
      </c>
      <c r="L225">
        <f t="shared" si="54"/>
        <v>-0.006726198950859796</v>
      </c>
      <c r="M225">
        <f t="shared" si="55"/>
        <v>4.524175232654742E-05</v>
      </c>
      <c r="N225">
        <f t="shared" si="56"/>
        <v>1.579154299138162</v>
      </c>
      <c r="O225">
        <f t="shared" si="57"/>
        <v>0.00011351409012543869</v>
      </c>
      <c r="P225">
        <f t="shared" si="58"/>
        <v>1.579154299138162</v>
      </c>
      <c r="S225">
        <f t="shared" si="59"/>
        <v>-0.0006493932012562772</v>
      </c>
      <c r="T225">
        <f t="shared" si="60"/>
        <v>1.5829713611692102</v>
      </c>
      <c r="U225">
        <f t="shared" si="61"/>
        <v>-0.014471361169210217</v>
      </c>
      <c r="V225">
        <f t="shared" si="62"/>
        <v>0.00020942029408972532</v>
      </c>
      <c r="W225">
        <f t="shared" si="63"/>
        <v>0.00024025000000000215</v>
      </c>
    </row>
    <row r="226" spans="1:23" ht="12.75">
      <c r="A226" s="1">
        <v>32613</v>
      </c>
      <c r="B226" s="2">
        <v>71.5</v>
      </c>
      <c r="C226">
        <v>56.45</v>
      </c>
      <c r="D226">
        <v>1.6495</v>
      </c>
      <c r="E226">
        <f t="shared" si="48"/>
        <v>0.948816767209638</v>
      </c>
      <c r="F226">
        <f t="shared" si="49"/>
        <v>1.3022975524475526</v>
      </c>
      <c r="H226">
        <f t="shared" si="50"/>
        <v>0.005343082114735553</v>
      </c>
      <c r="I226">
        <f t="shared" si="51"/>
        <v>0.006418256373685205</v>
      </c>
      <c r="J226">
        <f t="shared" si="52"/>
        <v>0.05164169588779077</v>
      </c>
      <c r="K226">
        <f t="shared" si="53"/>
        <v>-0.0010751742589496516</v>
      </c>
      <c r="L226">
        <f t="shared" si="54"/>
        <v>0.052716870146740424</v>
      </c>
      <c r="M226">
        <f t="shared" si="55"/>
        <v>0.002779068398068292</v>
      </c>
      <c r="N226">
        <f t="shared" si="56"/>
        <v>1.5668135891748374</v>
      </c>
      <c r="O226">
        <f t="shared" si="57"/>
        <v>0.006837042535147566</v>
      </c>
      <c r="P226">
        <f t="shared" si="58"/>
        <v>1.5668135891748374</v>
      </c>
      <c r="S226">
        <f t="shared" si="59"/>
        <v>0.0001855311910834413</v>
      </c>
      <c r="T226">
        <f t="shared" si="60"/>
        <v>1.5687910056732144</v>
      </c>
      <c r="U226">
        <f t="shared" si="61"/>
        <v>0.08070899432678558</v>
      </c>
      <c r="V226">
        <f t="shared" si="62"/>
        <v>0.006513941765241106</v>
      </c>
      <c r="W226">
        <f t="shared" si="63"/>
        <v>0.006560999999999994</v>
      </c>
    </row>
    <row r="227" spans="1:23" ht="12.75">
      <c r="A227" s="1">
        <v>32643</v>
      </c>
      <c r="B227" s="2">
        <v>71.55</v>
      </c>
      <c r="C227">
        <v>56.77</v>
      </c>
      <c r="D227">
        <v>1.6895</v>
      </c>
      <c r="E227">
        <f t="shared" si="48"/>
        <v>0.9766514039582475</v>
      </c>
      <c r="F227">
        <f t="shared" si="49"/>
        <v>1.340501956673655</v>
      </c>
      <c r="H227">
        <f t="shared" si="50"/>
        <v>0.0006993006993005757</v>
      </c>
      <c r="I227">
        <f t="shared" si="51"/>
        <v>0.005668733392382608</v>
      </c>
      <c r="J227">
        <f t="shared" si="52"/>
        <v>0.02424977265838124</v>
      </c>
      <c r="K227">
        <f t="shared" si="53"/>
        <v>-0.004969432693082032</v>
      </c>
      <c r="L227">
        <f t="shared" si="54"/>
        <v>0.029219205351463273</v>
      </c>
      <c r="M227">
        <f t="shared" si="55"/>
        <v>0.00085376196137098</v>
      </c>
      <c r="N227">
        <f t="shared" si="56"/>
        <v>1.6413029207727612</v>
      </c>
      <c r="O227">
        <f t="shared" si="57"/>
        <v>0.0023229584460367353</v>
      </c>
      <c r="P227">
        <f t="shared" si="58"/>
        <v>1.6413029207727612</v>
      </c>
      <c r="S227">
        <f t="shared" si="59"/>
        <v>-0.0014533012685277909</v>
      </c>
      <c r="T227">
        <f t="shared" si="60"/>
        <v>1.6471027795575632</v>
      </c>
      <c r="U227">
        <f t="shared" si="61"/>
        <v>0.04239722044243677</v>
      </c>
      <c r="V227">
        <f t="shared" si="62"/>
        <v>0.001797524301244578</v>
      </c>
      <c r="W227">
        <f t="shared" si="63"/>
        <v>0.001600000000000003</v>
      </c>
    </row>
    <row r="228" spans="1:23" ht="12.75">
      <c r="A228" s="1">
        <v>32674</v>
      </c>
      <c r="B228" s="2">
        <v>71.67</v>
      </c>
      <c r="C228">
        <v>56.91</v>
      </c>
      <c r="D228">
        <v>1.705</v>
      </c>
      <c r="E228">
        <f t="shared" si="48"/>
        <v>0.9863877973374127</v>
      </c>
      <c r="F228">
        <f t="shared" si="49"/>
        <v>1.3538656341565507</v>
      </c>
      <c r="H228">
        <f t="shared" si="50"/>
        <v>0.0016771488469602414</v>
      </c>
      <c r="I228">
        <f t="shared" si="51"/>
        <v>0.002466091245376001</v>
      </c>
      <c r="J228">
        <f t="shared" si="52"/>
        <v>0.00917431192660545</v>
      </c>
      <c r="K228">
        <f t="shared" si="53"/>
        <v>-0.0007889423984157595</v>
      </c>
      <c r="L228">
        <f t="shared" si="54"/>
        <v>0.009963254325021209</v>
      </c>
      <c r="M228">
        <f t="shared" si="55"/>
        <v>9.926643674505383E-05</v>
      </c>
      <c r="N228">
        <f t="shared" si="56"/>
        <v>1.6881670818178767</v>
      </c>
      <c r="O228">
        <f t="shared" si="57"/>
        <v>0.00028334713452606063</v>
      </c>
      <c r="P228">
        <f t="shared" si="58"/>
        <v>1.6881670818178767</v>
      </c>
      <c r="S228">
        <f t="shared" si="59"/>
        <v>0.0003059870036475007</v>
      </c>
      <c r="T228">
        <f t="shared" si="60"/>
        <v>1.6900169650426624</v>
      </c>
      <c r="U228">
        <f t="shared" si="61"/>
        <v>0.01498303495733766</v>
      </c>
      <c r="V228">
        <f t="shared" si="62"/>
        <v>0.00022449133653280233</v>
      </c>
      <c r="W228">
        <f t="shared" si="63"/>
        <v>0.00024025000000000215</v>
      </c>
    </row>
    <row r="229" spans="1:23" ht="12.75">
      <c r="A229" s="1">
        <v>32704</v>
      </c>
      <c r="B229" s="2">
        <v>71.51</v>
      </c>
      <c r="C229">
        <v>57.05</v>
      </c>
      <c r="D229">
        <v>1.654</v>
      </c>
      <c r="E229">
        <f t="shared" si="48"/>
        <v>0.9613831419136505</v>
      </c>
      <c r="F229">
        <f t="shared" si="49"/>
        <v>1.3195455181093552</v>
      </c>
      <c r="H229">
        <f t="shared" si="50"/>
        <v>-0.0022324543044509593</v>
      </c>
      <c r="I229">
        <f t="shared" si="51"/>
        <v>0.002460024600245969</v>
      </c>
      <c r="J229">
        <f t="shared" si="52"/>
        <v>-0.029912023460410664</v>
      </c>
      <c r="K229">
        <f t="shared" si="53"/>
        <v>-0.004692478904696928</v>
      </c>
      <c r="L229">
        <f t="shared" si="54"/>
        <v>-0.025219544555713735</v>
      </c>
      <c r="M229">
        <f t="shared" si="55"/>
        <v>0.0006360254275976303</v>
      </c>
      <c r="N229">
        <f t="shared" si="56"/>
        <v>1.6969993234674918</v>
      </c>
      <c r="O229">
        <f t="shared" si="57"/>
        <v>0.0018489418186620006</v>
      </c>
      <c r="P229">
        <f t="shared" si="58"/>
        <v>1.6969993234674918</v>
      </c>
      <c r="S229">
        <f t="shared" si="59"/>
        <v>-0.0013367499749003223</v>
      </c>
      <c r="T229">
        <f t="shared" si="60"/>
        <v>1.702720841292795</v>
      </c>
      <c r="U229">
        <f t="shared" si="61"/>
        <v>-0.04872084129279508</v>
      </c>
      <c r="V229">
        <f t="shared" si="62"/>
        <v>0.002373720376277726</v>
      </c>
      <c r="W229">
        <f t="shared" si="63"/>
        <v>0.002601000000000016</v>
      </c>
    </row>
    <row r="230" spans="1:23" ht="12.75">
      <c r="A230" s="1">
        <v>32735</v>
      </c>
      <c r="B230" s="2">
        <v>71.75</v>
      </c>
      <c r="C230">
        <v>57.14</v>
      </c>
      <c r="D230">
        <v>1.6075</v>
      </c>
      <c r="E230">
        <f t="shared" si="48"/>
        <v>0.9326988444616399</v>
      </c>
      <c r="F230">
        <f t="shared" si="49"/>
        <v>1.280174912891986</v>
      </c>
      <c r="H230">
        <f t="shared" si="50"/>
        <v>0.0033561739616836395</v>
      </c>
      <c r="I230">
        <f t="shared" si="51"/>
        <v>0.0015775635407537791</v>
      </c>
      <c r="J230">
        <f t="shared" si="52"/>
        <v>-0.028113663845223735</v>
      </c>
      <c r="K230">
        <f t="shared" si="53"/>
        <v>0.0017786104209298603</v>
      </c>
      <c r="L230">
        <f t="shared" si="54"/>
        <v>-0.029892274266153596</v>
      </c>
      <c r="M230">
        <f t="shared" si="55"/>
        <v>0.0008935480608029485</v>
      </c>
      <c r="N230">
        <f t="shared" si="56"/>
        <v>1.656941821636218</v>
      </c>
      <c r="O230">
        <f t="shared" si="57"/>
        <v>0.0024444937267075963</v>
      </c>
      <c r="P230">
        <f t="shared" si="58"/>
        <v>1.656941821636218</v>
      </c>
      <c r="S230">
        <f t="shared" si="59"/>
        <v>0.001386497959271176</v>
      </c>
      <c r="T230">
        <f t="shared" si="60"/>
        <v>1.6562932676246345</v>
      </c>
      <c r="U230">
        <f t="shared" si="61"/>
        <v>-0.04879326762463454</v>
      </c>
      <c r="V230">
        <f t="shared" si="62"/>
        <v>0.002380782965489209</v>
      </c>
      <c r="W230">
        <f t="shared" si="63"/>
        <v>0.002162249999999999</v>
      </c>
    </row>
    <row r="231" spans="1:23" ht="12.75">
      <c r="A231" s="1">
        <v>32766</v>
      </c>
      <c r="B231" s="2">
        <v>72.06</v>
      </c>
      <c r="C231">
        <v>57.32</v>
      </c>
      <c r="D231">
        <v>1.71</v>
      </c>
      <c r="E231">
        <f t="shared" si="48"/>
        <v>0.9910148466257038</v>
      </c>
      <c r="F231">
        <f t="shared" si="49"/>
        <v>1.3602164862614488</v>
      </c>
      <c r="H231">
        <f t="shared" si="50"/>
        <v>0.004320557491289234</v>
      </c>
      <c r="I231">
        <f t="shared" si="51"/>
        <v>0.003150157507875395</v>
      </c>
      <c r="J231">
        <f t="shared" si="52"/>
        <v>0.0637636080870918</v>
      </c>
      <c r="K231">
        <f t="shared" si="53"/>
        <v>0.001170399983413839</v>
      </c>
      <c r="L231">
        <f t="shared" si="54"/>
        <v>0.06259320810367797</v>
      </c>
      <c r="M231">
        <f t="shared" si="55"/>
        <v>0.003917909700710337</v>
      </c>
      <c r="N231">
        <f t="shared" si="56"/>
        <v>1.6093814179733377</v>
      </c>
      <c r="O231">
        <f t="shared" si="57"/>
        <v>0.010124099049056168</v>
      </c>
      <c r="P231">
        <f t="shared" si="58"/>
        <v>1.6093814179733377</v>
      </c>
      <c r="S231">
        <f t="shared" si="59"/>
        <v>0.001130542936219996</v>
      </c>
      <c r="T231">
        <f t="shared" si="60"/>
        <v>1.6093173477699736</v>
      </c>
      <c r="U231">
        <f t="shared" si="61"/>
        <v>0.10068265223002637</v>
      </c>
      <c r="V231">
        <f t="shared" si="62"/>
        <v>0.010136996460072434</v>
      </c>
      <c r="W231">
        <f t="shared" si="63"/>
        <v>0.010506250000000007</v>
      </c>
    </row>
    <row r="232" spans="1:23" ht="12.75">
      <c r="A232" s="1">
        <v>32796</v>
      </c>
      <c r="B232" s="2">
        <v>72.34</v>
      </c>
      <c r="C232">
        <v>57.6</v>
      </c>
      <c r="D232">
        <v>1.6245</v>
      </c>
      <c r="E232">
        <f t="shared" si="48"/>
        <v>0.9424011798191911</v>
      </c>
      <c r="F232">
        <f t="shared" si="49"/>
        <v>1.293491844069671</v>
      </c>
      <c r="H232">
        <f t="shared" si="50"/>
        <v>0.0038856508465168194</v>
      </c>
      <c r="I232">
        <f t="shared" si="51"/>
        <v>0.00488485694347518</v>
      </c>
      <c r="J232">
        <f t="shared" si="52"/>
        <v>-0.04999999999999993</v>
      </c>
      <c r="K232">
        <f t="shared" si="53"/>
        <v>-0.0009992060969583605</v>
      </c>
      <c r="L232">
        <f t="shared" si="54"/>
        <v>-0.04900079390304157</v>
      </c>
      <c r="M232">
        <f t="shared" si="55"/>
        <v>0.002401077803128356</v>
      </c>
      <c r="N232">
        <f t="shared" si="56"/>
        <v>1.7082913575742011</v>
      </c>
      <c r="O232">
        <f t="shared" si="57"/>
        <v>0.007020991604127625</v>
      </c>
      <c r="P232">
        <f t="shared" si="58"/>
        <v>1.7082913575742011</v>
      </c>
      <c r="S232">
        <f t="shared" si="59"/>
        <v>0.00021750110059872227</v>
      </c>
      <c r="T232">
        <f t="shared" si="60"/>
        <v>1.7103719268820237</v>
      </c>
      <c r="U232">
        <f t="shared" si="61"/>
        <v>-0.08587192688202361</v>
      </c>
      <c r="V232">
        <f t="shared" si="62"/>
        <v>0.007373987826431609</v>
      </c>
      <c r="W232">
        <f t="shared" si="63"/>
        <v>0.007310249999999984</v>
      </c>
    </row>
    <row r="233" spans="1:23" ht="12.75">
      <c r="A233" s="1">
        <v>32827</v>
      </c>
      <c r="B233" s="2">
        <v>73.18</v>
      </c>
      <c r="C233">
        <v>57.74</v>
      </c>
      <c r="D233">
        <v>1.614</v>
      </c>
      <c r="E233">
        <f t="shared" si="48"/>
        <v>0.9278120983086886</v>
      </c>
      <c r="F233">
        <f t="shared" si="49"/>
        <v>1.2734676141022137</v>
      </c>
      <c r="H233">
        <f t="shared" si="50"/>
        <v>0.01161183301078239</v>
      </c>
      <c r="I233">
        <f t="shared" si="51"/>
        <v>0.0024305555555554914</v>
      </c>
      <c r="J233">
        <f t="shared" si="52"/>
        <v>-0.006463527239150446</v>
      </c>
      <c r="K233">
        <f t="shared" si="53"/>
        <v>0.0091812774552269</v>
      </c>
      <c r="L233">
        <f t="shared" si="54"/>
        <v>-0.015644804694377346</v>
      </c>
      <c r="M233">
        <f t="shared" si="55"/>
        <v>0.00024475991392521144</v>
      </c>
      <c r="N233">
        <f t="shared" si="56"/>
        <v>1.6394149852260163</v>
      </c>
      <c r="O233">
        <f t="shared" si="57"/>
        <v>0.0006459214740386193</v>
      </c>
      <c r="P233">
        <f t="shared" si="58"/>
        <v>1.6394149852260163</v>
      </c>
      <c r="S233">
        <f t="shared" si="59"/>
        <v>0.004501784535315502</v>
      </c>
      <c r="T233">
        <f t="shared" si="60"/>
        <v>1.63181314897762</v>
      </c>
      <c r="U233">
        <f t="shared" si="61"/>
        <v>-0.017813148977619875</v>
      </c>
      <c r="V233">
        <f t="shared" si="62"/>
        <v>0.00031730827649888</v>
      </c>
      <c r="W233">
        <f t="shared" si="63"/>
        <v>0.00011024999999999903</v>
      </c>
    </row>
    <row r="234" spans="1:23" ht="12.75">
      <c r="A234" s="1">
        <v>32857</v>
      </c>
      <c r="B234" s="2">
        <v>73.72</v>
      </c>
      <c r="C234">
        <v>57.83</v>
      </c>
      <c r="D234">
        <v>1.5925</v>
      </c>
      <c r="E234">
        <f t="shared" si="48"/>
        <v>0.9101635379109576</v>
      </c>
      <c r="F234">
        <f t="shared" si="49"/>
        <v>1.2492440992946283</v>
      </c>
      <c r="H234">
        <f t="shared" si="50"/>
        <v>0.007379065318392941</v>
      </c>
      <c r="I234">
        <f t="shared" si="51"/>
        <v>0.0015587114651887113</v>
      </c>
      <c r="J234">
        <f t="shared" si="52"/>
        <v>-0.013320941759603522</v>
      </c>
      <c r="K234">
        <f t="shared" si="53"/>
        <v>0.00582035385320423</v>
      </c>
      <c r="L234">
        <f t="shared" si="54"/>
        <v>-0.01914129561280775</v>
      </c>
      <c r="M234">
        <f t="shared" si="55"/>
        <v>0.00036638919773689327</v>
      </c>
      <c r="N234">
        <f t="shared" si="56"/>
        <v>1.6233940511190716</v>
      </c>
      <c r="O234">
        <f t="shared" si="57"/>
        <v>0.0009544423945478103</v>
      </c>
      <c r="P234">
        <f t="shared" si="58"/>
        <v>1.6233940511190716</v>
      </c>
      <c r="S234">
        <f t="shared" si="59"/>
        <v>0.003087396973105496</v>
      </c>
      <c r="T234">
        <f t="shared" si="60"/>
        <v>1.6189830587145926</v>
      </c>
      <c r="U234">
        <f t="shared" si="61"/>
        <v>-0.026483058714592556</v>
      </c>
      <c r="V234">
        <f t="shared" si="62"/>
        <v>0.0007013523988805567</v>
      </c>
      <c r="W234">
        <f t="shared" si="63"/>
        <v>0.0004622500000000032</v>
      </c>
    </row>
    <row r="235" spans="1:23" ht="12.75">
      <c r="A235" s="1">
        <v>32888</v>
      </c>
      <c r="B235" s="2">
        <v>74.15</v>
      </c>
      <c r="C235">
        <v>58.43</v>
      </c>
      <c r="D235">
        <v>1.541</v>
      </c>
      <c r="E235">
        <f t="shared" si="48"/>
        <v>0.8847070664394651</v>
      </c>
      <c r="F235">
        <f t="shared" si="49"/>
        <v>1.2143038435603504</v>
      </c>
      <c r="H235">
        <f t="shared" si="50"/>
        <v>0.005832881172002313</v>
      </c>
      <c r="I235">
        <f t="shared" si="51"/>
        <v>0.010375237765865464</v>
      </c>
      <c r="J235">
        <f t="shared" si="52"/>
        <v>-0.03233908948194664</v>
      </c>
      <c r="K235">
        <f t="shared" si="53"/>
        <v>-0.0045423565938631505</v>
      </c>
      <c r="L235">
        <f t="shared" si="54"/>
        <v>-0.027796732888083486</v>
      </c>
      <c r="M235">
        <f t="shared" si="55"/>
        <v>0.0007726583592514621</v>
      </c>
      <c r="N235">
        <f t="shared" si="56"/>
        <v>1.585266297124273</v>
      </c>
      <c r="O235">
        <f t="shared" si="57"/>
        <v>0.0019595050610944293</v>
      </c>
      <c r="P235">
        <f t="shared" si="58"/>
        <v>1.585266297124273</v>
      </c>
      <c r="S235">
        <f t="shared" si="59"/>
        <v>-0.0012735735524652112</v>
      </c>
      <c r="T235">
        <f t="shared" si="60"/>
        <v>1.5904718341176993</v>
      </c>
      <c r="U235">
        <f t="shared" si="61"/>
        <v>-0.0494718341176994</v>
      </c>
      <c r="V235">
        <f t="shared" si="62"/>
        <v>0.002447462370969166</v>
      </c>
      <c r="W235">
        <f t="shared" si="63"/>
        <v>0.0026522500000000105</v>
      </c>
    </row>
    <row r="236" spans="1:23" ht="12.75">
      <c r="A236" s="1">
        <v>32919</v>
      </c>
      <c r="B236" s="2">
        <v>74.39</v>
      </c>
      <c r="C236">
        <v>58.7</v>
      </c>
      <c r="D236">
        <v>1.4982</v>
      </c>
      <c r="E236">
        <f t="shared" si="48"/>
        <v>0.8613218444722841</v>
      </c>
      <c r="F236">
        <f t="shared" si="49"/>
        <v>1.182206479365506</v>
      </c>
      <c r="H236">
        <f t="shared" si="50"/>
        <v>0.0032366824005394257</v>
      </c>
      <c r="I236">
        <f t="shared" si="51"/>
        <v>0.004620913914085367</v>
      </c>
      <c r="J236">
        <f t="shared" si="52"/>
        <v>-0.02777417261518489</v>
      </c>
      <c r="K236">
        <f t="shared" si="53"/>
        <v>-0.0013842315135459415</v>
      </c>
      <c r="L236">
        <f t="shared" si="54"/>
        <v>-0.026389941101638947</v>
      </c>
      <c r="M236">
        <f t="shared" si="55"/>
        <v>0.0006964289913479727</v>
      </c>
      <c r="N236">
        <f t="shared" si="56"/>
        <v>1.5388668992376255</v>
      </c>
      <c r="O236">
        <f t="shared" si="57"/>
        <v>0.0016537966936031906</v>
      </c>
      <c r="P236">
        <f t="shared" si="58"/>
        <v>1.5388668992376255</v>
      </c>
      <c r="S236">
        <f t="shared" si="59"/>
        <v>5.5469699459920804E-05</v>
      </c>
      <c r="T236">
        <f t="shared" si="60"/>
        <v>1.5410854788068677</v>
      </c>
      <c r="U236">
        <f t="shared" si="61"/>
        <v>-0.04288547880686777</v>
      </c>
      <c r="V236">
        <f t="shared" si="62"/>
        <v>0.0018391642924943047</v>
      </c>
      <c r="W236">
        <f t="shared" si="63"/>
        <v>0.0018318399999999956</v>
      </c>
    </row>
    <row r="237" spans="1:23" ht="12.75">
      <c r="A237" s="1">
        <v>32947</v>
      </c>
      <c r="B237" s="2">
        <v>74.65</v>
      </c>
      <c r="C237">
        <v>59.02</v>
      </c>
      <c r="D237">
        <v>1.506</v>
      </c>
      <c r="E237">
        <f t="shared" si="48"/>
        <v>0.8674940234732785</v>
      </c>
      <c r="F237">
        <f t="shared" si="49"/>
        <v>1.1906780977896851</v>
      </c>
      <c r="H237">
        <f t="shared" si="50"/>
        <v>0.003495093426535867</v>
      </c>
      <c r="I237">
        <f t="shared" si="51"/>
        <v>0.00545144804088582</v>
      </c>
      <c r="J237">
        <f t="shared" si="52"/>
        <v>0.005206247496996497</v>
      </c>
      <c r="K237">
        <f t="shared" si="53"/>
        <v>-0.0019563546143499533</v>
      </c>
      <c r="L237">
        <f t="shared" si="54"/>
        <v>0.00716260211134645</v>
      </c>
      <c r="M237">
        <f t="shared" si="55"/>
        <v>5.1302869005464624E-05</v>
      </c>
      <c r="N237">
        <f t="shared" si="56"/>
        <v>1.4952689895167808</v>
      </c>
      <c r="O237">
        <f t="shared" si="57"/>
        <v>0.00011515458599096096</v>
      </c>
      <c r="P237">
        <f t="shared" si="58"/>
        <v>1.4952689895167808</v>
      </c>
      <c r="S237">
        <f t="shared" si="59"/>
        <v>-0.0001852985814207339</v>
      </c>
      <c r="T237">
        <f t="shared" si="60"/>
        <v>1.4979223856653154</v>
      </c>
      <c r="U237">
        <f t="shared" si="61"/>
        <v>0.008077614334684569</v>
      </c>
      <c r="V237">
        <f t="shared" si="62"/>
        <v>6.524785333990162E-05</v>
      </c>
      <c r="W237">
        <f t="shared" si="63"/>
        <v>6.0840000000000454E-05</v>
      </c>
    </row>
    <row r="238" spans="1:23" ht="12.75">
      <c r="A238" s="1">
        <v>32978</v>
      </c>
      <c r="B238" s="2">
        <v>74.8</v>
      </c>
      <c r="C238">
        <v>59.11</v>
      </c>
      <c r="D238">
        <v>1.5075</v>
      </c>
      <c r="E238">
        <f t="shared" si="48"/>
        <v>0.8679382113075851</v>
      </c>
      <c r="F238">
        <f t="shared" si="49"/>
        <v>1.1912877673796793</v>
      </c>
      <c r="H238">
        <f t="shared" si="50"/>
        <v>0.002009377093101117</v>
      </c>
      <c r="I238">
        <f t="shared" si="51"/>
        <v>0.0015249068112503927</v>
      </c>
      <c r="J238">
        <f t="shared" si="52"/>
        <v>0.0009960159362549792</v>
      </c>
      <c r="K238">
        <f t="shared" si="53"/>
        <v>0.00048447028185072405</v>
      </c>
      <c r="L238">
        <f t="shared" si="54"/>
        <v>0.0005115456544042551</v>
      </c>
      <c r="M238">
        <f t="shared" si="55"/>
        <v>2.6167895653987765E-07</v>
      </c>
      <c r="N238">
        <f t="shared" si="56"/>
        <v>1.506729612244467</v>
      </c>
      <c r="O238">
        <f t="shared" si="57"/>
        <v>5.93497293875101E-07</v>
      </c>
      <c r="P238">
        <f t="shared" si="58"/>
        <v>1.506729612244467</v>
      </c>
      <c r="S238">
        <f t="shared" si="59"/>
        <v>0.0008418810821220858</v>
      </c>
      <c r="T238">
        <f t="shared" si="60"/>
        <v>1.5072678729096758</v>
      </c>
      <c r="U238">
        <f t="shared" si="61"/>
        <v>0.00023212709032427448</v>
      </c>
      <c r="V238">
        <f t="shared" si="62"/>
        <v>5.388298606241388E-08</v>
      </c>
      <c r="W238">
        <f t="shared" si="63"/>
        <v>2.2500000000001707E-06</v>
      </c>
    </row>
    <row r="239" spans="1:23" ht="12.75">
      <c r="A239" s="1">
        <v>33008</v>
      </c>
      <c r="B239" s="2">
        <v>75.17</v>
      </c>
      <c r="C239">
        <v>59.25</v>
      </c>
      <c r="D239">
        <v>1.4555</v>
      </c>
      <c r="E239">
        <f t="shared" si="48"/>
        <v>0.8358496033080013</v>
      </c>
      <c r="F239">
        <f t="shared" si="49"/>
        <v>1.1472445789543702</v>
      </c>
      <c r="H239">
        <f t="shared" si="50"/>
        <v>0.004946524064171287</v>
      </c>
      <c r="I239">
        <f t="shared" si="51"/>
        <v>0.002368465572661238</v>
      </c>
      <c r="J239">
        <f t="shared" si="52"/>
        <v>-0.03449419568822554</v>
      </c>
      <c r="K239">
        <f t="shared" si="53"/>
        <v>0.002578058491510049</v>
      </c>
      <c r="L239">
        <f t="shared" si="54"/>
        <v>-0.037072254179735586</v>
      </c>
      <c r="M239">
        <f t="shared" si="55"/>
        <v>0.0013743520299669227</v>
      </c>
      <c r="N239">
        <f t="shared" si="56"/>
        <v>1.5113864231759515</v>
      </c>
      <c r="O239">
        <f t="shared" si="57"/>
        <v>0.003123292295401528</v>
      </c>
      <c r="P239">
        <f t="shared" si="58"/>
        <v>1.5113864231759515</v>
      </c>
      <c r="S239">
        <f t="shared" si="59"/>
        <v>0.0017229320891576486</v>
      </c>
      <c r="T239">
        <f t="shared" si="60"/>
        <v>1.5100973201244052</v>
      </c>
      <c r="U239">
        <f t="shared" si="61"/>
        <v>-0.05459732012440521</v>
      </c>
      <c r="V239">
        <f t="shared" si="62"/>
        <v>0.0029808673647667826</v>
      </c>
      <c r="W239">
        <f t="shared" si="63"/>
        <v>0.002704000000000005</v>
      </c>
    </row>
    <row r="240" spans="1:23" ht="12.75">
      <c r="A240" s="1">
        <v>33039</v>
      </c>
      <c r="B240" s="2">
        <v>75.27</v>
      </c>
      <c r="C240">
        <v>59.57</v>
      </c>
      <c r="D240">
        <v>1.436</v>
      </c>
      <c r="E240">
        <f t="shared" si="48"/>
        <v>0.8280036484715815</v>
      </c>
      <c r="F240">
        <f t="shared" si="49"/>
        <v>1.1364756210973828</v>
      </c>
      <c r="H240">
        <f t="shared" si="50"/>
        <v>0.0013303179459889236</v>
      </c>
      <c r="I240">
        <f t="shared" si="51"/>
        <v>0.005400843881856465</v>
      </c>
      <c r="J240">
        <f t="shared" si="52"/>
        <v>-0.013397457918241207</v>
      </c>
      <c r="K240">
        <f t="shared" si="53"/>
        <v>-0.004070525935867542</v>
      </c>
      <c r="L240">
        <f t="shared" si="54"/>
        <v>-0.009326931982373665</v>
      </c>
      <c r="M240">
        <f t="shared" si="55"/>
        <v>8.699166020382475E-05</v>
      </c>
      <c r="N240">
        <f t="shared" si="56"/>
        <v>1.4495753495003447</v>
      </c>
      <c r="O240">
        <f t="shared" si="57"/>
        <v>0.00018429011405651126</v>
      </c>
      <c r="P240">
        <f t="shared" si="58"/>
        <v>1.4495753495003447</v>
      </c>
      <c r="S240">
        <f t="shared" si="59"/>
        <v>-0.001075011641168945</v>
      </c>
      <c r="T240">
        <f t="shared" si="60"/>
        <v>1.4539353205562786</v>
      </c>
      <c r="U240">
        <f t="shared" si="61"/>
        <v>-0.017935320556278667</v>
      </c>
      <c r="V240">
        <f t="shared" si="62"/>
        <v>0.0003216757234564721</v>
      </c>
      <c r="W240">
        <f t="shared" si="63"/>
        <v>0.0003802500000000028</v>
      </c>
    </row>
    <row r="241" spans="1:23" ht="12.75">
      <c r="A241" s="1">
        <v>33069</v>
      </c>
      <c r="B241" s="2">
        <v>75.31</v>
      </c>
      <c r="C241">
        <v>59.8</v>
      </c>
      <c r="D241">
        <v>1.404</v>
      </c>
      <c r="E241">
        <f t="shared" si="48"/>
        <v>0.8122463541588689</v>
      </c>
      <c r="F241">
        <f t="shared" si="49"/>
        <v>1.1148479617580667</v>
      </c>
      <c r="H241">
        <f t="shared" si="50"/>
        <v>0.0005314202205395357</v>
      </c>
      <c r="I241">
        <f t="shared" si="51"/>
        <v>0.0038610038610038533</v>
      </c>
      <c r="J241">
        <f t="shared" si="52"/>
        <v>-0.02228412256267409</v>
      </c>
      <c r="K241">
        <f t="shared" si="53"/>
        <v>-0.0033295836404643175</v>
      </c>
      <c r="L241">
        <f t="shared" si="54"/>
        <v>-0.018954538922209774</v>
      </c>
      <c r="M241">
        <f t="shared" si="55"/>
        <v>0.00035927454575356525</v>
      </c>
      <c r="N241">
        <f t="shared" si="56"/>
        <v>1.4312187178922933</v>
      </c>
      <c r="O241">
        <f t="shared" si="57"/>
        <v>0.0007408586037002503</v>
      </c>
      <c r="P241">
        <f t="shared" si="58"/>
        <v>1.4312187178922933</v>
      </c>
      <c r="S241">
        <f t="shared" si="59"/>
        <v>-0.0007631986721675202</v>
      </c>
      <c r="T241">
        <f t="shared" si="60"/>
        <v>1.4349040467067673</v>
      </c>
      <c r="U241">
        <f t="shared" si="61"/>
        <v>-0.030904046706767385</v>
      </c>
      <c r="V241">
        <f t="shared" si="62"/>
        <v>0.0009550601028540601</v>
      </c>
      <c r="W241">
        <f t="shared" si="63"/>
        <v>0.001024000000000002</v>
      </c>
    </row>
    <row r="242" spans="1:23" ht="12.75">
      <c r="A242" s="1">
        <v>33100</v>
      </c>
      <c r="B242" s="2">
        <v>76.11</v>
      </c>
      <c r="C242">
        <v>60.35</v>
      </c>
      <c r="D242">
        <v>1.3555</v>
      </c>
      <c r="E242">
        <f t="shared" si="48"/>
        <v>0.7830819270326432</v>
      </c>
      <c r="F242">
        <f t="shared" si="49"/>
        <v>1.074818355012482</v>
      </c>
      <c r="H242">
        <f t="shared" si="50"/>
        <v>0.010622759261718295</v>
      </c>
      <c r="I242">
        <f t="shared" si="51"/>
        <v>0.00919732441471588</v>
      </c>
      <c r="J242">
        <f t="shared" si="52"/>
        <v>-0.03454415954415957</v>
      </c>
      <c r="K242">
        <f t="shared" si="53"/>
        <v>0.0014254348470024159</v>
      </c>
      <c r="L242">
        <f t="shared" si="54"/>
        <v>-0.035969594391161985</v>
      </c>
      <c r="M242">
        <f t="shared" si="55"/>
        <v>0.0012938117206647117</v>
      </c>
      <c r="N242">
        <f t="shared" si="56"/>
        <v>1.4060013105251914</v>
      </c>
      <c r="O242">
        <f t="shared" si="57"/>
        <v>0.0025503823647618144</v>
      </c>
      <c r="P242">
        <f t="shared" si="58"/>
        <v>1.4060013105251914</v>
      </c>
      <c r="S242">
        <f t="shared" si="59"/>
        <v>0.0012378700229685677</v>
      </c>
      <c r="T242">
        <f t="shared" si="60"/>
        <v>1.4057379695122476</v>
      </c>
      <c r="U242">
        <f t="shared" si="61"/>
        <v>-0.05023796951224768</v>
      </c>
      <c r="V242">
        <f t="shared" si="62"/>
        <v>0.0025238535807135276</v>
      </c>
      <c r="W242">
        <f t="shared" si="63"/>
        <v>0.002352249999999999</v>
      </c>
    </row>
    <row r="243" spans="1:23" ht="12.75">
      <c r="A243" s="1">
        <v>33131</v>
      </c>
      <c r="B243" s="2">
        <v>76.47</v>
      </c>
      <c r="C243">
        <v>60.86</v>
      </c>
      <c r="D243">
        <v>1.3085</v>
      </c>
      <c r="E243">
        <f t="shared" si="48"/>
        <v>0.7587290478246381</v>
      </c>
      <c r="F243">
        <f t="shared" si="49"/>
        <v>1.0413928337910292</v>
      </c>
      <c r="H243">
        <f t="shared" si="50"/>
        <v>0.004729996058336683</v>
      </c>
      <c r="I243">
        <f t="shared" si="51"/>
        <v>0.008450704225352101</v>
      </c>
      <c r="J243">
        <f t="shared" si="52"/>
        <v>-0.03467355219476198</v>
      </c>
      <c r="K243">
        <f t="shared" si="53"/>
        <v>-0.0037207081670154185</v>
      </c>
      <c r="L243">
        <f t="shared" si="54"/>
        <v>-0.030952844027746562</v>
      </c>
      <c r="M243">
        <f t="shared" si="55"/>
        <v>0.000958078553406006</v>
      </c>
      <c r="N243">
        <f t="shared" si="56"/>
        <v>1.3504565800796104</v>
      </c>
      <c r="O243">
        <f t="shared" si="57"/>
        <v>0.0017603546119767644</v>
      </c>
      <c r="P243">
        <f t="shared" si="58"/>
        <v>1.3504565800796104</v>
      </c>
      <c r="S243">
        <f t="shared" si="59"/>
        <v>-0.0009277967800495997</v>
      </c>
      <c r="T243">
        <f t="shared" si="60"/>
        <v>1.3542423714646428</v>
      </c>
      <c r="U243">
        <f t="shared" si="61"/>
        <v>-0.04574237146464277</v>
      </c>
      <c r="V243">
        <f t="shared" si="62"/>
        <v>0.0020923645472093653</v>
      </c>
      <c r="W243">
        <f t="shared" si="63"/>
        <v>0.0022089999999999935</v>
      </c>
    </row>
    <row r="244" spans="1:23" ht="12.75">
      <c r="A244" s="1">
        <v>33161</v>
      </c>
      <c r="B244" s="2">
        <v>76.94</v>
      </c>
      <c r="C244">
        <v>61.22</v>
      </c>
      <c r="D244">
        <v>1.2895</v>
      </c>
      <c r="E244">
        <f t="shared" si="48"/>
        <v>0.7475403098670267</v>
      </c>
      <c r="F244">
        <f t="shared" si="49"/>
        <v>1.0260357421367299</v>
      </c>
      <c r="H244">
        <f t="shared" si="50"/>
        <v>0.006146201124624051</v>
      </c>
      <c r="I244">
        <f t="shared" si="51"/>
        <v>0.005915215248110339</v>
      </c>
      <c r="J244">
        <f t="shared" si="52"/>
        <v>-0.014520443255636173</v>
      </c>
      <c r="K244">
        <f t="shared" si="53"/>
        <v>0.00023098587651371183</v>
      </c>
      <c r="L244">
        <f t="shared" si="54"/>
        <v>-0.014751429132149885</v>
      </c>
      <c r="M244">
        <f t="shared" si="55"/>
        <v>0.0002176046614408403</v>
      </c>
      <c r="N244">
        <f t="shared" si="56"/>
        <v>1.308802245019418</v>
      </c>
      <c r="O244">
        <f t="shared" si="57"/>
        <v>0.0003725766627896477</v>
      </c>
      <c r="P244">
        <f t="shared" si="58"/>
        <v>1.308802245019418</v>
      </c>
      <c r="S244">
        <f t="shared" si="59"/>
        <v>0.0007352064793708949</v>
      </c>
      <c r="T244">
        <f t="shared" si="60"/>
        <v>1.3094620176782568</v>
      </c>
      <c r="U244">
        <f t="shared" si="61"/>
        <v>-0.01996201767825667</v>
      </c>
      <c r="V244">
        <f t="shared" si="62"/>
        <v>0.00039848214978703187</v>
      </c>
      <c r="W244">
        <f t="shared" si="63"/>
        <v>0.0003609999999999964</v>
      </c>
    </row>
    <row r="245" spans="1:23" ht="12.75">
      <c r="A245" s="1">
        <v>33192</v>
      </c>
      <c r="B245" s="2">
        <v>77.61</v>
      </c>
      <c r="C245">
        <v>61.36</v>
      </c>
      <c r="D245">
        <v>1.2762</v>
      </c>
      <c r="E245">
        <f t="shared" si="48"/>
        <v>0.7351205005981016</v>
      </c>
      <c r="F245">
        <f t="shared" si="49"/>
        <v>1.008988944723618</v>
      </c>
      <c r="H245">
        <f t="shared" si="50"/>
        <v>0.00870808422147129</v>
      </c>
      <c r="I245">
        <f t="shared" si="51"/>
        <v>0.0022868343678537073</v>
      </c>
      <c r="J245">
        <f t="shared" si="52"/>
        <v>-0.010314075222954688</v>
      </c>
      <c r="K245">
        <f t="shared" si="53"/>
        <v>0.006421249853617583</v>
      </c>
      <c r="L245">
        <f t="shared" si="54"/>
        <v>-0.01673532507657227</v>
      </c>
      <c r="M245">
        <f t="shared" si="55"/>
        <v>0.0002800711054185487</v>
      </c>
      <c r="N245">
        <f t="shared" si="56"/>
        <v>1.2977802016862399</v>
      </c>
      <c r="O245">
        <f t="shared" si="57"/>
        <v>0.00046570510481878984</v>
      </c>
      <c r="P245">
        <f t="shared" si="58"/>
        <v>1.2977802016862399</v>
      </c>
      <c r="S245">
        <f t="shared" si="59"/>
        <v>0.0033402738396474487</v>
      </c>
      <c r="T245">
        <f t="shared" si="60"/>
        <v>1.2938072831162255</v>
      </c>
      <c r="U245">
        <f t="shared" si="61"/>
        <v>-0.017607283116225503</v>
      </c>
      <c r="V245">
        <f t="shared" si="62"/>
        <v>0.00031001641873491966</v>
      </c>
      <c r="W245">
        <f t="shared" si="63"/>
        <v>0.00017689000000000238</v>
      </c>
    </row>
    <row r="246" spans="1:23" ht="12.75">
      <c r="A246" s="1">
        <v>33222</v>
      </c>
      <c r="B246" s="2">
        <v>77.61</v>
      </c>
      <c r="C246">
        <v>61.36</v>
      </c>
      <c r="D246">
        <v>1.292</v>
      </c>
      <c r="E246">
        <f t="shared" si="48"/>
        <v>0.744221663354292</v>
      </c>
      <c r="F246">
        <f t="shared" si="49"/>
        <v>1.0214807370184253</v>
      </c>
      <c r="H246">
        <f t="shared" si="50"/>
        <v>0</v>
      </c>
      <c r="I246">
        <f t="shared" si="51"/>
        <v>0</v>
      </c>
      <c r="J246">
        <f t="shared" si="52"/>
        <v>0.012380504623099808</v>
      </c>
      <c r="K246">
        <f t="shared" si="53"/>
        <v>0</v>
      </c>
      <c r="L246">
        <f t="shared" si="54"/>
        <v>0.012380504623099808</v>
      </c>
      <c r="M246">
        <f t="shared" si="55"/>
        <v>0.00015327689472259572</v>
      </c>
      <c r="N246">
        <f t="shared" si="56"/>
        <v>1.2762</v>
      </c>
      <c r="O246">
        <f t="shared" si="57"/>
        <v>0.00024964000000000117</v>
      </c>
      <c r="P246">
        <f t="shared" si="58"/>
        <v>1.2762</v>
      </c>
      <c r="S246">
        <f t="shared" si="59"/>
        <v>0.000638</v>
      </c>
      <c r="T246">
        <f t="shared" si="60"/>
        <v>1.2770142156</v>
      </c>
      <c r="U246">
        <f t="shared" si="61"/>
        <v>0.01498578440000009</v>
      </c>
      <c r="V246">
        <f t="shared" si="62"/>
        <v>0.00022457373408328607</v>
      </c>
      <c r="W246">
        <f t="shared" si="63"/>
        <v>0.00024964000000000117</v>
      </c>
    </row>
    <row r="247" spans="1:23" ht="12.75">
      <c r="A247" s="1">
        <v>33253</v>
      </c>
      <c r="B247" s="2">
        <v>78.24</v>
      </c>
      <c r="C247">
        <v>61.73</v>
      </c>
      <c r="D247">
        <v>1.277</v>
      </c>
      <c r="E247">
        <f t="shared" si="48"/>
        <v>0.7340581399741642</v>
      </c>
      <c r="F247">
        <f t="shared" si="49"/>
        <v>1.0075308026584866</v>
      </c>
      <c r="H247">
        <f t="shared" si="50"/>
        <v>0.008117510630073488</v>
      </c>
      <c r="I247">
        <f t="shared" si="51"/>
        <v>0.006029986962190259</v>
      </c>
      <c r="J247">
        <f t="shared" si="52"/>
        <v>-0.011609907120743168</v>
      </c>
      <c r="K247">
        <f t="shared" si="53"/>
        <v>0.0020875236678832287</v>
      </c>
      <c r="L247">
        <f t="shared" si="54"/>
        <v>-0.013697430788626397</v>
      </c>
      <c r="M247">
        <f t="shared" si="55"/>
        <v>0.00018761961020921034</v>
      </c>
      <c r="N247">
        <f t="shared" si="56"/>
        <v>1.294697080578905</v>
      </c>
      <c r="O247">
        <f t="shared" si="57"/>
        <v>0.0003131866610162628</v>
      </c>
      <c r="P247">
        <f t="shared" si="58"/>
        <v>1.294697080578905</v>
      </c>
      <c r="S247">
        <f t="shared" si="59"/>
        <v>0.0015164988477263028</v>
      </c>
      <c r="T247">
        <f t="shared" si="60"/>
        <v>1.2939593165112624</v>
      </c>
      <c r="U247">
        <f t="shared" si="61"/>
        <v>-0.01695931651126248</v>
      </c>
      <c r="V247">
        <f t="shared" si="62"/>
        <v>0.00028761841652918014</v>
      </c>
      <c r="W247">
        <f t="shared" si="63"/>
        <v>0.00022500000000000373</v>
      </c>
    </row>
    <row r="248" spans="1:23" ht="12.75">
      <c r="A248" s="1">
        <v>33284</v>
      </c>
      <c r="B248" s="2">
        <v>79.02</v>
      </c>
      <c r="C248">
        <v>61.82</v>
      </c>
      <c r="D248">
        <v>1.2525</v>
      </c>
      <c r="E248">
        <f t="shared" si="48"/>
        <v>0.7139073223036781</v>
      </c>
      <c r="F248">
        <f t="shared" si="49"/>
        <v>0.9798728170083523</v>
      </c>
      <c r="H248">
        <f t="shared" si="50"/>
        <v>0.009969325153374342</v>
      </c>
      <c r="I248">
        <f t="shared" si="51"/>
        <v>0.001457962092985543</v>
      </c>
      <c r="J248">
        <f t="shared" si="52"/>
        <v>-0.019185591229443966</v>
      </c>
      <c r="K248">
        <f t="shared" si="53"/>
        <v>0.008511363060388799</v>
      </c>
      <c r="L248">
        <f t="shared" si="54"/>
        <v>-0.027696954289832765</v>
      </c>
      <c r="M248">
        <f t="shared" si="55"/>
        <v>0.0007671212769330856</v>
      </c>
      <c r="N248">
        <f t="shared" si="56"/>
        <v>1.2878690106281163</v>
      </c>
      <c r="O248">
        <f t="shared" si="57"/>
        <v>0.0012509669128118088</v>
      </c>
      <c r="P248">
        <f t="shared" si="58"/>
        <v>1.2878690106281163</v>
      </c>
      <c r="S248">
        <f t="shared" si="59"/>
        <v>0.0042198624507926</v>
      </c>
      <c r="T248">
        <f t="shared" si="60"/>
        <v>1.2823887643496619</v>
      </c>
      <c r="U248">
        <f t="shared" si="61"/>
        <v>-0.029888764349661923</v>
      </c>
      <c r="V248">
        <f t="shared" si="62"/>
        <v>0.0008933382343496214</v>
      </c>
      <c r="W248">
        <f t="shared" si="63"/>
        <v>0.0006002499999999984</v>
      </c>
    </row>
    <row r="249" spans="1:23" ht="12.75">
      <c r="A249" s="1">
        <v>33312</v>
      </c>
      <c r="B249" s="2">
        <v>79.03</v>
      </c>
      <c r="C249">
        <v>61.91</v>
      </c>
      <c r="D249">
        <v>1.332</v>
      </c>
      <c r="E249">
        <f t="shared" si="48"/>
        <v>0.7602302971578767</v>
      </c>
      <c r="F249">
        <f t="shared" si="49"/>
        <v>1.043453372137163</v>
      </c>
      <c r="H249">
        <f t="shared" si="50"/>
        <v>0.0001265502404454999</v>
      </c>
      <c r="I249">
        <f t="shared" si="51"/>
        <v>0.001455839534131309</v>
      </c>
      <c r="J249">
        <f t="shared" si="52"/>
        <v>0.06347305389221569</v>
      </c>
      <c r="K249">
        <f t="shared" si="53"/>
        <v>-0.0013292892936858092</v>
      </c>
      <c r="L249">
        <f t="shared" si="54"/>
        <v>0.0648023431859015</v>
      </c>
      <c r="M249">
        <f t="shared" si="55"/>
        <v>0.004199343682383355</v>
      </c>
      <c r="N249">
        <f t="shared" si="56"/>
        <v>1.2508350651596585</v>
      </c>
      <c r="O249">
        <f t="shared" si="57"/>
        <v>0.0065877466476368975</v>
      </c>
      <c r="P249">
        <f t="shared" si="58"/>
        <v>1.2508350651596585</v>
      </c>
      <c r="S249">
        <f t="shared" si="59"/>
        <v>7.859119867031981E-05</v>
      </c>
      <c r="T249">
        <f t="shared" si="60"/>
        <v>1.2525984354763344</v>
      </c>
      <c r="U249">
        <f t="shared" si="61"/>
        <v>0.07940156452366565</v>
      </c>
      <c r="V249">
        <f t="shared" si="62"/>
        <v>0.006304608448805839</v>
      </c>
      <c r="W249">
        <f t="shared" si="63"/>
        <v>0.00632025000000002</v>
      </c>
    </row>
    <row r="250" spans="1:23" ht="12.75">
      <c r="A250" s="1">
        <v>33343</v>
      </c>
      <c r="B250" s="2">
        <v>79.22</v>
      </c>
      <c r="C250">
        <v>62</v>
      </c>
      <c r="D250">
        <v>1.4382</v>
      </c>
      <c r="E250">
        <f t="shared" si="48"/>
        <v>0.8200649726509712</v>
      </c>
      <c r="F250">
        <f t="shared" si="49"/>
        <v>1.1255793991416307</v>
      </c>
      <c r="H250">
        <f t="shared" si="50"/>
        <v>0.0024041503226621685</v>
      </c>
      <c r="I250">
        <f t="shared" si="51"/>
        <v>0.0014537231465030498</v>
      </c>
      <c r="J250">
        <f t="shared" si="52"/>
        <v>0.07972972972972969</v>
      </c>
      <c r="K250">
        <f t="shared" si="53"/>
        <v>0.0009504271761591188</v>
      </c>
      <c r="L250">
        <f t="shared" si="54"/>
        <v>0.07877930255357057</v>
      </c>
      <c r="M250">
        <f t="shared" si="55"/>
        <v>0.0062061785108270115</v>
      </c>
      <c r="N250">
        <f t="shared" si="56"/>
        <v>1.333265968998644</v>
      </c>
      <c r="O250">
        <f t="shared" si="57"/>
        <v>0.011011150862193545</v>
      </c>
      <c r="P250">
        <f t="shared" si="58"/>
        <v>1.333265968998644</v>
      </c>
      <c r="S250">
        <f t="shared" si="59"/>
        <v>0.0010379711198245704</v>
      </c>
      <c r="T250">
        <f t="shared" si="60"/>
        <v>1.3333825775316064</v>
      </c>
      <c r="U250">
        <f t="shared" si="61"/>
        <v>0.10481742246839354</v>
      </c>
      <c r="V250">
        <f t="shared" si="62"/>
        <v>0.01098669205291769</v>
      </c>
      <c r="W250">
        <f t="shared" si="63"/>
        <v>0.011278439999999968</v>
      </c>
    </row>
    <row r="251" spans="1:23" ht="12.75">
      <c r="A251" s="1">
        <v>33373</v>
      </c>
      <c r="B251" s="2">
        <v>79.89</v>
      </c>
      <c r="C251">
        <v>62.19</v>
      </c>
      <c r="D251">
        <v>1.445</v>
      </c>
      <c r="E251">
        <f t="shared" si="48"/>
        <v>0.8195361387180264</v>
      </c>
      <c r="F251">
        <f t="shared" si="49"/>
        <v>1.1248535486293654</v>
      </c>
      <c r="H251">
        <f t="shared" si="50"/>
        <v>0.008457460237313752</v>
      </c>
      <c r="I251">
        <f t="shared" si="51"/>
        <v>0.0030645161290321354</v>
      </c>
      <c r="J251">
        <f t="shared" si="52"/>
        <v>0.004728132387706863</v>
      </c>
      <c r="K251">
        <f t="shared" si="53"/>
        <v>0.0053929441082816165</v>
      </c>
      <c r="L251">
        <f t="shared" si="54"/>
        <v>-0.0006648117205747539</v>
      </c>
      <c r="M251">
        <f t="shared" si="55"/>
        <v>4.419746238135647E-07</v>
      </c>
      <c r="N251">
        <f t="shared" si="56"/>
        <v>1.4459561322165306</v>
      </c>
      <c r="O251">
        <f t="shared" si="57"/>
        <v>9.141888154876602E-07</v>
      </c>
      <c r="P251">
        <f t="shared" si="58"/>
        <v>1.4459561322165306</v>
      </c>
      <c r="S251">
        <f t="shared" si="59"/>
        <v>0.0029075288479204777</v>
      </c>
      <c r="T251">
        <f t="shared" si="60"/>
        <v>1.4423816079890792</v>
      </c>
      <c r="U251">
        <f t="shared" si="61"/>
        <v>0.0026183920109208447</v>
      </c>
      <c r="V251">
        <f t="shared" si="62"/>
        <v>6.855976722854105E-06</v>
      </c>
      <c r="W251">
        <f t="shared" si="63"/>
        <v>4.6240000000001895E-05</v>
      </c>
    </row>
    <row r="252" spans="1:23" ht="12.75">
      <c r="A252" s="1">
        <v>33404</v>
      </c>
      <c r="B252" s="2">
        <v>80.21</v>
      </c>
      <c r="C252">
        <v>62.37</v>
      </c>
      <c r="D252">
        <v>1.4895</v>
      </c>
      <c r="E252">
        <f t="shared" si="48"/>
        <v>0.8438395212791424</v>
      </c>
      <c r="F252">
        <f t="shared" si="49"/>
        <v>1.1582111332751528</v>
      </c>
      <c r="H252">
        <f t="shared" si="50"/>
        <v>0.0040055075729126255</v>
      </c>
      <c r="I252">
        <f t="shared" si="51"/>
        <v>0.0028943560057888007</v>
      </c>
      <c r="J252">
        <f t="shared" si="52"/>
        <v>0.03079584775086497</v>
      </c>
      <c r="K252">
        <f t="shared" si="53"/>
        <v>0.0011111515671238248</v>
      </c>
      <c r="L252">
        <f t="shared" si="54"/>
        <v>0.029684696183741144</v>
      </c>
      <c r="M252">
        <f t="shared" si="55"/>
        <v>0.0008811811875210161</v>
      </c>
      <c r="N252">
        <f t="shared" si="56"/>
        <v>1.446605614014494</v>
      </c>
      <c r="O252">
        <f t="shared" si="57"/>
        <v>0.0018399283490735726</v>
      </c>
      <c r="P252">
        <f t="shared" si="58"/>
        <v>1.446605614014494</v>
      </c>
      <c r="S252">
        <f t="shared" si="59"/>
        <v>0.0011056092474474206</v>
      </c>
      <c r="T252">
        <f t="shared" si="60"/>
        <v>1.4465976053625618</v>
      </c>
      <c r="U252">
        <f t="shared" si="61"/>
        <v>0.04290239463743828</v>
      </c>
      <c r="V252">
        <f t="shared" si="62"/>
        <v>0.0018406154656264927</v>
      </c>
      <c r="W252">
        <f t="shared" si="63"/>
        <v>0.0019802499999999985</v>
      </c>
    </row>
    <row r="253" spans="1:23" ht="12.75">
      <c r="A253" s="1">
        <v>33434</v>
      </c>
      <c r="B253" s="2">
        <v>80.24</v>
      </c>
      <c r="C253">
        <v>62.46</v>
      </c>
      <c r="D253">
        <v>1.565</v>
      </c>
      <c r="E253">
        <f t="shared" si="48"/>
        <v>0.8875596050511195</v>
      </c>
      <c r="F253">
        <f t="shared" si="49"/>
        <v>1.2182190927218346</v>
      </c>
      <c r="H253">
        <f t="shared" si="50"/>
        <v>0.0003740182022191618</v>
      </c>
      <c r="I253">
        <f t="shared" si="51"/>
        <v>0.0014430014430015792</v>
      </c>
      <c r="J253">
        <f t="shared" si="52"/>
        <v>0.05068815038603547</v>
      </c>
      <c r="K253">
        <f t="shared" si="53"/>
        <v>-0.0010689832407824174</v>
      </c>
      <c r="L253">
        <f t="shared" si="54"/>
        <v>0.051757133626817886</v>
      </c>
      <c r="M253">
        <f t="shared" si="55"/>
        <v>0.0026788008812642827</v>
      </c>
      <c r="N253">
        <f t="shared" si="56"/>
        <v>1.4879077494628545</v>
      </c>
      <c r="O253">
        <f t="shared" si="57"/>
        <v>0.005943215092881997</v>
      </c>
      <c r="P253">
        <f t="shared" si="58"/>
        <v>1.4879077494628545</v>
      </c>
      <c r="S253">
        <f t="shared" si="59"/>
        <v>0.00018813657583181294</v>
      </c>
      <c r="T253">
        <f t="shared" si="60"/>
        <v>1.4897802294297016</v>
      </c>
      <c r="U253">
        <f t="shared" si="61"/>
        <v>0.07521977057029838</v>
      </c>
      <c r="V253">
        <f t="shared" si="62"/>
        <v>0.005658013884648327</v>
      </c>
      <c r="W253">
        <f t="shared" si="63"/>
        <v>0.005700249999999985</v>
      </c>
    </row>
    <row r="254" spans="1:23" ht="12.75">
      <c r="A254" s="1">
        <v>33465</v>
      </c>
      <c r="B254" s="2">
        <v>80.66</v>
      </c>
      <c r="C254">
        <v>62.64</v>
      </c>
      <c r="D254">
        <v>1.5357</v>
      </c>
      <c r="E254">
        <f t="shared" si="48"/>
        <v>0.8689044914110429</v>
      </c>
      <c r="F254">
        <f t="shared" si="49"/>
        <v>1.192614034217704</v>
      </c>
      <c r="H254">
        <f t="shared" si="50"/>
        <v>0.005234297108674069</v>
      </c>
      <c r="I254">
        <f t="shared" si="51"/>
        <v>0.0028818443804035088</v>
      </c>
      <c r="J254">
        <f t="shared" si="52"/>
        <v>-0.018722044728434417</v>
      </c>
      <c r="K254">
        <f t="shared" si="53"/>
        <v>0.00235245272827056</v>
      </c>
      <c r="L254">
        <f t="shared" si="54"/>
        <v>-0.021074497456704977</v>
      </c>
      <c r="M254">
        <f t="shared" si="55"/>
        <v>0.00044413444305266454</v>
      </c>
      <c r="N254">
        <f t="shared" si="56"/>
        <v>1.5686815885197434</v>
      </c>
      <c r="O254">
        <f t="shared" si="57"/>
        <v>0.0010877851812856637</v>
      </c>
      <c r="P254">
        <f t="shared" si="58"/>
        <v>1.5686815885197434</v>
      </c>
      <c r="S254">
        <f t="shared" si="59"/>
        <v>0.0016279897389962846</v>
      </c>
      <c r="T254">
        <f t="shared" si="60"/>
        <v>1.5675478039415291</v>
      </c>
      <c r="U254">
        <f t="shared" si="61"/>
        <v>-0.031847803941529085</v>
      </c>
      <c r="V254">
        <f t="shared" si="62"/>
        <v>0.0010142826158980754</v>
      </c>
      <c r="W254">
        <f t="shared" si="63"/>
        <v>0.0008584899999999931</v>
      </c>
    </row>
    <row r="255" spans="1:23" ht="12.75">
      <c r="A255" s="1">
        <v>33496</v>
      </c>
      <c r="B255" s="2">
        <v>80.82</v>
      </c>
      <c r="C255">
        <v>62.92</v>
      </c>
      <c r="D255">
        <v>1.5285</v>
      </c>
      <c r="E255">
        <f t="shared" si="48"/>
        <v>0.8669767227756614</v>
      </c>
      <c r="F255">
        <f t="shared" si="49"/>
        <v>1.1899680772086119</v>
      </c>
      <c r="H255">
        <f t="shared" si="50"/>
        <v>0.001983635011157947</v>
      </c>
      <c r="I255">
        <f t="shared" si="51"/>
        <v>0.00446998722860803</v>
      </c>
      <c r="J255">
        <f t="shared" si="52"/>
        <v>-0.004688415706192717</v>
      </c>
      <c r="K255">
        <f t="shared" si="53"/>
        <v>-0.002486352217450083</v>
      </c>
      <c r="L255">
        <f t="shared" si="54"/>
        <v>-0.002202063488742634</v>
      </c>
      <c r="M255">
        <f t="shared" si="55"/>
        <v>4.84908360845338E-06</v>
      </c>
      <c r="N255">
        <f t="shared" si="56"/>
        <v>1.531881708899662</v>
      </c>
      <c r="O255">
        <f t="shared" si="57"/>
        <v>1.1435955082052765E-05</v>
      </c>
      <c r="P255">
        <f t="shared" si="58"/>
        <v>1.531881708899662</v>
      </c>
      <c r="S255">
        <f t="shared" si="59"/>
        <v>-0.0004083390627261707</v>
      </c>
      <c r="T255">
        <f t="shared" si="60"/>
        <v>1.5350729137013714</v>
      </c>
      <c r="U255">
        <f t="shared" si="61"/>
        <v>-0.0065729137013714745</v>
      </c>
      <c r="V255">
        <f t="shared" si="62"/>
        <v>4.320319452567686E-05</v>
      </c>
      <c r="W255">
        <f t="shared" si="63"/>
        <v>5.1840000000001374E-05</v>
      </c>
    </row>
    <row r="256" spans="1:23" ht="12.75">
      <c r="A256" s="1">
        <v>33526</v>
      </c>
      <c r="B256" s="2">
        <v>80.89</v>
      </c>
      <c r="C256">
        <v>63.01</v>
      </c>
      <c r="D256">
        <v>1.452</v>
      </c>
      <c r="E256">
        <f t="shared" si="48"/>
        <v>0.8240496647505923</v>
      </c>
      <c r="F256">
        <f t="shared" si="49"/>
        <v>1.1310485844974656</v>
      </c>
      <c r="H256">
        <f t="shared" si="50"/>
        <v>0.0008661222469685814</v>
      </c>
      <c r="I256">
        <f t="shared" si="51"/>
        <v>0.0014303877940240461</v>
      </c>
      <c r="J256">
        <f t="shared" si="52"/>
        <v>-0.05004906771344453</v>
      </c>
      <c r="K256">
        <f t="shared" si="53"/>
        <v>-0.0005642655470554647</v>
      </c>
      <c r="L256">
        <f t="shared" si="54"/>
        <v>-0.049484802166389064</v>
      </c>
      <c r="M256">
        <f t="shared" si="55"/>
        <v>0.0024487456454466636</v>
      </c>
      <c r="N256">
        <f t="shared" si="56"/>
        <v>1.5276375201113257</v>
      </c>
      <c r="O256">
        <f t="shared" si="57"/>
        <v>0.005721034448591206</v>
      </c>
      <c r="P256">
        <f t="shared" si="58"/>
        <v>1.5276375201113257</v>
      </c>
      <c r="S256">
        <f t="shared" si="59"/>
        <v>0.0004005384370360076</v>
      </c>
      <c r="T256">
        <f t="shared" si="60"/>
        <v>1.5291122230010095</v>
      </c>
      <c r="U256">
        <f t="shared" si="61"/>
        <v>-0.0771122230010095</v>
      </c>
      <c r="V256">
        <f t="shared" si="62"/>
        <v>0.005946294936157419</v>
      </c>
      <c r="W256">
        <f t="shared" si="63"/>
        <v>0.0058522500000000015</v>
      </c>
    </row>
    <row r="257" spans="1:23" ht="12.75">
      <c r="A257" s="1">
        <v>33557</v>
      </c>
      <c r="B257" s="2">
        <v>81.86</v>
      </c>
      <c r="C257">
        <v>63.19</v>
      </c>
      <c r="D257">
        <v>1.461</v>
      </c>
      <c r="E257">
        <f t="shared" si="48"/>
        <v>0.8216728885170187</v>
      </c>
      <c r="F257">
        <f t="shared" si="49"/>
        <v>1.127786342536037</v>
      </c>
      <c r="H257">
        <f t="shared" si="50"/>
        <v>0.011991593522066912</v>
      </c>
      <c r="I257">
        <f t="shared" si="51"/>
        <v>0.002856689414378666</v>
      </c>
      <c r="J257">
        <f t="shared" si="52"/>
        <v>0.006198347107438051</v>
      </c>
      <c r="K257">
        <f t="shared" si="53"/>
        <v>0.009134904107688246</v>
      </c>
      <c r="L257">
        <f t="shared" si="54"/>
        <v>-0.002936557000250195</v>
      </c>
      <c r="M257">
        <f t="shared" si="55"/>
        <v>8.623367015718423E-06</v>
      </c>
      <c r="N257">
        <f t="shared" si="56"/>
        <v>1.4652638807643632</v>
      </c>
      <c r="O257">
        <f t="shared" si="57"/>
        <v>1.8180679172705877E-05</v>
      </c>
      <c r="P257">
        <f t="shared" si="58"/>
        <v>1.4652638807643632</v>
      </c>
      <c r="S257">
        <f t="shared" si="59"/>
        <v>0.004482269100350768</v>
      </c>
      <c r="T257">
        <f t="shared" si="60"/>
        <v>1.4585082547337094</v>
      </c>
      <c r="U257">
        <f t="shared" si="61"/>
        <v>0.0024917452662907014</v>
      </c>
      <c r="V257">
        <f t="shared" si="62"/>
        <v>6.208794472082118E-06</v>
      </c>
      <c r="W257">
        <f t="shared" si="63"/>
        <v>8.100000000000215E-05</v>
      </c>
    </row>
    <row r="258" spans="1:23" ht="12.75">
      <c r="A258" s="1">
        <v>33587</v>
      </c>
      <c r="B258" s="2">
        <v>81.66</v>
      </c>
      <c r="C258">
        <v>63.24</v>
      </c>
      <c r="D258">
        <v>1.4235</v>
      </c>
      <c r="E258">
        <f t="shared" si="48"/>
        <v>0.803178516912445</v>
      </c>
      <c r="F258">
        <f t="shared" si="49"/>
        <v>1.1024019103600295</v>
      </c>
      <c r="H258">
        <f t="shared" si="50"/>
        <v>-0.002443195699975642</v>
      </c>
      <c r="I258">
        <f t="shared" si="51"/>
        <v>0.0007912644405760894</v>
      </c>
      <c r="J258">
        <f t="shared" si="52"/>
        <v>-0.02566735112936347</v>
      </c>
      <c r="K258">
        <f t="shared" si="53"/>
        <v>-0.0032344601405517315</v>
      </c>
      <c r="L258">
        <f t="shared" si="54"/>
        <v>-0.022432890988811738</v>
      </c>
      <c r="M258">
        <f t="shared" si="55"/>
        <v>0.0005032345981159108</v>
      </c>
      <c r="N258">
        <f t="shared" si="56"/>
        <v>1.456274453734654</v>
      </c>
      <c r="O258">
        <f t="shared" si="57"/>
        <v>0.001074164817604971</v>
      </c>
      <c r="P258">
        <f t="shared" si="58"/>
        <v>1.456274453734654</v>
      </c>
      <c r="S258">
        <f t="shared" si="59"/>
        <v>-0.0007231675643288069</v>
      </c>
      <c r="T258">
        <f t="shared" si="60"/>
        <v>1.4599434521885157</v>
      </c>
      <c r="U258">
        <f t="shared" si="61"/>
        <v>-0.036443452188515746</v>
      </c>
      <c r="V258">
        <f t="shared" si="62"/>
        <v>0.001328125207416633</v>
      </c>
      <c r="W258">
        <f t="shared" si="63"/>
        <v>0.0014062500000000067</v>
      </c>
    </row>
    <row r="259" spans="1:23" ht="12.75">
      <c r="A259" s="1">
        <v>33618</v>
      </c>
      <c r="B259" s="2">
        <v>82.05</v>
      </c>
      <c r="C259">
        <v>63.33</v>
      </c>
      <c r="D259">
        <v>1.3615</v>
      </c>
      <c r="E259">
        <f t="shared" si="48"/>
        <v>0.7656330543506278</v>
      </c>
      <c r="F259">
        <f t="shared" si="49"/>
        <v>1.0508689213893967</v>
      </c>
      <c r="H259">
        <f t="shared" si="50"/>
        <v>0.004775900073475503</v>
      </c>
      <c r="I259">
        <f t="shared" si="51"/>
        <v>0.0014231499051233776</v>
      </c>
      <c r="J259">
        <f t="shared" si="52"/>
        <v>-0.043554618897084674</v>
      </c>
      <c r="K259">
        <f t="shared" si="53"/>
        <v>0.0033527501683521255</v>
      </c>
      <c r="L259">
        <f t="shared" si="54"/>
        <v>-0.0469073690654368</v>
      </c>
      <c r="M259">
        <f t="shared" si="55"/>
        <v>0.002200301272641097</v>
      </c>
      <c r="N259">
        <f t="shared" si="56"/>
        <v>1.4282726398646493</v>
      </c>
      <c r="O259">
        <f t="shared" si="57"/>
        <v>0.004458585434494155</v>
      </c>
      <c r="P259">
        <f t="shared" si="58"/>
        <v>1.4282726398646493</v>
      </c>
      <c r="S259">
        <f t="shared" si="59"/>
        <v>0.00204894791159813</v>
      </c>
      <c r="T259">
        <f t="shared" si="60"/>
        <v>1.42641667735216</v>
      </c>
      <c r="U259">
        <f t="shared" si="61"/>
        <v>-0.06491667735216011</v>
      </c>
      <c r="V259">
        <f t="shared" si="62"/>
        <v>0.0042141749984444575</v>
      </c>
      <c r="W259">
        <f t="shared" si="63"/>
        <v>0.0038440000000000067</v>
      </c>
    </row>
    <row r="260" spans="1:23" ht="12.75">
      <c r="A260" s="1">
        <v>33649</v>
      </c>
      <c r="B260" s="2">
        <v>82.63</v>
      </c>
      <c r="C260">
        <v>63.56</v>
      </c>
      <c r="D260">
        <v>1.4245</v>
      </c>
      <c r="E260">
        <f t="shared" si="48"/>
        <v>0.798326812777949</v>
      </c>
      <c r="F260">
        <f t="shared" si="49"/>
        <v>1.0957427084593976</v>
      </c>
      <c r="H260">
        <f t="shared" si="50"/>
        <v>0.00706886045094457</v>
      </c>
      <c r="I260">
        <f t="shared" si="51"/>
        <v>0.003631770093162956</v>
      </c>
      <c r="J260">
        <f t="shared" si="52"/>
        <v>0.04627249357326502</v>
      </c>
      <c r="K260">
        <f t="shared" si="53"/>
        <v>0.0034370903577816136</v>
      </c>
      <c r="L260">
        <f t="shared" si="54"/>
        <v>0.0428354032154834</v>
      </c>
      <c r="M260">
        <f t="shared" si="55"/>
        <v>0.001834871768633046</v>
      </c>
      <c r="N260">
        <f t="shared" si="56"/>
        <v>1.3661795985221197</v>
      </c>
      <c r="O260">
        <f t="shared" si="57"/>
        <v>0.003401269228541157</v>
      </c>
      <c r="P260">
        <f t="shared" si="58"/>
        <v>1.3661795985221197</v>
      </c>
      <c r="S260">
        <f t="shared" si="59"/>
        <v>0.0020844410465363098</v>
      </c>
      <c r="T260">
        <f t="shared" si="60"/>
        <v>1.3643379664848592</v>
      </c>
      <c r="U260">
        <f t="shared" si="61"/>
        <v>0.060162033515140934</v>
      </c>
      <c r="V260">
        <f t="shared" si="62"/>
        <v>0.003619470276676941</v>
      </c>
      <c r="W260">
        <f t="shared" si="63"/>
        <v>0.003969000000000021</v>
      </c>
    </row>
    <row r="261" spans="1:23" ht="12.75">
      <c r="A261" s="1">
        <v>33678</v>
      </c>
      <c r="B261" s="2">
        <v>82.88</v>
      </c>
      <c r="C261">
        <v>63.88</v>
      </c>
      <c r="D261">
        <v>1.4878</v>
      </c>
      <c r="E261">
        <f t="shared" si="48"/>
        <v>0.8354718968404505</v>
      </c>
      <c r="F261">
        <f t="shared" si="49"/>
        <v>1.1467261583011585</v>
      </c>
      <c r="H261">
        <f t="shared" si="50"/>
        <v>0.003025535519787015</v>
      </c>
      <c r="I261">
        <f t="shared" si="51"/>
        <v>0.005034612964128327</v>
      </c>
      <c r="J261">
        <f t="shared" si="52"/>
        <v>0.04443664443664441</v>
      </c>
      <c r="K261">
        <f t="shared" si="53"/>
        <v>-0.0020090774443413117</v>
      </c>
      <c r="L261">
        <f t="shared" si="54"/>
        <v>0.046445721880985724</v>
      </c>
      <c r="M261">
        <f t="shared" si="55"/>
        <v>0.002157205081045876</v>
      </c>
      <c r="N261">
        <f t="shared" si="56"/>
        <v>1.421638069180536</v>
      </c>
      <c r="O261">
        <f t="shared" si="57"/>
        <v>0.004377401089759552</v>
      </c>
      <c r="P261">
        <f t="shared" si="58"/>
        <v>1.421638069180536</v>
      </c>
      <c r="S261">
        <f t="shared" si="59"/>
        <v>-0.00020748608813448723</v>
      </c>
      <c r="T261">
        <f t="shared" si="60"/>
        <v>1.4242044360674526</v>
      </c>
      <c r="U261">
        <f t="shared" si="61"/>
        <v>0.0635955639325474</v>
      </c>
      <c r="V261">
        <f t="shared" si="62"/>
        <v>0.004044395751898723</v>
      </c>
      <c r="W261">
        <f t="shared" si="63"/>
        <v>0.004006889999999989</v>
      </c>
    </row>
    <row r="262" spans="1:23" ht="12.75">
      <c r="A262" s="1">
        <v>33709</v>
      </c>
      <c r="B262" s="2">
        <v>83.01</v>
      </c>
      <c r="C262">
        <v>63.97</v>
      </c>
      <c r="D262">
        <v>1.509</v>
      </c>
      <c r="E262">
        <f t="shared" si="48"/>
        <v>0.8472416612503546</v>
      </c>
      <c r="F262">
        <f t="shared" si="49"/>
        <v>1.1628807372605707</v>
      </c>
      <c r="H262">
        <f t="shared" si="50"/>
        <v>0.001568532818532864</v>
      </c>
      <c r="I262">
        <f t="shared" si="51"/>
        <v>0.0014088916718846267</v>
      </c>
      <c r="J262">
        <f t="shared" si="52"/>
        <v>0.014249227046645885</v>
      </c>
      <c r="K262">
        <f t="shared" si="53"/>
        <v>0.00015964114664823725</v>
      </c>
      <c r="L262">
        <f t="shared" si="54"/>
        <v>0.014089585899997648</v>
      </c>
      <c r="M262">
        <f t="shared" si="55"/>
        <v>0.00019851643083341252</v>
      </c>
      <c r="N262">
        <f t="shared" si="56"/>
        <v>1.4880375140979833</v>
      </c>
      <c r="O262">
        <f t="shared" si="57"/>
        <v>0.0004394258151922425</v>
      </c>
      <c r="P262">
        <f t="shared" si="58"/>
        <v>1.4880375140979833</v>
      </c>
      <c r="S262">
        <f t="shared" si="59"/>
        <v>0.0007051822626674176</v>
      </c>
      <c r="T262">
        <f t="shared" si="60"/>
        <v>1.4888491701703965</v>
      </c>
      <c r="U262">
        <f t="shared" si="61"/>
        <v>0.020150829829603367</v>
      </c>
      <c r="V262">
        <f t="shared" si="62"/>
        <v>0.0004060559428216329</v>
      </c>
      <c r="W262">
        <f t="shared" si="63"/>
        <v>0.00044943999999999513</v>
      </c>
    </row>
    <row r="263" spans="1:23" ht="12.75">
      <c r="A263" s="1">
        <v>33739</v>
      </c>
      <c r="B263" s="2">
        <v>83.23</v>
      </c>
      <c r="C263">
        <v>64.07</v>
      </c>
      <c r="D263">
        <v>1.501</v>
      </c>
      <c r="E263">
        <f t="shared" si="48"/>
        <v>0.8418362989711315</v>
      </c>
      <c r="F263">
        <f t="shared" si="49"/>
        <v>1.1554616123993748</v>
      </c>
      <c r="H263">
        <f t="shared" si="50"/>
        <v>0.0026502830984218573</v>
      </c>
      <c r="I263">
        <f t="shared" si="51"/>
        <v>0.0015632327653587463</v>
      </c>
      <c r="J263">
        <f t="shared" si="52"/>
        <v>-0.005301524188204065</v>
      </c>
      <c r="K263">
        <f t="shared" si="53"/>
        <v>0.001087050333063111</v>
      </c>
      <c r="L263">
        <f t="shared" si="54"/>
        <v>-0.006388574521267176</v>
      </c>
      <c r="M263">
        <f t="shared" si="55"/>
        <v>4.081388441378413E-05</v>
      </c>
      <c r="N263">
        <f t="shared" si="56"/>
        <v>1.510640358952592</v>
      </c>
      <c r="O263">
        <f t="shared" si="57"/>
        <v>9.293652073482434E-05</v>
      </c>
      <c r="P263">
        <f t="shared" si="58"/>
        <v>1.510640358952592</v>
      </c>
      <c r="S263">
        <f t="shared" si="59"/>
        <v>0.001095466652813948</v>
      </c>
      <c r="T263">
        <f t="shared" si="60"/>
        <v>1.5106530591790963</v>
      </c>
      <c r="U263">
        <f t="shared" si="61"/>
        <v>-0.009653059179096424</v>
      </c>
      <c r="V263">
        <f t="shared" si="62"/>
        <v>9.318155151513772E-05</v>
      </c>
      <c r="W263">
        <f t="shared" si="63"/>
        <v>6.400000000000012E-05</v>
      </c>
    </row>
    <row r="264" spans="1:23" ht="12.75">
      <c r="A264" s="1">
        <v>33770</v>
      </c>
      <c r="B264" s="2">
        <v>83.56</v>
      </c>
      <c r="C264">
        <v>64.3</v>
      </c>
      <c r="D264">
        <v>1.4617</v>
      </c>
      <c r="E264">
        <f t="shared" si="48"/>
        <v>0.8194885973977086</v>
      </c>
      <c r="F264">
        <f t="shared" si="49"/>
        <v>1.124788295835328</v>
      </c>
      <c r="H264">
        <f t="shared" si="50"/>
        <v>0.003964916496455695</v>
      </c>
      <c r="I264">
        <f t="shared" si="51"/>
        <v>0.0035898236304043873</v>
      </c>
      <c r="J264">
        <f t="shared" si="52"/>
        <v>-0.026182544970019928</v>
      </c>
      <c r="K264">
        <f t="shared" si="53"/>
        <v>0.00037509286605130754</v>
      </c>
      <c r="L264">
        <f t="shared" si="54"/>
        <v>-0.026557637836071235</v>
      </c>
      <c r="M264">
        <f t="shared" si="55"/>
        <v>0.0007053081274319224</v>
      </c>
      <c r="N264">
        <f t="shared" si="56"/>
        <v>1.501563014391943</v>
      </c>
      <c r="O264">
        <f t="shared" si="57"/>
        <v>0.0015890599164122509</v>
      </c>
      <c r="P264">
        <f t="shared" si="58"/>
        <v>1.501563014391943</v>
      </c>
      <c r="S264">
        <f t="shared" si="59"/>
        <v>0.0007958514560989699</v>
      </c>
      <c r="T264">
        <f t="shared" si="60"/>
        <v>1.5021945730356046</v>
      </c>
      <c r="U264">
        <f t="shared" si="61"/>
        <v>-0.04049457303560455</v>
      </c>
      <c r="V264">
        <f t="shared" si="62"/>
        <v>0.0016398104453359114</v>
      </c>
      <c r="W264">
        <f t="shared" si="63"/>
        <v>0.0015444899999999915</v>
      </c>
    </row>
    <row r="265" spans="1:23" ht="12.75">
      <c r="A265" s="1">
        <v>33800</v>
      </c>
      <c r="B265" s="2">
        <v>83.31</v>
      </c>
      <c r="C265">
        <v>64.43</v>
      </c>
      <c r="D265">
        <v>1.3665</v>
      </c>
      <c r="E265">
        <f t="shared" si="48"/>
        <v>0.7699681474713168</v>
      </c>
      <c r="F265">
        <f t="shared" si="49"/>
        <v>1.0568190493338137</v>
      </c>
      <c r="H265">
        <f t="shared" si="50"/>
        <v>-0.0029918621349928065</v>
      </c>
      <c r="I265">
        <f t="shared" si="51"/>
        <v>0.002021772939347022</v>
      </c>
      <c r="J265">
        <f t="shared" si="52"/>
        <v>-0.06512964356571116</v>
      </c>
      <c r="K265">
        <f t="shared" si="53"/>
        <v>-0.005013635074339828</v>
      </c>
      <c r="L265">
        <f t="shared" si="54"/>
        <v>-0.06011600849137133</v>
      </c>
      <c r="M265">
        <f t="shared" si="55"/>
        <v>0.00361393447693463</v>
      </c>
      <c r="N265">
        <f t="shared" si="56"/>
        <v>1.4543715696118376</v>
      </c>
      <c r="O265">
        <f t="shared" si="57"/>
        <v>0.007721412746048005</v>
      </c>
      <c r="P265">
        <f t="shared" si="58"/>
        <v>1.4543715696118376</v>
      </c>
      <c r="S265">
        <f t="shared" si="59"/>
        <v>-0.001471903089239653</v>
      </c>
      <c r="T265">
        <f t="shared" si="60"/>
        <v>1.4595485192544584</v>
      </c>
      <c r="U265">
        <f t="shared" si="61"/>
        <v>-0.09304851925445834</v>
      </c>
      <c r="V265">
        <f t="shared" si="62"/>
        <v>0.008658026935447304</v>
      </c>
      <c r="W265">
        <f t="shared" si="63"/>
        <v>0.009063039999999991</v>
      </c>
    </row>
    <row r="266" spans="1:23" ht="12.75">
      <c r="A266" s="1">
        <v>33831</v>
      </c>
      <c r="B266" s="2">
        <v>83.52</v>
      </c>
      <c r="C266">
        <v>64.62</v>
      </c>
      <c r="D266">
        <v>1.3198</v>
      </c>
      <c r="E266">
        <f aca="true" t="shared" si="64" ref="E266:E329">C266*D266/B266/7.086608*5.1631</f>
        <v>0.7439722187537786</v>
      </c>
      <c r="F266">
        <f aca="true" t="shared" si="65" ref="F266:F329">C266*D266/B266</f>
        <v>1.0211383620689658</v>
      </c>
      <c r="H266">
        <f aca="true" t="shared" si="66" ref="H266:H329">B266/B265-1</f>
        <v>0.0025207057976233127</v>
      </c>
      <c r="I266">
        <f aca="true" t="shared" si="67" ref="I266:I329">C266/C265-1</f>
        <v>0.002948936830668991</v>
      </c>
      <c r="J266">
        <f aca="true" t="shared" si="68" ref="J266:J329">D266/D265-1</f>
        <v>-0.03417489937797291</v>
      </c>
      <c r="K266">
        <f aca="true" t="shared" si="69" ref="K266:K329">H266-I266</f>
        <v>-0.00042823103304567844</v>
      </c>
      <c r="L266">
        <f aca="true" t="shared" si="70" ref="L266:L329">J266-K266</f>
        <v>-0.03374666834492723</v>
      </c>
      <c r="M266">
        <f aca="true" t="shared" si="71" ref="M266:M329">(J266-K266)^2</f>
        <v>0.0011388376243825138</v>
      </c>
      <c r="N266">
        <f aca="true" t="shared" si="72" ref="N266:N329">D265*(1+K266)</f>
        <v>1.365914822293343</v>
      </c>
      <c r="O266">
        <f aca="true" t="shared" si="73" ref="O266:O329">(D266-N266)^2</f>
        <v>0.002126576835146601</v>
      </c>
      <c r="P266">
        <f aca="true" t="shared" si="74" ref="P266:P329">D265*(1+K266)</f>
        <v>1.365914822293343</v>
      </c>
      <c r="S266">
        <f aca="true" t="shared" si="75" ref="S266:S329">0.000638+0.420833*K266</f>
        <v>0.000457786249670288</v>
      </c>
      <c r="T266">
        <f aca="true" t="shared" si="76" ref="T266:T329">D265*(1+S266)</f>
        <v>1.3671255649101743</v>
      </c>
      <c r="U266">
        <f aca="true" t="shared" si="77" ref="U266:U329">D266-T266</f>
        <v>-0.047325564910174256</v>
      </c>
      <c r="V266">
        <f aca="true" t="shared" si="78" ref="V266:V329">U266^2</f>
        <v>0.002239709094067117</v>
      </c>
      <c r="W266">
        <f aca="true" t="shared" si="79" ref="W266:W329">(D266-D265)^2</f>
        <v>0.0021808899999999965</v>
      </c>
    </row>
    <row r="267" spans="1:23" ht="12.75">
      <c r="A267" s="1">
        <v>33862</v>
      </c>
      <c r="B267" s="2">
        <v>83.62</v>
      </c>
      <c r="C267">
        <v>64.8</v>
      </c>
      <c r="D267">
        <v>1.2405</v>
      </c>
      <c r="E267">
        <f t="shared" si="64"/>
        <v>0.7003800029478363</v>
      </c>
      <c r="F267">
        <f t="shared" si="65"/>
        <v>0.961305907677589</v>
      </c>
      <c r="H267">
        <f t="shared" si="66"/>
        <v>0.0011973180076629841</v>
      </c>
      <c r="I267">
        <f t="shared" si="67"/>
        <v>0.0027855153203342198</v>
      </c>
      <c r="J267">
        <f t="shared" si="68"/>
        <v>-0.060084861342627804</v>
      </c>
      <c r="K267">
        <f t="shared" si="69"/>
        <v>-0.0015881973126712357</v>
      </c>
      <c r="L267">
        <f t="shared" si="70"/>
        <v>-0.05849666402995657</v>
      </c>
      <c r="M267">
        <f t="shared" si="71"/>
        <v>0.0034218597026336147</v>
      </c>
      <c r="N267">
        <f t="shared" si="72"/>
        <v>1.3177038971867365</v>
      </c>
      <c r="O267">
        <f t="shared" si="73"/>
        <v>0.005960441740820195</v>
      </c>
      <c r="P267">
        <f t="shared" si="74"/>
        <v>1.3177038971867365</v>
      </c>
      <c r="S267">
        <f t="shared" si="75"/>
        <v>-3.0365839683374127E-05</v>
      </c>
      <c r="T267">
        <f t="shared" si="76"/>
        <v>1.3197599231647859</v>
      </c>
      <c r="U267">
        <f t="shared" si="77"/>
        <v>-0.07925992316478592</v>
      </c>
      <c r="V267">
        <f t="shared" si="78"/>
        <v>0.006282135420087767</v>
      </c>
      <c r="W267">
        <f t="shared" si="79"/>
        <v>0.006288490000000023</v>
      </c>
    </row>
    <row r="268" spans="1:23" ht="12.75">
      <c r="A268" s="1">
        <v>33892</v>
      </c>
      <c r="B268" s="2">
        <v>83.74</v>
      </c>
      <c r="C268">
        <v>65.03</v>
      </c>
      <c r="D268">
        <v>1.245</v>
      </c>
      <c r="E268">
        <f t="shared" si="64"/>
        <v>0.704404749155963</v>
      </c>
      <c r="F268">
        <f t="shared" si="65"/>
        <v>0.9668300692620017</v>
      </c>
      <c r="H268">
        <f t="shared" si="66"/>
        <v>0.001435063381965973</v>
      </c>
      <c r="I268">
        <f t="shared" si="67"/>
        <v>0.003549382716049543</v>
      </c>
      <c r="J268">
        <f t="shared" si="68"/>
        <v>0.0036275695284160303</v>
      </c>
      <c r="K268">
        <f t="shared" si="69"/>
        <v>-0.0021143193340835698</v>
      </c>
      <c r="L268">
        <f t="shared" si="70"/>
        <v>0.0057418888624996</v>
      </c>
      <c r="M268">
        <f t="shared" si="71"/>
        <v>3.2969287709296954E-05</v>
      </c>
      <c r="N268">
        <f t="shared" si="72"/>
        <v>1.2378771868660692</v>
      </c>
      <c r="O268">
        <f t="shared" si="73"/>
        <v>5.073446694089892E-05</v>
      </c>
      <c r="P268">
        <f t="shared" si="74"/>
        <v>1.2378771868660692</v>
      </c>
      <c r="S268">
        <f t="shared" si="75"/>
        <v>-0.00025177534832039096</v>
      </c>
      <c r="T268">
        <f t="shared" si="76"/>
        <v>1.2401876726804084</v>
      </c>
      <c r="U268">
        <f t="shared" si="77"/>
        <v>0.004812327319591692</v>
      </c>
      <c r="V268">
        <f t="shared" si="78"/>
        <v>2.3158494230888556E-05</v>
      </c>
      <c r="W268">
        <f t="shared" si="79"/>
        <v>2.0250000000001536E-05</v>
      </c>
    </row>
    <row r="269" spans="1:23" ht="12.75">
      <c r="A269" s="1">
        <v>33923</v>
      </c>
      <c r="B269" s="2">
        <v>84.55</v>
      </c>
      <c r="C269">
        <v>65.12</v>
      </c>
      <c r="D269">
        <v>1.3985</v>
      </c>
      <c r="E269">
        <f t="shared" si="64"/>
        <v>0.7847573231716886</v>
      </c>
      <c r="F269">
        <f t="shared" si="65"/>
        <v>1.0771179183914845</v>
      </c>
      <c r="H269">
        <f t="shared" si="66"/>
        <v>0.009672796751851065</v>
      </c>
      <c r="I269">
        <f t="shared" si="67"/>
        <v>0.0013839766261725117</v>
      </c>
      <c r="J269">
        <f t="shared" si="68"/>
        <v>0.12329317269076312</v>
      </c>
      <c r="K269">
        <f t="shared" si="69"/>
        <v>0.008288820125678553</v>
      </c>
      <c r="L269">
        <f t="shared" si="70"/>
        <v>0.11500435256508457</v>
      </c>
      <c r="M269">
        <f t="shared" si="71"/>
        <v>0.013226001108914273</v>
      </c>
      <c r="N269">
        <f t="shared" si="72"/>
        <v>1.25531958105647</v>
      </c>
      <c r="O269">
        <f t="shared" si="73"/>
        <v>0.020500632368844814</v>
      </c>
      <c r="P269">
        <f t="shared" si="74"/>
        <v>1.25531958105647</v>
      </c>
      <c r="S269">
        <f t="shared" si="75"/>
        <v>0.004126209039949683</v>
      </c>
      <c r="T269">
        <f t="shared" si="76"/>
        <v>1.2501371302547375</v>
      </c>
      <c r="U269">
        <f t="shared" si="77"/>
        <v>0.14836286974526258</v>
      </c>
      <c r="V269">
        <f t="shared" si="78"/>
        <v>0.022011541119049752</v>
      </c>
      <c r="W269">
        <f t="shared" si="79"/>
        <v>0.02356224999999999</v>
      </c>
    </row>
    <row r="270" spans="1:23" ht="12.75">
      <c r="A270" s="1">
        <v>33953</v>
      </c>
      <c r="B270" s="2">
        <v>84.46</v>
      </c>
      <c r="C270">
        <v>65.08</v>
      </c>
      <c r="D270">
        <v>1.415</v>
      </c>
      <c r="E270">
        <f t="shared" si="64"/>
        <v>0.7943740225368837</v>
      </c>
      <c r="F270">
        <f t="shared" si="65"/>
        <v>1.0903173099692163</v>
      </c>
      <c r="H270">
        <f t="shared" si="66"/>
        <v>-0.0010644589000591287</v>
      </c>
      <c r="I270">
        <f t="shared" si="67"/>
        <v>-0.0006142506142506887</v>
      </c>
      <c r="J270">
        <f t="shared" si="68"/>
        <v>0.011798355380765013</v>
      </c>
      <c r="K270">
        <f t="shared" si="69"/>
        <v>-0.00045020828580843997</v>
      </c>
      <c r="L270">
        <f t="shared" si="70"/>
        <v>0.012248563666573453</v>
      </c>
      <c r="M270">
        <f t="shared" si="71"/>
        <v>0.00015002731189410332</v>
      </c>
      <c r="N270">
        <f t="shared" si="72"/>
        <v>1.397870383712297</v>
      </c>
      <c r="O270">
        <f t="shared" si="73"/>
        <v>0.0002934237541639414</v>
      </c>
      <c r="P270">
        <f t="shared" si="74"/>
        <v>1.397870383712297</v>
      </c>
      <c r="S270">
        <f t="shared" si="75"/>
        <v>0.0004485374964583768</v>
      </c>
      <c r="T270">
        <f t="shared" si="76"/>
        <v>1.3991272796887972</v>
      </c>
      <c r="U270">
        <f t="shared" si="77"/>
        <v>0.015872720311202793</v>
      </c>
      <c r="V270">
        <f t="shared" si="78"/>
        <v>0.0002519432500776697</v>
      </c>
      <c r="W270">
        <f t="shared" si="79"/>
        <v>0.0002722499999999987</v>
      </c>
    </row>
    <row r="271" spans="1:23" ht="12.75">
      <c r="A271" s="1">
        <v>33984</v>
      </c>
      <c r="B271" s="2">
        <v>84.89</v>
      </c>
      <c r="C271">
        <v>65.4</v>
      </c>
      <c r="D271">
        <v>1.466</v>
      </c>
      <c r="E271">
        <f t="shared" si="64"/>
        <v>0.8228625770772433</v>
      </c>
      <c r="F271">
        <f t="shared" si="65"/>
        <v>1.1294192484391565</v>
      </c>
      <c r="H271">
        <f t="shared" si="66"/>
        <v>0.005091167416528597</v>
      </c>
      <c r="I271">
        <f t="shared" si="67"/>
        <v>0.0049170251997543435</v>
      </c>
      <c r="J271">
        <f t="shared" si="68"/>
        <v>0.03604240282685511</v>
      </c>
      <c r="K271">
        <f t="shared" si="69"/>
        <v>0.00017414221677425346</v>
      </c>
      <c r="L271">
        <f t="shared" si="70"/>
        <v>0.03586826061008086</v>
      </c>
      <c r="M271">
        <f t="shared" si="71"/>
        <v>0.0012865321191926783</v>
      </c>
      <c r="N271">
        <f t="shared" si="72"/>
        <v>1.4152464112367356</v>
      </c>
      <c r="O271">
        <f t="shared" si="73"/>
        <v>0.0025759267723505595</v>
      </c>
      <c r="P271">
        <f t="shared" si="74"/>
        <v>1.4152464112367356</v>
      </c>
      <c r="S271">
        <f t="shared" si="75"/>
        <v>0.0007112847915117594</v>
      </c>
      <c r="T271">
        <f t="shared" si="76"/>
        <v>1.4160064679799893</v>
      </c>
      <c r="U271">
        <f t="shared" si="77"/>
        <v>0.04999353202001067</v>
      </c>
      <c r="V271">
        <f t="shared" si="78"/>
        <v>0.002499353243835832</v>
      </c>
      <c r="W271">
        <f t="shared" si="79"/>
        <v>0.0026009999999999935</v>
      </c>
    </row>
    <row r="272" spans="1:23" ht="12.75">
      <c r="A272" s="1">
        <v>34015</v>
      </c>
      <c r="B272" s="2">
        <v>85.44</v>
      </c>
      <c r="C272">
        <v>65.63</v>
      </c>
      <c r="D272">
        <v>1.5185</v>
      </c>
      <c r="E272">
        <f t="shared" si="64"/>
        <v>0.8498222298849297</v>
      </c>
      <c r="F272">
        <f t="shared" si="65"/>
        <v>1.1664226942883893</v>
      </c>
      <c r="H272">
        <f t="shared" si="66"/>
        <v>0.00647897278831433</v>
      </c>
      <c r="I272">
        <f t="shared" si="67"/>
        <v>0.0035168195718653372</v>
      </c>
      <c r="J272">
        <f t="shared" si="68"/>
        <v>0.035811732605729896</v>
      </c>
      <c r="K272">
        <f t="shared" si="69"/>
        <v>0.0029621532164489928</v>
      </c>
      <c r="L272">
        <f t="shared" si="70"/>
        <v>0.0328495793892809</v>
      </c>
      <c r="M272">
        <f t="shared" si="71"/>
        <v>0.0010790948660526687</v>
      </c>
      <c r="N272">
        <f t="shared" si="72"/>
        <v>1.4703425166153141</v>
      </c>
      <c r="O272">
        <f t="shared" si="73"/>
        <v>0.0023191432059462926</v>
      </c>
      <c r="P272">
        <f t="shared" si="74"/>
        <v>1.4703425166153141</v>
      </c>
      <c r="S272">
        <f t="shared" si="75"/>
        <v>0.0018845718245378792</v>
      </c>
      <c r="T272">
        <f t="shared" si="76"/>
        <v>1.4687627822947726</v>
      </c>
      <c r="U272">
        <f t="shared" si="77"/>
        <v>0.04973721770522732</v>
      </c>
      <c r="V272">
        <f t="shared" si="78"/>
        <v>0.002473790825057178</v>
      </c>
      <c r="W272">
        <f t="shared" si="79"/>
        <v>0.002756249999999999</v>
      </c>
    </row>
    <row r="273" spans="1:23" ht="12.75">
      <c r="A273" s="1">
        <v>34043</v>
      </c>
      <c r="B273" s="2">
        <v>85.89</v>
      </c>
      <c r="C273">
        <v>65.85</v>
      </c>
      <c r="D273">
        <v>1.5265</v>
      </c>
      <c r="E273">
        <f t="shared" si="64"/>
        <v>0.8526722155454587</v>
      </c>
      <c r="F273">
        <f t="shared" si="65"/>
        <v>1.1703344393992314</v>
      </c>
      <c r="H273">
        <f t="shared" si="66"/>
        <v>0.005266853932584192</v>
      </c>
      <c r="I273">
        <f t="shared" si="67"/>
        <v>0.0033521255523387694</v>
      </c>
      <c r="J273">
        <f t="shared" si="68"/>
        <v>0.0052683569311819944</v>
      </c>
      <c r="K273">
        <f t="shared" si="69"/>
        <v>0.001914728380245423</v>
      </c>
      <c r="L273">
        <f t="shared" si="70"/>
        <v>0.0033536285509365715</v>
      </c>
      <c r="M273">
        <f t="shared" si="71"/>
        <v>1.1246824457656929E-05</v>
      </c>
      <c r="N273">
        <f t="shared" si="72"/>
        <v>1.5214075150454027</v>
      </c>
      <c r="O273">
        <f t="shared" si="73"/>
        <v>2.593340301279928E-05</v>
      </c>
      <c r="P273">
        <f t="shared" si="74"/>
        <v>1.5214075150454027</v>
      </c>
      <c r="S273">
        <f t="shared" si="75"/>
        <v>0.001443780888443822</v>
      </c>
      <c r="T273">
        <f t="shared" si="76"/>
        <v>1.5206923812791018</v>
      </c>
      <c r="U273">
        <f t="shared" si="77"/>
        <v>0.005807618720898189</v>
      </c>
      <c r="V273">
        <f t="shared" si="78"/>
        <v>3.372843520732711E-05</v>
      </c>
      <c r="W273">
        <f t="shared" si="79"/>
        <v>6.400000000000012E-05</v>
      </c>
    </row>
    <row r="274" spans="1:23" ht="12.75">
      <c r="A274" s="1">
        <v>34074</v>
      </c>
      <c r="B274" s="2">
        <v>86.15</v>
      </c>
      <c r="C274">
        <v>66.04</v>
      </c>
      <c r="D274">
        <v>1.4824</v>
      </c>
      <c r="E274">
        <f t="shared" si="64"/>
        <v>0.8279217951221761</v>
      </c>
      <c r="F274">
        <f t="shared" si="65"/>
        <v>1.1363632733604179</v>
      </c>
      <c r="H274">
        <f t="shared" si="66"/>
        <v>0.0030271277215043746</v>
      </c>
      <c r="I274">
        <f t="shared" si="67"/>
        <v>0.002885345482156687</v>
      </c>
      <c r="J274">
        <f t="shared" si="68"/>
        <v>-0.028889616770389814</v>
      </c>
      <c r="K274">
        <f t="shared" si="69"/>
        <v>0.00014178223934768752</v>
      </c>
      <c r="L274">
        <f t="shared" si="70"/>
        <v>-0.029031399009737502</v>
      </c>
      <c r="M274">
        <f t="shared" si="71"/>
        <v>0.0008428221284625876</v>
      </c>
      <c r="N274">
        <f t="shared" si="72"/>
        <v>1.5267164305883643</v>
      </c>
      <c r="O274">
        <f t="shared" si="73"/>
        <v>0.0019639460200933127</v>
      </c>
      <c r="P274">
        <f t="shared" si="74"/>
        <v>1.5267164305883643</v>
      </c>
      <c r="S274">
        <f t="shared" si="75"/>
        <v>0.0006976666451314054</v>
      </c>
      <c r="T274">
        <f t="shared" si="76"/>
        <v>1.5275649881337932</v>
      </c>
      <c r="U274">
        <f t="shared" si="77"/>
        <v>-0.045164988133793216</v>
      </c>
      <c r="V274">
        <f t="shared" si="78"/>
        <v>0.002039876153125682</v>
      </c>
      <c r="W274">
        <f t="shared" si="79"/>
        <v>0.0019448100000000025</v>
      </c>
    </row>
    <row r="275" spans="1:23" ht="12.75">
      <c r="A275" s="1">
        <v>34104</v>
      </c>
      <c r="B275" s="2">
        <v>86.2</v>
      </c>
      <c r="C275">
        <v>66.13</v>
      </c>
      <c r="D275">
        <v>1.4325</v>
      </c>
      <c r="E275">
        <f t="shared" si="64"/>
        <v>0.8006782181072056</v>
      </c>
      <c r="F275">
        <f t="shared" si="65"/>
        <v>1.0989701276102086</v>
      </c>
      <c r="H275">
        <f t="shared" si="66"/>
        <v>0.0005803830528148257</v>
      </c>
      <c r="I275">
        <f t="shared" si="67"/>
        <v>0.0013628104179284062</v>
      </c>
      <c r="J275">
        <f t="shared" si="68"/>
        <v>-0.033661629789530356</v>
      </c>
      <c r="K275">
        <f t="shared" si="69"/>
        <v>-0.0007824273651135805</v>
      </c>
      <c r="L275">
        <f t="shared" si="70"/>
        <v>-0.032879202424416776</v>
      </c>
      <c r="M275">
        <f t="shared" si="71"/>
        <v>0.001081041952065774</v>
      </c>
      <c r="N275">
        <f t="shared" si="72"/>
        <v>1.4812401296739555</v>
      </c>
      <c r="O275">
        <f t="shared" si="73"/>
        <v>0.0023756002406339835</v>
      </c>
      <c r="P275">
        <f t="shared" si="74"/>
        <v>1.4812401296739555</v>
      </c>
      <c r="S275">
        <f t="shared" si="75"/>
        <v>0.0003087287446571566</v>
      </c>
      <c r="T275">
        <f t="shared" si="76"/>
        <v>1.4828576594910798</v>
      </c>
      <c r="U275">
        <f t="shared" si="77"/>
        <v>-0.05035765949107973</v>
      </c>
      <c r="V275">
        <f t="shared" si="78"/>
        <v>0.0025358938694195325</v>
      </c>
      <c r="W275">
        <f t="shared" si="79"/>
        <v>0.0024900099999999835</v>
      </c>
    </row>
    <row r="276" spans="1:23" ht="12.75">
      <c r="A276" s="1">
        <v>34135</v>
      </c>
      <c r="B276" s="2">
        <v>86.18</v>
      </c>
      <c r="C276">
        <v>66.22</v>
      </c>
      <c r="D276">
        <v>1.425</v>
      </c>
      <c r="E276">
        <f t="shared" si="64"/>
        <v>0.7977552619888606</v>
      </c>
      <c r="F276">
        <f t="shared" si="65"/>
        <v>1.0949582269668137</v>
      </c>
      <c r="H276">
        <f t="shared" si="66"/>
        <v>-0.00023201856148491462</v>
      </c>
      <c r="I276">
        <f t="shared" si="67"/>
        <v>0.0013609556933313893</v>
      </c>
      <c r="J276">
        <f t="shared" si="68"/>
        <v>-0.005235602094240899</v>
      </c>
      <c r="K276">
        <f t="shared" si="69"/>
        <v>-0.001592974254816304</v>
      </c>
      <c r="L276">
        <f t="shared" si="70"/>
        <v>-0.0036426278394245948</v>
      </c>
      <c r="M276">
        <f t="shared" si="71"/>
        <v>1.3268737576551092E-05</v>
      </c>
      <c r="N276">
        <f t="shared" si="72"/>
        <v>1.4302180643799758</v>
      </c>
      <c r="O276">
        <f t="shared" si="73"/>
        <v>2.7228195873571602E-05</v>
      </c>
      <c r="P276">
        <f t="shared" si="74"/>
        <v>1.4302180643799758</v>
      </c>
      <c r="S276">
        <f t="shared" si="75"/>
        <v>-3.237613457710963E-05</v>
      </c>
      <c r="T276">
        <f t="shared" si="76"/>
        <v>1.4324536211872185</v>
      </c>
      <c r="U276">
        <f t="shared" si="77"/>
        <v>-0.007453621187218484</v>
      </c>
      <c r="V276">
        <f t="shared" si="78"/>
        <v>5.555646880255229E-05</v>
      </c>
      <c r="W276">
        <f t="shared" si="79"/>
        <v>5.6250000000000934E-05</v>
      </c>
    </row>
    <row r="277" spans="1:23" ht="12.75">
      <c r="A277" s="1">
        <v>34165</v>
      </c>
      <c r="B277" s="2">
        <v>86.13</v>
      </c>
      <c r="C277">
        <v>66.22</v>
      </c>
      <c r="D277">
        <v>1.5065</v>
      </c>
      <c r="E277">
        <f t="shared" si="64"/>
        <v>0.843870862546891</v>
      </c>
      <c r="F277">
        <f t="shared" si="65"/>
        <v>1.1582541507024267</v>
      </c>
      <c r="H277">
        <f t="shared" si="66"/>
        <v>-0.0005801810164772769</v>
      </c>
      <c r="I277">
        <f t="shared" si="67"/>
        <v>0</v>
      </c>
      <c r="J277">
        <f t="shared" si="68"/>
        <v>0.05719298245614035</v>
      </c>
      <c r="K277">
        <f t="shared" si="69"/>
        <v>-0.0005801810164772769</v>
      </c>
      <c r="L277">
        <f t="shared" si="70"/>
        <v>0.05777316347261763</v>
      </c>
      <c r="M277">
        <f t="shared" si="71"/>
        <v>0.0033377384176337998</v>
      </c>
      <c r="N277">
        <f t="shared" si="72"/>
        <v>1.4241732420515198</v>
      </c>
      <c r="O277">
        <f t="shared" si="73"/>
        <v>0.0067776950743076315</v>
      </c>
      <c r="P277">
        <f t="shared" si="74"/>
        <v>1.4241732420515198</v>
      </c>
      <c r="S277">
        <f t="shared" si="75"/>
        <v>0.0003938406822928181</v>
      </c>
      <c r="T277">
        <f t="shared" si="76"/>
        <v>1.4255612229722672</v>
      </c>
      <c r="U277">
        <f t="shared" si="77"/>
        <v>0.08093877702773278</v>
      </c>
      <c r="V277">
        <f t="shared" si="78"/>
        <v>0.006551085626745043</v>
      </c>
      <c r="W277">
        <f t="shared" si="79"/>
        <v>0.006642249999999985</v>
      </c>
    </row>
    <row r="278" spans="1:23" ht="12.75">
      <c r="A278" s="1">
        <v>34196</v>
      </c>
      <c r="B278" s="2">
        <v>86.55</v>
      </c>
      <c r="C278">
        <v>66.41</v>
      </c>
      <c r="D278">
        <v>1.5025</v>
      </c>
      <c r="E278">
        <f t="shared" si="64"/>
        <v>0.8399491891323282</v>
      </c>
      <c r="F278">
        <f t="shared" si="65"/>
        <v>1.1528714615828999</v>
      </c>
      <c r="H278">
        <f t="shared" si="66"/>
        <v>0.004876349703935912</v>
      </c>
      <c r="I278">
        <f t="shared" si="67"/>
        <v>0.002869223799456311</v>
      </c>
      <c r="J278">
        <f t="shared" si="68"/>
        <v>-0.002655160969133763</v>
      </c>
      <c r="K278">
        <f t="shared" si="69"/>
        <v>0.002007125904479601</v>
      </c>
      <c r="L278">
        <f t="shared" si="70"/>
        <v>-0.004662286873613364</v>
      </c>
      <c r="M278">
        <f t="shared" si="71"/>
        <v>2.1736918891867473E-05</v>
      </c>
      <c r="N278">
        <f t="shared" si="72"/>
        <v>1.5095237351750985</v>
      </c>
      <c r="O278">
        <f t="shared" si="73"/>
        <v>4.933285580991705E-05</v>
      </c>
      <c r="P278">
        <f t="shared" si="74"/>
        <v>1.5095237351750985</v>
      </c>
      <c r="S278">
        <f t="shared" si="75"/>
        <v>0.001482664815759864</v>
      </c>
      <c r="T278">
        <f t="shared" si="76"/>
        <v>1.508733634544942</v>
      </c>
      <c r="U278">
        <f t="shared" si="77"/>
        <v>-0.006233634544942079</v>
      </c>
      <c r="V278">
        <f t="shared" si="78"/>
        <v>3.8858199639895245E-05</v>
      </c>
      <c r="W278">
        <f t="shared" si="79"/>
        <v>1.600000000000003E-05</v>
      </c>
    </row>
    <row r="279" spans="1:23" ht="12.75">
      <c r="A279" s="1">
        <v>34227</v>
      </c>
      <c r="B279" s="2">
        <v>86.5</v>
      </c>
      <c r="C279">
        <v>66.54</v>
      </c>
      <c r="D279">
        <v>1.459</v>
      </c>
      <c r="E279">
        <f t="shared" si="64"/>
        <v>0.8177002065078897</v>
      </c>
      <c r="F279">
        <f t="shared" si="65"/>
        <v>1.1223336416184972</v>
      </c>
      <c r="H279">
        <f t="shared" si="66"/>
        <v>-0.0005777007510109344</v>
      </c>
      <c r="I279">
        <f t="shared" si="67"/>
        <v>0.0019575365155850566</v>
      </c>
      <c r="J279">
        <f t="shared" si="68"/>
        <v>-0.028951747088186264</v>
      </c>
      <c r="K279">
        <f t="shared" si="69"/>
        <v>-0.002535237266595991</v>
      </c>
      <c r="L279">
        <f t="shared" si="70"/>
        <v>-0.026416509821590273</v>
      </c>
      <c r="M279">
        <f t="shared" si="71"/>
        <v>0.0006978319911541753</v>
      </c>
      <c r="N279">
        <f t="shared" si="72"/>
        <v>1.4986908060069395</v>
      </c>
      <c r="O279">
        <f t="shared" si="73"/>
        <v>0.001575360081480498</v>
      </c>
      <c r="P279">
        <f t="shared" si="74"/>
        <v>1.4986908060069395</v>
      </c>
      <c r="S279">
        <f t="shared" si="75"/>
        <v>-0.0004289115046133908</v>
      </c>
      <c r="T279">
        <f t="shared" si="76"/>
        <v>1.5018555604643182</v>
      </c>
      <c r="U279">
        <f t="shared" si="77"/>
        <v>-0.042855560464318154</v>
      </c>
      <c r="V279">
        <f t="shared" si="78"/>
        <v>0.0018365990627108293</v>
      </c>
      <c r="W279">
        <f t="shared" si="79"/>
        <v>0.0018922499999999888</v>
      </c>
    </row>
    <row r="280" spans="1:23" ht="12.75">
      <c r="A280" s="1">
        <v>34257</v>
      </c>
      <c r="B280" s="2">
        <v>86.56</v>
      </c>
      <c r="C280">
        <v>66.82</v>
      </c>
      <c r="D280">
        <v>1.4247</v>
      </c>
      <c r="E280">
        <f t="shared" si="64"/>
        <v>0.8012808698394885</v>
      </c>
      <c r="F280">
        <f t="shared" si="65"/>
        <v>1.099797296672828</v>
      </c>
      <c r="H280">
        <f t="shared" si="66"/>
        <v>0.000693641618497054</v>
      </c>
      <c r="I280">
        <f t="shared" si="67"/>
        <v>0.004207995190862457</v>
      </c>
      <c r="J280">
        <f t="shared" si="68"/>
        <v>-0.023509252912954026</v>
      </c>
      <c r="K280">
        <f t="shared" si="69"/>
        <v>-0.003514353572365403</v>
      </c>
      <c r="L280">
        <f t="shared" si="70"/>
        <v>-0.019994899340588623</v>
      </c>
      <c r="M280">
        <f t="shared" si="71"/>
        <v>0.0003997959996402714</v>
      </c>
      <c r="N280">
        <f t="shared" si="72"/>
        <v>1.453872558137919</v>
      </c>
      <c r="O280">
        <f t="shared" si="73"/>
        <v>0.0008510381483102623</v>
      </c>
      <c r="P280">
        <f t="shared" si="74"/>
        <v>1.453872558137919</v>
      </c>
      <c r="S280">
        <f t="shared" si="75"/>
        <v>-0.0008409559569192497</v>
      </c>
      <c r="T280">
        <f t="shared" si="76"/>
        <v>1.4577730452588549</v>
      </c>
      <c r="U280">
        <f t="shared" si="77"/>
        <v>-0.033073045258854794</v>
      </c>
      <c r="V280">
        <f t="shared" si="78"/>
        <v>0.0010938263226942576</v>
      </c>
      <c r="W280">
        <f t="shared" si="79"/>
        <v>0.0011764899999999999</v>
      </c>
    </row>
    <row r="281" spans="1:23" ht="12.75">
      <c r="A281" s="1">
        <v>34288</v>
      </c>
      <c r="B281" s="2">
        <v>86.45</v>
      </c>
      <c r="C281">
        <v>66.86</v>
      </c>
      <c r="D281">
        <v>1.5015</v>
      </c>
      <c r="E281">
        <f t="shared" si="64"/>
        <v>0.8460554699942854</v>
      </c>
      <c r="F281">
        <f t="shared" si="65"/>
        <v>1.1612526315789473</v>
      </c>
      <c r="H281">
        <f t="shared" si="66"/>
        <v>-0.0012707948243992906</v>
      </c>
      <c r="I281">
        <f t="shared" si="67"/>
        <v>0.0005986231667165498</v>
      </c>
      <c r="J281">
        <f t="shared" si="68"/>
        <v>0.05390608549168241</v>
      </c>
      <c r="K281">
        <f t="shared" si="69"/>
        <v>-0.0018694179911158404</v>
      </c>
      <c r="L281">
        <f t="shared" si="70"/>
        <v>0.05577550348279825</v>
      </c>
      <c r="M281">
        <f t="shared" si="71"/>
        <v>0.0031109067887596397</v>
      </c>
      <c r="N281">
        <f t="shared" si="72"/>
        <v>1.4220366401880573</v>
      </c>
      <c r="O281">
        <f t="shared" si="73"/>
        <v>0.0063144255526022776</v>
      </c>
      <c r="P281">
        <f t="shared" si="74"/>
        <v>1.4220366401880573</v>
      </c>
      <c r="S281">
        <f t="shared" si="75"/>
        <v>-0.00014871278145525246</v>
      </c>
      <c r="T281">
        <f t="shared" si="76"/>
        <v>1.4244881289002609</v>
      </c>
      <c r="U281">
        <f t="shared" si="77"/>
        <v>0.07701187109973917</v>
      </c>
      <c r="V281">
        <f t="shared" si="78"/>
        <v>0.005930828290282841</v>
      </c>
      <c r="W281">
        <f t="shared" si="79"/>
        <v>0.0058982399999999964</v>
      </c>
    </row>
    <row r="282" spans="1:23" ht="12.75">
      <c r="A282" s="1">
        <v>34318</v>
      </c>
      <c r="B282" s="2">
        <v>86.55</v>
      </c>
      <c r="C282">
        <v>66.86</v>
      </c>
      <c r="D282">
        <v>1.4965</v>
      </c>
      <c r="E282">
        <f t="shared" si="64"/>
        <v>0.8422638238916904</v>
      </c>
      <c r="F282">
        <f t="shared" si="65"/>
        <v>1.1560484113229348</v>
      </c>
      <c r="H282">
        <f t="shared" si="66"/>
        <v>0.0011567379988433046</v>
      </c>
      <c r="I282">
        <f t="shared" si="67"/>
        <v>0</v>
      </c>
      <c r="J282">
        <f t="shared" si="68"/>
        <v>-0.0033300033300034393</v>
      </c>
      <c r="K282">
        <f t="shared" si="69"/>
        <v>0.0011567379988433046</v>
      </c>
      <c r="L282">
        <f t="shared" si="70"/>
        <v>-0.004486741328846744</v>
      </c>
      <c r="M282">
        <f t="shared" si="71"/>
        <v>2.0130847751981447E-05</v>
      </c>
      <c r="N282">
        <f t="shared" si="72"/>
        <v>1.5032368421052633</v>
      </c>
      <c r="O282">
        <f t="shared" si="73"/>
        <v>4.5385041551249454E-05</v>
      </c>
      <c r="P282">
        <f t="shared" si="74"/>
        <v>1.5032368421052633</v>
      </c>
      <c r="S282">
        <f t="shared" si="75"/>
        <v>0.0011247935222672245</v>
      </c>
      <c r="T282">
        <f t="shared" si="76"/>
        <v>1.5031888774736841</v>
      </c>
      <c r="U282">
        <f t="shared" si="77"/>
        <v>-0.006688877473684185</v>
      </c>
      <c r="V282">
        <f t="shared" si="78"/>
        <v>4.4741081857959725E-05</v>
      </c>
      <c r="W282">
        <f t="shared" si="79"/>
        <v>2.5000000000001153E-05</v>
      </c>
    </row>
    <row r="283" spans="1:23" ht="12.75">
      <c r="A283" s="1">
        <v>34349</v>
      </c>
      <c r="B283" s="2">
        <v>86.66</v>
      </c>
      <c r="C283">
        <v>67.05</v>
      </c>
      <c r="D283">
        <v>1.491</v>
      </c>
      <c r="E283">
        <f t="shared" si="64"/>
        <v>0.8404848071516157</v>
      </c>
      <c r="F283">
        <f t="shared" si="65"/>
        <v>1.15360662358643</v>
      </c>
      <c r="H283">
        <f t="shared" si="66"/>
        <v>0.001270941652224078</v>
      </c>
      <c r="I283">
        <f t="shared" si="67"/>
        <v>0.0028417588991922482</v>
      </c>
      <c r="J283">
        <f t="shared" si="68"/>
        <v>-0.0036752422318743205</v>
      </c>
      <c r="K283">
        <f t="shared" si="69"/>
        <v>-0.0015708172469681703</v>
      </c>
      <c r="L283">
        <f t="shared" si="70"/>
        <v>-0.0021044249849061503</v>
      </c>
      <c r="M283">
        <f t="shared" si="71"/>
        <v>4.428604517097251E-06</v>
      </c>
      <c r="N283">
        <f t="shared" si="72"/>
        <v>1.494149271989912</v>
      </c>
      <c r="O283">
        <f t="shared" si="73"/>
        <v>9.917914066444255E-06</v>
      </c>
      <c r="P283">
        <f t="shared" si="74"/>
        <v>1.494149271989912</v>
      </c>
      <c r="S283">
        <f t="shared" si="75"/>
        <v>-2.3051734493356063E-05</v>
      </c>
      <c r="T283">
        <f t="shared" si="76"/>
        <v>1.4964655030793306</v>
      </c>
      <c r="U283">
        <f t="shared" si="77"/>
        <v>-0.005465503079330469</v>
      </c>
      <c r="V283">
        <f t="shared" si="78"/>
        <v>2.987172391017084E-05</v>
      </c>
      <c r="W283">
        <f t="shared" si="79"/>
        <v>3.024999999999822E-05</v>
      </c>
    </row>
    <row r="284" spans="1:23" ht="12.75">
      <c r="A284" s="1">
        <v>34380</v>
      </c>
      <c r="B284" s="2">
        <v>87.01</v>
      </c>
      <c r="C284">
        <v>67.28</v>
      </c>
      <c r="D284">
        <v>1.45</v>
      </c>
      <c r="E284">
        <f t="shared" si="64"/>
        <v>0.8168775165202717</v>
      </c>
      <c r="F284">
        <f t="shared" si="65"/>
        <v>1.1212044592575565</v>
      </c>
      <c r="H284">
        <f t="shared" si="66"/>
        <v>0.0040387722132473325</v>
      </c>
      <c r="I284">
        <f t="shared" si="67"/>
        <v>0.003430275913497427</v>
      </c>
      <c r="J284">
        <f t="shared" si="68"/>
        <v>-0.027498323272971303</v>
      </c>
      <c r="K284">
        <f t="shared" si="69"/>
        <v>0.0006084962997499055</v>
      </c>
      <c r="L284">
        <f t="shared" si="70"/>
        <v>-0.02810681957272121</v>
      </c>
      <c r="M284">
        <f t="shared" si="71"/>
        <v>0.0007899933064935041</v>
      </c>
      <c r="N284">
        <f t="shared" si="72"/>
        <v>1.4919072679829273</v>
      </c>
      <c r="O284">
        <f t="shared" si="73"/>
        <v>0.0017562191097928853</v>
      </c>
      <c r="P284">
        <f t="shared" si="74"/>
        <v>1.4919072679829273</v>
      </c>
      <c r="S284">
        <f t="shared" si="75"/>
        <v>0.000894075323312652</v>
      </c>
      <c r="T284">
        <f t="shared" si="76"/>
        <v>1.4923330663070593</v>
      </c>
      <c r="U284">
        <f t="shared" si="77"/>
        <v>-0.04233306630705935</v>
      </c>
      <c r="V284">
        <f t="shared" si="78"/>
        <v>0.0017920885029578837</v>
      </c>
      <c r="W284">
        <f t="shared" si="79"/>
        <v>0.0016810000000000121</v>
      </c>
    </row>
    <row r="285" spans="1:23" ht="12.75">
      <c r="A285" s="1">
        <v>34408</v>
      </c>
      <c r="B285" s="2">
        <v>87.01</v>
      </c>
      <c r="C285">
        <v>67.51</v>
      </c>
      <c r="D285">
        <v>1.44</v>
      </c>
      <c r="E285">
        <f t="shared" si="64"/>
        <v>0.8140171557055262</v>
      </c>
      <c r="F285">
        <f t="shared" si="65"/>
        <v>1.1172784737386507</v>
      </c>
      <c r="H285">
        <f t="shared" si="66"/>
        <v>0</v>
      </c>
      <c r="I285">
        <f t="shared" si="67"/>
        <v>0.003418549346016597</v>
      </c>
      <c r="J285">
        <f t="shared" si="68"/>
        <v>-0.006896551724137945</v>
      </c>
      <c r="K285">
        <f t="shared" si="69"/>
        <v>-0.003418549346016597</v>
      </c>
      <c r="L285">
        <f t="shared" si="70"/>
        <v>-0.0034780023781213476</v>
      </c>
      <c r="M285">
        <f t="shared" si="71"/>
        <v>1.209650054221775E-05</v>
      </c>
      <c r="N285">
        <f t="shared" si="72"/>
        <v>1.4450431034482758</v>
      </c>
      <c r="O285">
        <f t="shared" si="73"/>
        <v>2.543289239001181E-05</v>
      </c>
      <c r="P285">
        <f t="shared" si="74"/>
        <v>1.4450431034482758</v>
      </c>
      <c r="S285">
        <f t="shared" si="75"/>
        <v>-0.0008006383769322028</v>
      </c>
      <c r="T285">
        <f t="shared" si="76"/>
        <v>1.4488390743534483</v>
      </c>
      <c r="U285">
        <f t="shared" si="77"/>
        <v>-0.008839074353448328</v>
      </c>
      <c r="V285">
        <f t="shared" si="78"/>
        <v>7.812923542578799E-05</v>
      </c>
      <c r="W285">
        <f t="shared" si="79"/>
        <v>0.00010000000000000018</v>
      </c>
    </row>
    <row r="286" spans="1:23" ht="12.75">
      <c r="A286" s="1">
        <v>34439</v>
      </c>
      <c r="B286" s="2">
        <v>87.05</v>
      </c>
      <c r="C286">
        <v>67.6</v>
      </c>
      <c r="D286">
        <v>1.4265</v>
      </c>
      <c r="E286">
        <f t="shared" si="64"/>
        <v>0.8070897335094066</v>
      </c>
      <c r="F286">
        <f t="shared" si="65"/>
        <v>1.1077702469844917</v>
      </c>
      <c r="H286">
        <f t="shared" si="66"/>
        <v>0.0004597172738765032</v>
      </c>
      <c r="I286">
        <f t="shared" si="67"/>
        <v>0.0013331358317285602</v>
      </c>
      <c r="J286">
        <f t="shared" si="68"/>
        <v>-0.009374999999999911</v>
      </c>
      <c r="K286">
        <f t="shared" si="69"/>
        <v>-0.000873418557852057</v>
      </c>
      <c r="L286">
        <f t="shared" si="70"/>
        <v>-0.008501581442147854</v>
      </c>
      <c r="M286">
        <f t="shared" si="71"/>
        <v>7.227688701747279E-05</v>
      </c>
      <c r="N286">
        <f t="shared" si="72"/>
        <v>1.438742277276693</v>
      </c>
      <c r="O286">
        <f t="shared" si="73"/>
        <v>0.00014987335291942897</v>
      </c>
      <c r="P286">
        <f t="shared" si="74"/>
        <v>1.438742277276693</v>
      </c>
      <c r="S286">
        <f t="shared" si="75"/>
        <v>0.0002704366480434453</v>
      </c>
      <c r="T286">
        <f t="shared" si="76"/>
        <v>1.4403894287731827</v>
      </c>
      <c r="U286">
        <f t="shared" si="77"/>
        <v>-0.013889428773182555</v>
      </c>
      <c r="V286">
        <f t="shared" si="78"/>
        <v>0.00019291623164531145</v>
      </c>
      <c r="W286">
        <f t="shared" si="79"/>
        <v>0.00018224999999999584</v>
      </c>
    </row>
    <row r="287" spans="1:23" ht="12.75">
      <c r="A287" s="1">
        <v>34469</v>
      </c>
      <c r="B287" s="2">
        <v>86.51</v>
      </c>
      <c r="C287">
        <v>67.64</v>
      </c>
      <c r="D287">
        <v>1.4</v>
      </c>
      <c r="E287">
        <f t="shared" si="64"/>
        <v>0.7975124086560833</v>
      </c>
      <c r="F287">
        <f t="shared" si="65"/>
        <v>1.0946248988556235</v>
      </c>
      <c r="H287">
        <f t="shared" si="66"/>
        <v>-0.006203331418724756</v>
      </c>
      <c r="I287">
        <f t="shared" si="67"/>
        <v>0.0005917159763315638</v>
      </c>
      <c r="J287">
        <f t="shared" si="68"/>
        <v>-0.018576936558009294</v>
      </c>
      <c r="K287">
        <f t="shared" si="69"/>
        <v>-0.0067950473950563195</v>
      </c>
      <c r="L287">
        <f t="shared" si="70"/>
        <v>-0.011781889162952974</v>
      </c>
      <c r="M287">
        <f t="shared" si="71"/>
        <v>0.00013881291224810874</v>
      </c>
      <c r="N287">
        <f t="shared" si="72"/>
        <v>1.4168068648909522</v>
      </c>
      <c r="O287">
        <f t="shared" si="73"/>
        <v>0.0002824707074627247</v>
      </c>
      <c r="P287">
        <f t="shared" si="74"/>
        <v>1.4168068648909522</v>
      </c>
      <c r="S287">
        <f t="shared" si="75"/>
        <v>-0.002221580180403736</v>
      </c>
      <c r="T287">
        <f t="shared" si="76"/>
        <v>1.4233309158726541</v>
      </c>
      <c r="U287">
        <f t="shared" si="77"/>
        <v>-0.023330915872654234</v>
      </c>
      <c r="V287">
        <f t="shared" si="78"/>
        <v>0.0005443316354568693</v>
      </c>
      <c r="W287">
        <f t="shared" si="79"/>
        <v>0.00070225000000001</v>
      </c>
    </row>
    <row r="288" spans="1:23" ht="12.75">
      <c r="A288" s="1">
        <v>34500</v>
      </c>
      <c r="B288" s="2">
        <v>86.65</v>
      </c>
      <c r="C288">
        <v>67.87</v>
      </c>
      <c r="D288">
        <v>1.4005</v>
      </c>
      <c r="E288">
        <f t="shared" si="64"/>
        <v>0.799216647876817</v>
      </c>
      <c r="F288">
        <f t="shared" si="65"/>
        <v>1.096964050778996</v>
      </c>
      <c r="H288">
        <f t="shared" si="66"/>
        <v>0.0016183100219628876</v>
      </c>
      <c r="I288">
        <f t="shared" si="67"/>
        <v>0.003400354819633522</v>
      </c>
      <c r="J288">
        <f t="shared" si="68"/>
        <v>0.0003571428571429447</v>
      </c>
      <c r="K288">
        <f t="shared" si="69"/>
        <v>-0.0017820447976706344</v>
      </c>
      <c r="L288">
        <f t="shared" si="70"/>
        <v>0.002139187654813579</v>
      </c>
      <c r="M288">
        <f t="shared" si="71"/>
        <v>4.576123822506821E-06</v>
      </c>
      <c r="N288">
        <f t="shared" si="72"/>
        <v>1.397505137283261</v>
      </c>
      <c r="O288">
        <f t="shared" si="73"/>
        <v>8.9692026921139E-06</v>
      </c>
      <c r="P288">
        <f t="shared" si="74"/>
        <v>1.397505137283261</v>
      </c>
      <c r="S288">
        <f t="shared" si="75"/>
        <v>-0.00011194325833812616</v>
      </c>
      <c r="T288">
        <f t="shared" si="76"/>
        <v>1.3998432794383266</v>
      </c>
      <c r="U288">
        <f t="shared" si="77"/>
        <v>0.0006567205616734295</v>
      </c>
      <c r="V288">
        <f t="shared" si="78"/>
        <v>4.3128189612466475E-07</v>
      </c>
      <c r="W288">
        <f t="shared" si="79"/>
        <v>2.5000000000016696E-07</v>
      </c>
    </row>
    <row r="289" spans="1:23" ht="12.75">
      <c r="A289" s="1">
        <v>34530</v>
      </c>
      <c r="B289" s="2">
        <v>86.63</v>
      </c>
      <c r="C289">
        <v>68.06</v>
      </c>
      <c r="D289">
        <v>1.3355</v>
      </c>
      <c r="E289">
        <f t="shared" si="64"/>
        <v>0.7644333911694294</v>
      </c>
      <c r="F289">
        <f t="shared" si="65"/>
        <v>1.0492223248297357</v>
      </c>
      <c r="H289">
        <f t="shared" si="66"/>
        <v>-0.00023081361800358913</v>
      </c>
      <c r="I289">
        <f t="shared" si="67"/>
        <v>0.0027994695741859754</v>
      </c>
      <c r="J289">
        <f t="shared" si="68"/>
        <v>-0.04641199571581589</v>
      </c>
      <c r="K289">
        <f t="shared" si="69"/>
        <v>-0.0030302831921895645</v>
      </c>
      <c r="L289">
        <f t="shared" si="70"/>
        <v>-0.043381712523626326</v>
      </c>
      <c r="M289">
        <f t="shared" si="71"/>
        <v>0.001881972981482557</v>
      </c>
      <c r="N289">
        <f t="shared" si="72"/>
        <v>1.3962560883893387</v>
      </c>
      <c r="O289">
        <f t="shared" si="73"/>
        <v>0.0036913022763731453</v>
      </c>
      <c r="P289">
        <f t="shared" si="74"/>
        <v>1.3962560883893387</v>
      </c>
      <c r="S289">
        <f t="shared" si="75"/>
        <v>-0.0006372431666187111</v>
      </c>
      <c r="T289">
        <f t="shared" si="76"/>
        <v>1.3996075409451505</v>
      </c>
      <c r="U289">
        <f t="shared" si="77"/>
        <v>-0.06410754094515059</v>
      </c>
      <c r="V289">
        <f t="shared" si="78"/>
        <v>0.0041097768060341594</v>
      </c>
      <c r="W289">
        <f t="shared" si="79"/>
        <v>0.004225000000000022</v>
      </c>
    </row>
    <row r="290" spans="1:23" ht="12.75">
      <c r="A290" s="1">
        <v>34561</v>
      </c>
      <c r="B290" s="2">
        <v>86.97</v>
      </c>
      <c r="C290">
        <v>68.33</v>
      </c>
      <c r="D290">
        <v>1.3315</v>
      </c>
      <c r="E290">
        <f t="shared" si="64"/>
        <v>0.7621759625309259</v>
      </c>
      <c r="F290">
        <f t="shared" si="65"/>
        <v>1.0461238932965389</v>
      </c>
      <c r="H290">
        <f t="shared" si="66"/>
        <v>0.003924737388895316</v>
      </c>
      <c r="I290">
        <f t="shared" si="67"/>
        <v>0.003967087863649743</v>
      </c>
      <c r="J290">
        <f t="shared" si="68"/>
        <v>-0.0029951329090228684</v>
      </c>
      <c r="K290">
        <f t="shared" si="69"/>
        <v>-4.235047475442677E-05</v>
      </c>
      <c r="L290">
        <f t="shared" si="70"/>
        <v>-0.0029527824342684417</v>
      </c>
      <c r="M290">
        <f t="shared" si="71"/>
        <v>8.718924104124264E-06</v>
      </c>
      <c r="N290">
        <f t="shared" si="72"/>
        <v>1.3354434409409655</v>
      </c>
      <c r="O290">
        <f t="shared" si="73"/>
        <v>1.5550726454883247E-05</v>
      </c>
      <c r="P290">
        <f t="shared" si="74"/>
        <v>1.3354434409409655</v>
      </c>
      <c r="S290">
        <f t="shared" si="75"/>
        <v>0.0006201775226576704</v>
      </c>
      <c r="T290">
        <f t="shared" si="76"/>
        <v>1.3363282470815094</v>
      </c>
      <c r="U290">
        <f t="shared" si="77"/>
        <v>-0.004828247081509529</v>
      </c>
      <c r="V290">
        <f t="shared" si="78"/>
        <v>2.3311969880105286E-05</v>
      </c>
      <c r="W290">
        <f t="shared" si="79"/>
        <v>1.600000000000003E-05</v>
      </c>
    </row>
    <row r="291" spans="1:23" ht="12.75">
      <c r="A291" s="1">
        <v>34592</v>
      </c>
      <c r="B291" s="2">
        <v>87.01</v>
      </c>
      <c r="C291">
        <v>68.51</v>
      </c>
      <c r="D291">
        <v>1.324</v>
      </c>
      <c r="E291">
        <f t="shared" si="64"/>
        <v>0.7595299616795304</v>
      </c>
      <c r="F291">
        <f t="shared" si="65"/>
        <v>1.042492127341685</v>
      </c>
      <c r="H291">
        <f t="shared" si="66"/>
        <v>0.00045992871104982846</v>
      </c>
      <c r="I291">
        <f t="shared" si="67"/>
        <v>0.0026342748426753104</v>
      </c>
      <c r="J291">
        <f t="shared" si="68"/>
        <v>-0.00563274502440847</v>
      </c>
      <c r="K291">
        <f t="shared" si="69"/>
        <v>-0.002174346131625482</v>
      </c>
      <c r="L291">
        <f t="shared" si="70"/>
        <v>-0.003458398892782988</v>
      </c>
      <c r="M291">
        <f t="shared" si="71"/>
        <v>1.1960522901602596E-05</v>
      </c>
      <c r="N291">
        <f t="shared" si="72"/>
        <v>1.3286048581257406</v>
      </c>
      <c r="O291">
        <f t="shared" si="73"/>
        <v>2.1204718358198483E-05</v>
      </c>
      <c r="P291">
        <f t="shared" si="74"/>
        <v>1.3286048581257406</v>
      </c>
      <c r="S291">
        <f t="shared" si="75"/>
        <v>-0.0002770366056103465</v>
      </c>
      <c r="T291">
        <f t="shared" si="76"/>
        <v>1.3311311257596299</v>
      </c>
      <c r="U291">
        <f t="shared" si="77"/>
        <v>-0.007131125759629819</v>
      </c>
      <c r="V291">
        <f t="shared" si="78"/>
        <v>5.085295459965597E-05</v>
      </c>
      <c r="W291">
        <f t="shared" si="79"/>
        <v>5.62499999999976E-05</v>
      </c>
    </row>
    <row r="292" spans="1:23" ht="12.75">
      <c r="A292" s="1">
        <v>34622</v>
      </c>
      <c r="B292" s="2">
        <v>86.94</v>
      </c>
      <c r="C292">
        <v>68.56</v>
      </c>
      <c r="D292">
        <v>1.293</v>
      </c>
      <c r="E292">
        <f t="shared" si="64"/>
        <v>0.7428854020713925</v>
      </c>
      <c r="F292">
        <f t="shared" si="65"/>
        <v>1.0196466528640442</v>
      </c>
      <c r="H292">
        <f t="shared" si="66"/>
        <v>-0.0008045052292841026</v>
      </c>
      <c r="I292">
        <f t="shared" si="67"/>
        <v>0.000729820464165698</v>
      </c>
      <c r="J292">
        <f t="shared" si="68"/>
        <v>-0.023413897280966878</v>
      </c>
      <c r="K292">
        <f t="shared" si="69"/>
        <v>-0.0015343256934498006</v>
      </c>
      <c r="L292">
        <f t="shared" si="70"/>
        <v>-0.021879571587517077</v>
      </c>
      <c r="M292">
        <f t="shared" si="71"/>
        <v>0.00047871565285328456</v>
      </c>
      <c r="N292">
        <f t="shared" si="72"/>
        <v>1.3219685527818725</v>
      </c>
      <c r="O292">
        <f t="shared" si="73"/>
        <v>0.0008391770502761389</v>
      </c>
      <c r="P292">
        <f t="shared" si="74"/>
        <v>1.3219685527818725</v>
      </c>
      <c r="S292">
        <f t="shared" si="75"/>
        <v>-7.694884551559967E-06</v>
      </c>
      <c r="T292">
        <f t="shared" si="76"/>
        <v>1.323989811972854</v>
      </c>
      <c r="U292">
        <f t="shared" si="77"/>
        <v>-0.030989811972853998</v>
      </c>
      <c r="V292">
        <f t="shared" si="78"/>
        <v>0.000960368446112845</v>
      </c>
      <c r="W292">
        <f t="shared" si="79"/>
        <v>0.0009610000000000086</v>
      </c>
    </row>
    <row r="293" spans="1:23" ht="12.75">
      <c r="A293" s="1">
        <v>34653</v>
      </c>
      <c r="B293" s="2">
        <v>86.93</v>
      </c>
      <c r="C293">
        <v>68.65</v>
      </c>
      <c r="D293">
        <v>1.248</v>
      </c>
      <c r="E293">
        <f t="shared" si="64"/>
        <v>0.7180547736737497</v>
      </c>
      <c r="F293">
        <f t="shared" si="65"/>
        <v>0.9855653974462211</v>
      </c>
      <c r="H293">
        <f t="shared" si="66"/>
        <v>-0.00011502185415213084</v>
      </c>
      <c r="I293">
        <f t="shared" si="67"/>
        <v>0.0013127187864645506</v>
      </c>
      <c r="J293">
        <f t="shared" si="68"/>
        <v>-0.03480278422273775</v>
      </c>
      <c r="K293">
        <f t="shared" si="69"/>
        <v>-0.0014277406406166815</v>
      </c>
      <c r="L293">
        <f t="shared" si="70"/>
        <v>-0.03337504358212107</v>
      </c>
      <c r="M293">
        <f t="shared" si="71"/>
        <v>0.0011138935341084807</v>
      </c>
      <c r="N293">
        <f t="shared" si="72"/>
        <v>1.2911539313516827</v>
      </c>
      <c r="O293">
        <f t="shared" si="73"/>
        <v>0.0018622617911057398</v>
      </c>
      <c r="P293">
        <f t="shared" si="74"/>
        <v>1.2911539313516827</v>
      </c>
      <c r="S293">
        <f t="shared" si="75"/>
        <v>3.715962298736009E-05</v>
      </c>
      <c r="T293">
        <f t="shared" si="76"/>
        <v>1.2930480473925225</v>
      </c>
      <c r="U293">
        <f t="shared" si="77"/>
        <v>-0.04504804739252255</v>
      </c>
      <c r="V293">
        <f t="shared" si="78"/>
        <v>0.0020293265738789575</v>
      </c>
      <c r="W293">
        <f t="shared" si="79"/>
        <v>0.002024999999999994</v>
      </c>
    </row>
    <row r="294" spans="1:23" ht="12.75">
      <c r="A294" s="1">
        <v>34683</v>
      </c>
      <c r="B294" s="2">
        <v>86.92</v>
      </c>
      <c r="C294">
        <v>68.65</v>
      </c>
      <c r="D294">
        <v>1.3305</v>
      </c>
      <c r="E294">
        <f t="shared" si="64"/>
        <v>0.7656104088962801</v>
      </c>
      <c r="F294">
        <f t="shared" si="65"/>
        <v>1.050837839392545</v>
      </c>
      <c r="H294">
        <f t="shared" si="66"/>
        <v>-0.00011503508570120946</v>
      </c>
      <c r="I294">
        <f t="shared" si="67"/>
        <v>0</v>
      </c>
      <c r="J294">
        <f t="shared" si="68"/>
        <v>0.06610576923076916</v>
      </c>
      <c r="K294">
        <f t="shared" si="69"/>
        <v>-0.00011503508570120946</v>
      </c>
      <c r="L294">
        <f t="shared" si="70"/>
        <v>0.06622080431647037</v>
      </c>
      <c r="M294">
        <f t="shared" si="71"/>
        <v>0.004385194924320261</v>
      </c>
      <c r="N294">
        <f t="shared" si="72"/>
        <v>1.2478564362130449</v>
      </c>
      <c r="O294">
        <f t="shared" si="73"/>
        <v>0.006829958635408523</v>
      </c>
      <c r="P294">
        <f t="shared" si="74"/>
        <v>1.2478564362130449</v>
      </c>
      <c r="S294">
        <f t="shared" si="75"/>
        <v>0.000589589439779103</v>
      </c>
      <c r="T294">
        <f t="shared" si="76"/>
        <v>1.2487358076208444</v>
      </c>
      <c r="U294">
        <f t="shared" si="77"/>
        <v>0.08176419237915566</v>
      </c>
      <c r="V294">
        <f t="shared" si="78"/>
        <v>0.006685383155415578</v>
      </c>
      <c r="W294">
        <f t="shared" si="79"/>
        <v>0.006806250000000003</v>
      </c>
    </row>
    <row r="295" spans="1:23" ht="12.75">
      <c r="A295" s="1">
        <v>34714</v>
      </c>
      <c r="B295" s="2">
        <v>87.53</v>
      </c>
      <c r="C295">
        <v>68.93</v>
      </c>
      <c r="D295">
        <v>1.31</v>
      </c>
      <c r="E295">
        <f t="shared" si="64"/>
        <v>0.7516138463650281</v>
      </c>
      <c r="F295">
        <f t="shared" si="65"/>
        <v>1.0316268707871588</v>
      </c>
      <c r="H295">
        <f t="shared" si="66"/>
        <v>0.007017947537965918</v>
      </c>
      <c r="I295">
        <f t="shared" si="67"/>
        <v>0.004078659868900214</v>
      </c>
      <c r="J295">
        <f t="shared" si="68"/>
        <v>-0.015407741450582435</v>
      </c>
      <c r="K295">
        <f t="shared" si="69"/>
        <v>0.0029392876690657044</v>
      </c>
      <c r="L295">
        <f t="shared" si="70"/>
        <v>-0.01834702911964814</v>
      </c>
      <c r="M295">
        <f t="shared" si="71"/>
        <v>0.0003366134775172168</v>
      </c>
      <c r="N295">
        <f t="shared" si="72"/>
        <v>1.3344107222436918</v>
      </c>
      <c r="O295">
        <f t="shared" si="73"/>
        <v>0.0005958833604586688</v>
      </c>
      <c r="P295">
        <f t="shared" si="74"/>
        <v>1.3344107222436918</v>
      </c>
      <c r="S295">
        <f t="shared" si="75"/>
        <v>0.0018749492476359277</v>
      </c>
      <c r="T295">
        <f t="shared" si="76"/>
        <v>1.3329946199739797</v>
      </c>
      <c r="U295">
        <f t="shared" si="77"/>
        <v>-0.02299461997397967</v>
      </c>
      <c r="V295">
        <f t="shared" si="78"/>
        <v>0.0005287525477477447</v>
      </c>
      <c r="W295">
        <f t="shared" si="79"/>
        <v>0.0004202499999999985</v>
      </c>
    </row>
    <row r="296" spans="1:23" ht="12.75">
      <c r="A296" s="1">
        <v>34745</v>
      </c>
      <c r="B296" s="2">
        <v>88.32</v>
      </c>
      <c r="C296">
        <v>69.2</v>
      </c>
      <c r="D296">
        <v>1.289</v>
      </c>
      <c r="E296">
        <f t="shared" si="64"/>
        <v>0.7358208299858271</v>
      </c>
      <c r="F296">
        <f t="shared" si="65"/>
        <v>1.0099501811594203</v>
      </c>
      <c r="H296">
        <f t="shared" si="66"/>
        <v>0.009025476979321212</v>
      </c>
      <c r="I296">
        <f t="shared" si="67"/>
        <v>0.003917017263890932</v>
      </c>
      <c r="J296">
        <f t="shared" si="68"/>
        <v>-0.016030534351145098</v>
      </c>
      <c r="K296">
        <f t="shared" si="69"/>
        <v>0.00510845971543028</v>
      </c>
      <c r="L296">
        <f t="shared" si="70"/>
        <v>-0.02113899406657538</v>
      </c>
      <c r="M296">
        <f t="shared" si="71"/>
        <v>0.0004468570701467091</v>
      </c>
      <c r="N296">
        <f t="shared" si="72"/>
        <v>1.3166920822272137</v>
      </c>
      <c r="O296">
        <f t="shared" si="73"/>
        <v>0.0007668514180787679</v>
      </c>
      <c r="P296">
        <f t="shared" si="74"/>
        <v>1.3166920822272137</v>
      </c>
      <c r="S296">
        <f t="shared" si="75"/>
        <v>0.0027878084274236712</v>
      </c>
      <c r="T296">
        <f t="shared" si="76"/>
        <v>1.3136520290399252</v>
      </c>
      <c r="U296">
        <f t="shared" si="77"/>
        <v>-0.02465202903992525</v>
      </c>
      <c r="V296">
        <f t="shared" si="78"/>
        <v>0.0006077225357853178</v>
      </c>
      <c r="W296">
        <f t="shared" si="79"/>
        <v>0.00044100000000000546</v>
      </c>
    </row>
    <row r="297" spans="1:23" ht="12.75">
      <c r="A297" s="1">
        <v>34773</v>
      </c>
      <c r="B297" s="2">
        <v>88.37</v>
      </c>
      <c r="C297">
        <v>69.43</v>
      </c>
      <c r="D297">
        <v>1.2405</v>
      </c>
      <c r="E297">
        <f t="shared" si="64"/>
        <v>0.7100864171375336</v>
      </c>
      <c r="F297">
        <f t="shared" si="65"/>
        <v>0.9746284372524612</v>
      </c>
      <c r="H297">
        <f t="shared" si="66"/>
        <v>0.000566123188405987</v>
      </c>
      <c r="I297">
        <f t="shared" si="67"/>
        <v>0.0033236994219654203</v>
      </c>
      <c r="J297">
        <f t="shared" si="68"/>
        <v>-0.03762606671838631</v>
      </c>
      <c r="K297">
        <f t="shared" si="69"/>
        <v>-0.0027575762335594334</v>
      </c>
      <c r="L297">
        <f t="shared" si="70"/>
        <v>-0.034868490484826875</v>
      </c>
      <c r="M297">
        <f t="shared" si="71"/>
        <v>0.0012158116286904623</v>
      </c>
      <c r="N297">
        <f t="shared" si="72"/>
        <v>1.2854454842349419</v>
      </c>
      <c r="O297">
        <f t="shared" si="73"/>
        <v>0.002020096553113414</v>
      </c>
      <c r="P297">
        <f t="shared" si="74"/>
        <v>1.2854454842349419</v>
      </c>
      <c r="S297">
        <f t="shared" si="75"/>
        <v>-0.000522479079097517</v>
      </c>
      <c r="T297">
        <f t="shared" si="76"/>
        <v>1.2883265244670432</v>
      </c>
      <c r="U297">
        <f t="shared" si="77"/>
        <v>-0.047826524467043274</v>
      </c>
      <c r="V297">
        <f t="shared" si="78"/>
        <v>0.002287376442596689</v>
      </c>
      <c r="W297">
        <f t="shared" si="79"/>
        <v>0.002352249999999999</v>
      </c>
    </row>
    <row r="298" spans="1:23" ht="12.75">
      <c r="A298" s="1">
        <v>34804</v>
      </c>
      <c r="B298" s="2">
        <v>88.44</v>
      </c>
      <c r="C298">
        <v>69.66</v>
      </c>
      <c r="D298">
        <v>1.1242</v>
      </c>
      <c r="E298">
        <f t="shared" si="64"/>
        <v>0.6451347618392832</v>
      </c>
      <c r="F298">
        <f t="shared" si="65"/>
        <v>0.885479104477612</v>
      </c>
      <c r="H298">
        <f t="shared" si="66"/>
        <v>0.0007921240239898708</v>
      </c>
      <c r="I298">
        <f t="shared" si="67"/>
        <v>0.003312689039320027</v>
      </c>
      <c r="J298">
        <f t="shared" si="68"/>
        <v>-0.09375251914550575</v>
      </c>
      <c r="K298">
        <f t="shared" si="69"/>
        <v>-0.002520565015330156</v>
      </c>
      <c r="L298">
        <f t="shared" si="70"/>
        <v>-0.0912319541301756</v>
      </c>
      <c r="M298">
        <f t="shared" si="71"/>
        <v>0.008323269454410464</v>
      </c>
      <c r="N298">
        <f t="shared" si="72"/>
        <v>1.2373732390984828</v>
      </c>
      <c r="O298">
        <f t="shared" si="73"/>
        <v>0.012808182048042346</v>
      </c>
      <c r="P298">
        <f t="shared" si="74"/>
        <v>1.2373732390984828</v>
      </c>
      <c r="S298">
        <f t="shared" si="75"/>
        <v>-0.00042273693709643566</v>
      </c>
      <c r="T298">
        <f t="shared" si="76"/>
        <v>1.2399755948295317</v>
      </c>
      <c r="U298">
        <f t="shared" si="77"/>
        <v>-0.11577559482953159</v>
      </c>
      <c r="V298">
        <f t="shared" si="78"/>
        <v>0.013403988358131863</v>
      </c>
      <c r="W298">
        <f t="shared" si="79"/>
        <v>0.013525689999999965</v>
      </c>
    </row>
    <row r="299" spans="1:23" ht="12.75">
      <c r="A299" s="1">
        <v>34834</v>
      </c>
      <c r="B299" s="2">
        <v>88.28</v>
      </c>
      <c r="C299">
        <v>69.8</v>
      </c>
      <c r="D299">
        <v>1.146</v>
      </c>
      <c r="E299">
        <f t="shared" si="64"/>
        <v>0.6601609666805612</v>
      </c>
      <c r="F299">
        <f t="shared" si="65"/>
        <v>0.9061033076574535</v>
      </c>
      <c r="H299">
        <f t="shared" si="66"/>
        <v>-0.0018091361374943382</v>
      </c>
      <c r="I299">
        <f t="shared" si="67"/>
        <v>0.0020097616996841428</v>
      </c>
      <c r="J299">
        <f t="shared" si="68"/>
        <v>0.019391567336772608</v>
      </c>
      <c r="K299">
        <f t="shared" si="69"/>
        <v>-0.003818897837178481</v>
      </c>
      <c r="L299">
        <f t="shared" si="70"/>
        <v>0.02321046517395109</v>
      </c>
      <c r="M299">
        <f t="shared" si="71"/>
        <v>0.0005387256935911964</v>
      </c>
      <c r="N299">
        <f t="shared" si="72"/>
        <v>1.119906795051444</v>
      </c>
      <c r="O299">
        <f t="shared" si="73"/>
        <v>0.0006808553444873382</v>
      </c>
      <c r="P299">
        <f t="shared" si="74"/>
        <v>1.119906795051444</v>
      </c>
      <c r="S299">
        <f t="shared" si="75"/>
        <v>-0.0009691182335133318</v>
      </c>
      <c r="T299">
        <f t="shared" si="76"/>
        <v>1.1231105172818845</v>
      </c>
      <c r="U299">
        <f t="shared" si="77"/>
        <v>0.022889482718115417</v>
      </c>
      <c r="V299">
        <f t="shared" si="78"/>
        <v>0.0005239284191029043</v>
      </c>
      <c r="W299">
        <f t="shared" si="79"/>
        <v>0.0004752399999999921</v>
      </c>
    </row>
    <row r="300" spans="1:23" ht="12.75">
      <c r="A300" s="1">
        <v>34865</v>
      </c>
      <c r="B300" s="2">
        <v>88.45</v>
      </c>
      <c r="C300">
        <v>69.94</v>
      </c>
      <c r="D300">
        <v>1.171</v>
      </c>
      <c r="E300">
        <f t="shared" si="64"/>
        <v>0.674616271912172</v>
      </c>
      <c r="F300">
        <f t="shared" si="65"/>
        <v>0.925943923120407</v>
      </c>
      <c r="H300">
        <f t="shared" si="66"/>
        <v>0.001925690983235251</v>
      </c>
      <c r="I300">
        <f t="shared" si="67"/>
        <v>0.0020057306590257618</v>
      </c>
      <c r="J300">
        <f t="shared" si="68"/>
        <v>0.021815008726003615</v>
      </c>
      <c r="K300">
        <f t="shared" si="69"/>
        <v>-8.003967579051086E-05</v>
      </c>
      <c r="L300">
        <f t="shared" si="70"/>
        <v>0.021895048401794126</v>
      </c>
      <c r="M300">
        <f t="shared" si="71"/>
        <v>0.0004793931445169075</v>
      </c>
      <c r="N300">
        <f t="shared" si="72"/>
        <v>1.145908274531544</v>
      </c>
      <c r="O300">
        <f t="shared" si="73"/>
        <v>0.0006295946869843609</v>
      </c>
      <c r="P300">
        <f t="shared" si="74"/>
        <v>1.145908274531544</v>
      </c>
      <c r="S300">
        <f t="shared" si="75"/>
        <v>0.0006043166631180519</v>
      </c>
      <c r="T300">
        <f t="shared" si="76"/>
        <v>1.146692546895933</v>
      </c>
      <c r="U300">
        <f t="shared" si="77"/>
        <v>0.02430745310406701</v>
      </c>
      <c r="V300">
        <f t="shared" si="78"/>
        <v>0.000590852276406417</v>
      </c>
      <c r="W300">
        <f t="shared" si="79"/>
        <v>0.0006250000000000066</v>
      </c>
    </row>
    <row r="301" spans="1:23" ht="12.75">
      <c r="A301" s="1">
        <v>34895</v>
      </c>
      <c r="B301" s="2">
        <v>88.39</v>
      </c>
      <c r="C301">
        <v>69.94</v>
      </c>
      <c r="D301">
        <v>1.146</v>
      </c>
      <c r="E301">
        <f t="shared" si="64"/>
        <v>0.6606618637399312</v>
      </c>
      <c r="F301">
        <f t="shared" si="65"/>
        <v>0.9067908134404343</v>
      </c>
      <c r="H301">
        <f t="shared" si="66"/>
        <v>-0.000678349349915286</v>
      </c>
      <c r="I301">
        <f t="shared" si="67"/>
        <v>0</v>
      </c>
      <c r="J301">
        <f t="shared" si="68"/>
        <v>-0.021349274124679907</v>
      </c>
      <c r="K301">
        <f t="shared" si="69"/>
        <v>-0.000678349349915286</v>
      </c>
      <c r="L301">
        <f t="shared" si="70"/>
        <v>-0.02067092477476462</v>
      </c>
      <c r="M301">
        <f t="shared" si="71"/>
        <v>0.0004272871310439778</v>
      </c>
      <c r="N301">
        <f t="shared" si="72"/>
        <v>1.1702056529112492</v>
      </c>
      <c r="O301">
        <f t="shared" si="73"/>
        <v>0.0005859136328598727</v>
      </c>
      <c r="P301">
        <f t="shared" si="74"/>
        <v>1.1702056529112492</v>
      </c>
      <c r="S301">
        <f t="shared" si="75"/>
        <v>0.00035252820802710044</v>
      </c>
      <c r="T301">
        <f t="shared" si="76"/>
        <v>1.1714128105315997</v>
      </c>
      <c r="U301">
        <f t="shared" si="77"/>
        <v>-0.025412810531599828</v>
      </c>
      <c r="V301">
        <f t="shared" si="78"/>
        <v>0.0006458109391149911</v>
      </c>
      <c r="W301">
        <f t="shared" si="79"/>
        <v>0.0006250000000000066</v>
      </c>
    </row>
    <row r="302" spans="1:23" ht="12.75">
      <c r="A302" s="1">
        <v>34926</v>
      </c>
      <c r="B302" s="2">
        <v>88.67</v>
      </c>
      <c r="C302">
        <v>70.12</v>
      </c>
      <c r="D302">
        <v>1.146</v>
      </c>
      <c r="E302">
        <f t="shared" si="64"/>
        <v>0.6602705745678533</v>
      </c>
      <c r="F302">
        <f t="shared" si="65"/>
        <v>0.9062537498590277</v>
      </c>
      <c r="H302">
        <f t="shared" si="66"/>
        <v>0.003167779160538453</v>
      </c>
      <c r="I302">
        <f t="shared" si="67"/>
        <v>0.0025736345438949204</v>
      </c>
      <c r="J302">
        <f t="shared" si="68"/>
        <v>0</v>
      </c>
      <c r="K302">
        <f t="shared" si="69"/>
        <v>0.0005941446166435327</v>
      </c>
      <c r="L302">
        <f t="shared" si="70"/>
        <v>-0.0005941446166435327</v>
      </c>
      <c r="M302">
        <f t="shared" si="71"/>
        <v>3.530078254864904E-07</v>
      </c>
      <c r="N302">
        <f t="shared" si="72"/>
        <v>1.1466808897306735</v>
      </c>
      <c r="O302">
        <f t="shared" si="73"/>
        <v>4.636108253367608E-07</v>
      </c>
      <c r="P302">
        <f t="shared" si="74"/>
        <v>1.1466808897306735</v>
      </c>
      <c r="S302">
        <f t="shared" si="75"/>
        <v>0.0008880356614559479</v>
      </c>
      <c r="T302">
        <f t="shared" si="76"/>
        <v>1.1470176888680286</v>
      </c>
      <c r="U302">
        <f t="shared" si="77"/>
        <v>-0.0010176888680286655</v>
      </c>
      <c r="V302">
        <f t="shared" si="78"/>
        <v>1.0356906321094667E-06</v>
      </c>
      <c r="W302">
        <f t="shared" si="79"/>
        <v>0</v>
      </c>
    </row>
    <row r="303" spans="1:23" ht="12.75">
      <c r="A303" s="1">
        <v>34957</v>
      </c>
      <c r="B303" s="2">
        <v>88.75</v>
      </c>
      <c r="C303">
        <v>70.26</v>
      </c>
      <c r="D303">
        <v>1.201</v>
      </c>
      <c r="E303">
        <f t="shared" si="64"/>
        <v>0.6927155194755288</v>
      </c>
      <c r="F303">
        <f t="shared" si="65"/>
        <v>0.9507860281690143</v>
      </c>
      <c r="H303">
        <f t="shared" si="66"/>
        <v>0.0009022217209879724</v>
      </c>
      <c r="I303">
        <f t="shared" si="67"/>
        <v>0.0019965772960639505</v>
      </c>
      <c r="J303">
        <f t="shared" si="68"/>
        <v>0.047993019197207776</v>
      </c>
      <c r="K303">
        <f t="shared" si="69"/>
        <v>-0.0010943555750759781</v>
      </c>
      <c r="L303">
        <f t="shared" si="70"/>
        <v>0.049087374772283754</v>
      </c>
      <c r="M303">
        <f t="shared" si="71"/>
        <v>0.0024095703620346394</v>
      </c>
      <c r="N303">
        <f t="shared" si="72"/>
        <v>1.1447458685109628</v>
      </c>
      <c r="O303">
        <f t="shared" si="73"/>
        <v>0.003164527309585891</v>
      </c>
      <c r="P303">
        <f t="shared" si="74"/>
        <v>1.1447458685109628</v>
      </c>
      <c r="S303">
        <f t="shared" si="75"/>
        <v>0.00017745906027405087</v>
      </c>
      <c r="T303">
        <f t="shared" si="76"/>
        <v>1.146203368083074</v>
      </c>
      <c r="U303">
        <f t="shared" si="77"/>
        <v>0.054796631916925964</v>
      </c>
      <c r="V303">
        <f t="shared" si="78"/>
        <v>0.003002670869439069</v>
      </c>
      <c r="W303">
        <f t="shared" si="79"/>
        <v>0.0030250000000000177</v>
      </c>
    </row>
    <row r="304" spans="1:23" ht="12.75">
      <c r="A304" s="1">
        <v>34987</v>
      </c>
      <c r="B304" s="2">
        <v>88.65</v>
      </c>
      <c r="C304">
        <v>70.49</v>
      </c>
      <c r="D304">
        <v>1.1507</v>
      </c>
      <c r="E304">
        <f t="shared" si="64"/>
        <v>0.6666271696773076</v>
      </c>
      <c r="F304">
        <f t="shared" si="65"/>
        <v>0.9149784884376762</v>
      </c>
      <c r="H304">
        <f t="shared" si="66"/>
        <v>-0.0011267605633802358</v>
      </c>
      <c r="I304">
        <f t="shared" si="67"/>
        <v>0.0032735553657841088</v>
      </c>
      <c r="J304">
        <f t="shared" si="68"/>
        <v>-0.04188176519567033</v>
      </c>
      <c r="K304">
        <f t="shared" si="69"/>
        <v>-0.0044003159291643446</v>
      </c>
      <c r="L304">
        <f t="shared" si="70"/>
        <v>-0.037481449266505984</v>
      </c>
      <c r="M304">
        <f t="shared" si="71"/>
        <v>0.0014048590391176619</v>
      </c>
      <c r="N304">
        <f t="shared" si="72"/>
        <v>1.1957152205690738</v>
      </c>
      <c r="O304">
        <f t="shared" si="73"/>
        <v>0.002026370082882356</v>
      </c>
      <c r="P304">
        <f t="shared" si="74"/>
        <v>1.1957152205690738</v>
      </c>
      <c r="S304">
        <f t="shared" si="75"/>
        <v>-0.0012137981534180186</v>
      </c>
      <c r="T304">
        <f t="shared" si="76"/>
        <v>1.199542228417745</v>
      </c>
      <c r="U304">
        <f t="shared" si="77"/>
        <v>-0.04884222841774499</v>
      </c>
      <c r="V304">
        <f t="shared" si="78"/>
        <v>0.0023855632768111767</v>
      </c>
      <c r="W304">
        <f t="shared" si="79"/>
        <v>0.0025300900000000013</v>
      </c>
    </row>
    <row r="305" spans="1:23" ht="12.75">
      <c r="A305" s="1">
        <v>35018</v>
      </c>
      <c r="B305" s="2">
        <v>88.59</v>
      </c>
      <c r="C305">
        <v>70.44</v>
      </c>
      <c r="D305">
        <v>1.1395</v>
      </c>
      <c r="E305">
        <f t="shared" si="64"/>
        <v>0.6601172801490166</v>
      </c>
      <c r="F305">
        <f t="shared" si="65"/>
        <v>0.9060433457500846</v>
      </c>
      <c r="H305">
        <f t="shared" si="66"/>
        <v>-0.0006768189509306355</v>
      </c>
      <c r="I305">
        <f t="shared" si="67"/>
        <v>-0.0007093204709887058</v>
      </c>
      <c r="J305">
        <f t="shared" si="68"/>
        <v>-0.00973320587468507</v>
      </c>
      <c r="K305">
        <f t="shared" si="69"/>
        <v>3.250152005807028E-05</v>
      </c>
      <c r="L305">
        <f t="shared" si="70"/>
        <v>-0.00976570739474314</v>
      </c>
      <c r="M305">
        <f t="shared" si="71"/>
        <v>9.536904091974084E-05</v>
      </c>
      <c r="N305">
        <f t="shared" si="72"/>
        <v>1.1507373994991308</v>
      </c>
      <c r="O305">
        <f t="shared" si="73"/>
        <v>0.0001262791475030658</v>
      </c>
      <c r="P305">
        <f t="shared" si="74"/>
        <v>1.1507373994991308</v>
      </c>
      <c r="S305">
        <f t="shared" si="75"/>
        <v>0.0006516777121905979</v>
      </c>
      <c r="T305">
        <f t="shared" si="76"/>
        <v>1.1514498855434177</v>
      </c>
      <c r="U305">
        <f t="shared" si="77"/>
        <v>-0.011949885543417693</v>
      </c>
      <c r="V305">
        <f t="shared" si="78"/>
        <v>0.00014279976450078317</v>
      </c>
      <c r="W305">
        <f t="shared" si="79"/>
        <v>0.00012544000000000221</v>
      </c>
    </row>
    <row r="306" spans="1:23" ht="12.75">
      <c r="A306" s="1">
        <v>35048</v>
      </c>
      <c r="B306" s="2">
        <v>88.61</v>
      </c>
      <c r="C306">
        <v>70.39</v>
      </c>
      <c r="D306">
        <v>1.174</v>
      </c>
      <c r="E306">
        <f t="shared" si="64"/>
        <v>0.6794671299129341</v>
      </c>
      <c r="F306">
        <f t="shared" si="65"/>
        <v>0.9326019636609862</v>
      </c>
      <c r="H306">
        <f t="shared" si="66"/>
        <v>0.00022575911502431545</v>
      </c>
      <c r="I306">
        <f t="shared" si="67"/>
        <v>-0.0007098239636569303</v>
      </c>
      <c r="J306">
        <f t="shared" si="68"/>
        <v>0.030276437033786685</v>
      </c>
      <c r="K306">
        <f t="shared" si="69"/>
        <v>0.0009355830786812458</v>
      </c>
      <c r="L306">
        <f t="shared" si="70"/>
        <v>0.02934085395510544</v>
      </c>
      <c r="M306">
        <f t="shared" si="71"/>
        <v>0.0008608857108148265</v>
      </c>
      <c r="N306">
        <f t="shared" si="72"/>
        <v>1.1405660969181572</v>
      </c>
      <c r="O306">
        <f t="shared" si="73"/>
        <v>0.0011178258752860498</v>
      </c>
      <c r="P306">
        <f t="shared" si="74"/>
        <v>1.1405660969181572</v>
      </c>
      <c r="S306">
        <f t="shared" si="75"/>
        <v>0.0010317242337506648</v>
      </c>
      <c r="T306">
        <f t="shared" si="76"/>
        <v>1.1406756497643589</v>
      </c>
      <c r="U306">
        <f t="shared" si="77"/>
        <v>0.033324350235641065</v>
      </c>
      <c r="V306">
        <f t="shared" si="78"/>
        <v>0.0011105123186276706</v>
      </c>
      <c r="W306">
        <f t="shared" si="79"/>
        <v>0.0011902499999999984</v>
      </c>
    </row>
    <row r="307" spans="1:23" ht="12.75">
      <c r="A307" s="1">
        <v>35079</v>
      </c>
      <c r="B307" s="2">
        <v>88.86</v>
      </c>
      <c r="C307">
        <v>70.81</v>
      </c>
      <c r="D307">
        <v>1.154</v>
      </c>
      <c r="E307">
        <f t="shared" si="64"/>
        <v>0.6699867605146228</v>
      </c>
      <c r="F307">
        <f t="shared" si="65"/>
        <v>0.9195896916497861</v>
      </c>
      <c r="H307">
        <f t="shared" si="66"/>
        <v>0.002821351991874499</v>
      </c>
      <c r="I307">
        <f t="shared" si="67"/>
        <v>0.005966756641568427</v>
      </c>
      <c r="J307">
        <f t="shared" si="68"/>
        <v>-0.017035775127768327</v>
      </c>
      <c r="K307">
        <f t="shared" si="69"/>
        <v>-0.003145404649693928</v>
      </c>
      <c r="L307">
        <f t="shared" si="70"/>
        <v>-0.013890370478074399</v>
      </c>
      <c r="M307">
        <f t="shared" si="71"/>
        <v>0.0001929423920181608</v>
      </c>
      <c r="N307">
        <f t="shared" si="72"/>
        <v>1.1703072949412592</v>
      </c>
      <c r="O307">
        <f t="shared" si="73"/>
        <v>0.00026592786830122</v>
      </c>
      <c r="P307">
        <f t="shared" si="74"/>
        <v>1.1703072949412592</v>
      </c>
      <c r="S307">
        <f t="shared" si="75"/>
        <v>-0.0006856900749446449</v>
      </c>
      <c r="T307">
        <f t="shared" si="76"/>
        <v>1.1731949998520148</v>
      </c>
      <c r="U307">
        <f t="shared" si="77"/>
        <v>-0.019194999852014893</v>
      </c>
      <c r="V307">
        <f t="shared" si="78"/>
        <v>0.00036844801931885176</v>
      </c>
      <c r="W307">
        <f t="shared" si="79"/>
        <v>0.0004000000000000007</v>
      </c>
    </row>
    <row r="308" spans="1:23" ht="12.75">
      <c r="A308" s="1">
        <v>35110</v>
      </c>
      <c r="B308" s="2">
        <v>89.01</v>
      </c>
      <c r="C308">
        <v>71.04</v>
      </c>
      <c r="D308">
        <v>1.2195</v>
      </c>
      <c r="E308">
        <f t="shared" si="64"/>
        <v>0.7091173033849436</v>
      </c>
      <c r="F308">
        <f t="shared" si="65"/>
        <v>0.9732982810920122</v>
      </c>
      <c r="H308">
        <f t="shared" si="66"/>
        <v>0.0016880486158001862</v>
      </c>
      <c r="I308">
        <f t="shared" si="67"/>
        <v>0.003248128795367844</v>
      </c>
      <c r="J308">
        <f t="shared" si="68"/>
        <v>0.0567590987868285</v>
      </c>
      <c r="K308">
        <f t="shared" si="69"/>
        <v>-0.0015600801795676578</v>
      </c>
      <c r="L308">
        <f t="shared" si="70"/>
        <v>0.05831917896639616</v>
      </c>
      <c r="M308">
        <f t="shared" si="71"/>
        <v>0.003401126635314544</v>
      </c>
      <c r="N308">
        <f t="shared" si="72"/>
        <v>1.1521996674727788</v>
      </c>
      <c r="O308">
        <f t="shared" si="73"/>
        <v>0.004529334758274552</v>
      </c>
      <c r="P308">
        <f t="shared" si="74"/>
        <v>1.1521996674727788</v>
      </c>
      <c r="S308">
        <f t="shared" si="75"/>
        <v>-1.8533222207996083E-05</v>
      </c>
      <c r="T308">
        <f t="shared" si="76"/>
        <v>1.1539786126615719</v>
      </c>
      <c r="U308">
        <f t="shared" si="77"/>
        <v>0.06552138733842816</v>
      </c>
      <c r="V308">
        <f t="shared" si="78"/>
        <v>0.004293052198752334</v>
      </c>
      <c r="W308">
        <f t="shared" si="79"/>
        <v>0.0042902500000000145</v>
      </c>
    </row>
    <row r="309" spans="1:23" ht="12.75">
      <c r="A309" s="1">
        <v>35139</v>
      </c>
      <c r="B309" s="2">
        <v>89.16</v>
      </c>
      <c r="C309">
        <v>71.4</v>
      </c>
      <c r="D309">
        <v>1.2053</v>
      </c>
      <c r="E309">
        <f t="shared" si="64"/>
        <v>0.7032268350396593</v>
      </c>
      <c r="F309">
        <f t="shared" si="65"/>
        <v>0.9652133243607001</v>
      </c>
      <c r="H309">
        <f t="shared" si="66"/>
        <v>0.001685203909673083</v>
      </c>
      <c r="I309">
        <f t="shared" si="67"/>
        <v>0.0050675675675675436</v>
      </c>
      <c r="J309">
        <f t="shared" si="68"/>
        <v>-0.011644116441164365</v>
      </c>
      <c r="K309">
        <f t="shared" si="69"/>
        <v>-0.0033823636578944605</v>
      </c>
      <c r="L309">
        <f t="shared" si="70"/>
        <v>-0.008261752783269904</v>
      </c>
      <c r="M309">
        <f t="shared" si="71"/>
        <v>6.825655905186801E-05</v>
      </c>
      <c r="N309">
        <f t="shared" si="72"/>
        <v>1.2153752075191977</v>
      </c>
      <c r="O309">
        <f t="shared" si="73"/>
        <v>0.00010150980655489706</v>
      </c>
      <c r="P309">
        <f t="shared" si="74"/>
        <v>1.2153752075191977</v>
      </c>
      <c r="S309">
        <f t="shared" si="75"/>
        <v>-0.0007854102452426996</v>
      </c>
      <c r="T309">
        <f t="shared" si="76"/>
        <v>1.2185421922059265</v>
      </c>
      <c r="U309">
        <f t="shared" si="77"/>
        <v>-0.013242192205926484</v>
      </c>
      <c r="V309">
        <f t="shared" si="78"/>
        <v>0.00017535565441870012</v>
      </c>
      <c r="W309">
        <f t="shared" si="79"/>
        <v>0.00020163999999999973</v>
      </c>
    </row>
    <row r="310" spans="1:23" ht="12.75">
      <c r="A310" s="1">
        <v>35170</v>
      </c>
      <c r="B310" s="2">
        <v>89.25</v>
      </c>
      <c r="C310">
        <v>71.68</v>
      </c>
      <c r="D310">
        <v>1.1948</v>
      </c>
      <c r="E310">
        <f t="shared" si="64"/>
        <v>0.6991286702390056</v>
      </c>
      <c r="F310">
        <f t="shared" si="65"/>
        <v>0.959588392156863</v>
      </c>
      <c r="H310">
        <f t="shared" si="66"/>
        <v>0.0010094212651412526</v>
      </c>
      <c r="I310">
        <f t="shared" si="67"/>
        <v>0.0039215686274509665</v>
      </c>
      <c r="J310">
        <f t="shared" si="68"/>
        <v>-0.008711524101883361</v>
      </c>
      <c r="K310">
        <f t="shared" si="69"/>
        <v>-0.002912147362309714</v>
      </c>
      <c r="L310">
        <f t="shared" si="70"/>
        <v>-0.005799376739573647</v>
      </c>
      <c r="M310">
        <f t="shared" si="71"/>
        <v>3.3632770567507865E-05</v>
      </c>
      <c r="N310">
        <f t="shared" si="72"/>
        <v>1.201789988784208</v>
      </c>
      <c r="O310">
        <f t="shared" si="73"/>
        <v>4.885994320335334E-05</v>
      </c>
      <c r="P310">
        <f t="shared" si="74"/>
        <v>1.201789988784208</v>
      </c>
      <c r="S310">
        <f t="shared" si="75"/>
        <v>-0.0005875277109228838</v>
      </c>
      <c r="T310">
        <f t="shared" si="76"/>
        <v>1.2045918528500248</v>
      </c>
      <c r="U310">
        <f t="shared" si="77"/>
        <v>-0.009791852850024707</v>
      </c>
      <c r="V310">
        <f t="shared" si="78"/>
        <v>9.588038223653697E-05</v>
      </c>
      <c r="W310">
        <f t="shared" si="79"/>
        <v>0.00011024999999999903</v>
      </c>
    </row>
    <row r="311" spans="1:23" ht="12.75">
      <c r="A311" s="1">
        <v>35200</v>
      </c>
      <c r="B311" s="2">
        <v>88.92</v>
      </c>
      <c r="C311">
        <v>71.82</v>
      </c>
      <c r="D311">
        <v>1.2497</v>
      </c>
      <c r="E311">
        <f t="shared" si="64"/>
        <v>0.7354003683372268</v>
      </c>
      <c r="F311">
        <f t="shared" si="65"/>
        <v>1.0093730769230769</v>
      </c>
      <c r="H311">
        <f t="shared" si="66"/>
        <v>-0.00369747899159667</v>
      </c>
      <c r="I311">
        <f t="shared" si="67"/>
        <v>0.001953124999999778</v>
      </c>
      <c r="J311">
        <f t="shared" si="68"/>
        <v>0.045949112822229576</v>
      </c>
      <c r="K311">
        <f t="shared" si="69"/>
        <v>-0.005650603991596448</v>
      </c>
      <c r="L311">
        <f t="shared" si="70"/>
        <v>0.051599716813826024</v>
      </c>
      <c r="M311">
        <f t="shared" si="71"/>
        <v>0.00266253077526704</v>
      </c>
      <c r="N311">
        <f t="shared" si="72"/>
        <v>1.1880486583508407</v>
      </c>
      <c r="O311">
        <f t="shared" si="73"/>
        <v>0.003800887927141365</v>
      </c>
      <c r="P311">
        <f t="shared" si="74"/>
        <v>1.1880486583508407</v>
      </c>
      <c r="S311">
        <f t="shared" si="75"/>
        <v>-0.0017399606295955077</v>
      </c>
      <c r="T311">
        <f t="shared" si="76"/>
        <v>1.1927210950397593</v>
      </c>
      <c r="U311">
        <f t="shared" si="77"/>
        <v>0.05697890496024072</v>
      </c>
      <c r="V311">
        <f t="shared" si="78"/>
        <v>0.003246595610468144</v>
      </c>
      <c r="W311">
        <f t="shared" si="79"/>
        <v>0.0030140099999999945</v>
      </c>
    </row>
    <row r="312" spans="1:23" ht="12.75">
      <c r="A312" s="1">
        <v>35231</v>
      </c>
      <c r="B312" s="2">
        <v>89.1</v>
      </c>
      <c r="C312">
        <v>71.86</v>
      </c>
      <c r="D312">
        <v>1.2515</v>
      </c>
      <c r="E312">
        <f t="shared" si="64"/>
        <v>0.735381142933427</v>
      </c>
      <c r="F312">
        <f t="shared" si="65"/>
        <v>1.0093466891133558</v>
      </c>
      <c r="H312">
        <f t="shared" si="66"/>
        <v>0.002024291497975561</v>
      </c>
      <c r="I312">
        <f t="shared" si="67"/>
        <v>0.000556947925369089</v>
      </c>
      <c r="J312">
        <f t="shared" si="68"/>
        <v>0.0014403456829639172</v>
      </c>
      <c r="K312">
        <f t="shared" si="69"/>
        <v>0.001467343572606472</v>
      </c>
      <c r="L312">
        <f t="shared" si="70"/>
        <v>-2.6997889642554895E-05</v>
      </c>
      <c r="M312">
        <f t="shared" si="71"/>
        <v>7.288860451515729E-10</v>
      </c>
      <c r="N312">
        <f t="shared" si="72"/>
        <v>1.2515337392626864</v>
      </c>
      <c r="O312">
        <f t="shared" si="73"/>
        <v>1.1383378466185123E-09</v>
      </c>
      <c r="P312">
        <f t="shared" si="74"/>
        <v>1.2515337392626864</v>
      </c>
      <c r="S312">
        <f t="shared" si="75"/>
        <v>0.0012555065976906994</v>
      </c>
      <c r="T312">
        <f t="shared" si="76"/>
        <v>1.2512690065951342</v>
      </c>
      <c r="U312">
        <f t="shared" si="77"/>
        <v>0.00023099340486587572</v>
      </c>
      <c r="V312">
        <f t="shared" si="78"/>
        <v>5.3357953091530376E-08</v>
      </c>
      <c r="W312">
        <f t="shared" si="79"/>
        <v>3.240000000000086E-06</v>
      </c>
    </row>
    <row r="313" spans="1:23" ht="12.75">
      <c r="A313" s="1">
        <v>35261</v>
      </c>
      <c r="B313" s="2">
        <v>88.97</v>
      </c>
      <c r="C313">
        <v>72</v>
      </c>
      <c r="D313">
        <v>1.2495</v>
      </c>
      <c r="E313">
        <f t="shared" si="64"/>
        <v>0.7367112346763037</v>
      </c>
      <c r="F313">
        <f t="shared" si="65"/>
        <v>1.0111723052714399</v>
      </c>
      <c r="H313">
        <f t="shared" si="66"/>
        <v>-0.0014590347923680858</v>
      </c>
      <c r="I313">
        <f t="shared" si="67"/>
        <v>0.0019482326746451673</v>
      </c>
      <c r="J313">
        <f t="shared" si="68"/>
        <v>-0.0015980823012384793</v>
      </c>
      <c r="K313">
        <f t="shared" si="69"/>
        <v>-0.003407267467013253</v>
      </c>
      <c r="L313">
        <f t="shared" si="70"/>
        <v>0.0018091851657747737</v>
      </c>
      <c r="M313">
        <f t="shared" si="71"/>
        <v>3.2731509640594954E-06</v>
      </c>
      <c r="N313">
        <f t="shared" si="72"/>
        <v>1.247235804765033</v>
      </c>
      <c r="O313">
        <f t="shared" si="73"/>
        <v>5.126580062047838E-06</v>
      </c>
      <c r="P313">
        <f t="shared" si="74"/>
        <v>1.247235804765033</v>
      </c>
      <c r="S313">
        <f t="shared" si="75"/>
        <v>-0.0007958905899455884</v>
      </c>
      <c r="T313">
        <f t="shared" si="76"/>
        <v>1.250503942926683</v>
      </c>
      <c r="U313">
        <f t="shared" si="77"/>
        <v>-0.0010039429266830435</v>
      </c>
      <c r="V313">
        <f t="shared" si="78"/>
        <v>1.0079014000369149E-06</v>
      </c>
      <c r="W313">
        <f t="shared" si="79"/>
        <v>4.0000000000000074E-06</v>
      </c>
    </row>
    <row r="314" spans="1:23" ht="12.75">
      <c r="A314" s="1">
        <v>35292</v>
      </c>
      <c r="B314" s="2">
        <v>89.2</v>
      </c>
      <c r="C314">
        <v>72.14</v>
      </c>
      <c r="D314">
        <v>1.2008</v>
      </c>
      <c r="E314">
        <f t="shared" si="64"/>
        <v>0.7075450375094668</v>
      </c>
      <c r="F314">
        <f t="shared" si="65"/>
        <v>0.971140269058296</v>
      </c>
      <c r="H314">
        <f t="shared" si="66"/>
        <v>0.002585141058783824</v>
      </c>
      <c r="I314">
        <f t="shared" si="67"/>
        <v>0.0019444444444445264</v>
      </c>
      <c r="J314">
        <f t="shared" si="68"/>
        <v>-0.038975590236094426</v>
      </c>
      <c r="K314">
        <f t="shared" si="69"/>
        <v>0.0006406966143392978</v>
      </c>
      <c r="L314">
        <f t="shared" si="70"/>
        <v>-0.039616286850433724</v>
      </c>
      <c r="M314">
        <f t="shared" si="71"/>
        <v>0.001569450183815848</v>
      </c>
      <c r="N314">
        <f t="shared" si="72"/>
        <v>1.250300550419617</v>
      </c>
      <c r="O314">
        <f t="shared" si="73"/>
        <v>0.002450304491845032</v>
      </c>
      <c r="P314">
        <f t="shared" si="74"/>
        <v>1.250300550419617</v>
      </c>
      <c r="S314">
        <f t="shared" si="75"/>
        <v>0.0009076262783022497</v>
      </c>
      <c r="T314">
        <f t="shared" si="76"/>
        <v>1.2506340790347388</v>
      </c>
      <c r="U314">
        <f t="shared" si="77"/>
        <v>-0.04983407903473869</v>
      </c>
      <c r="V314">
        <f t="shared" si="78"/>
        <v>0.002483435433240582</v>
      </c>
      <c r="W314">
        <f t="shared" si="79"/>
        <v>0.0023716899999999966</v>
      </c>
    </row>
    <row r="315" spans="1:23" ht="12.75">
      <c r="A315" s="1">
        <v>35323</v>
      </c>
      <c r="B315" s="2">
        <v>89.25</v>
      </c>
      <c r="C315">
        <v>72.37</v>
      </c>
      <c r="D315">
        <v>1.2009</v>
      </c>
      <c r="E315">
        <f t="shared" si="64"/>
        <v>0.7094622945000657</v>
      </c>
      <c r="F315">
        <f t="shared" si="65"/>
        <v>0.9737717983193278</v>
      </c>
      <c r="H315">
        <f t="shared" si="66"/>
        <v>0.0005605381165918466</v>
      </c>
      <c r="I315">
        <f t="shared" si="67"/>
        <v>0.0031882450790130523</v>
      </c>
      <c r="J315">
        <f t="shared" si="68"/>
        <v>8.327781479011698E-05</v>
      </c>
      <c r="K315">
        <f t="shared" si="69"/>
        <v>-0.0026277069624212057</v>
      </c>
      <c r="L315">
        <f t="shared" si="70"/>
        <v>0.0027109847772113227</v>
      </c>
      <c r="M315">
        <f t="shared" si="71"/>
        <v>7.349438462271525E-06</v>
      </c>
      <c r="N315">
        <f t="shared" si="72"/>
        <v>1.1976446494795248</v>
      </c>
      <c r="O315">
        <f t="shared" si="73"/>
        <v>1.0597307011158934E-05</v>
      </c>
      <c r="P315">
        <f t="shared" si="74"/>
        <v>1.1976446494795248</v>
      </c>
      <c r="S315">
        <f t="shared" si="75"/>
        <v>-0.00046782580411660333</v>
      </c>
      <c r="T315">
        <f t="shared" si="76"/>
        <v>1.200238234774417</v>
      </c>
      <c r="U315">
        <f t="shared" si="77"/>
        <v>0.0006617652255831441</v>
      </c>
      <c r="V315">
        <f t="shared" si="78"/>
        <v>4.379332137911096E-07</v>
      </c>
      <c r="W315">
        <f t="shared" si="79"/>
        <v>9.999999999997797E-09</v>
      </c>
    </row>
    <row r="316" spans="1:23" ht="12.75">
      <c r="A316" s="1">
        <v>35353</v>
      </c>
      <c r="B316" s="2">
        <v>89.4</v>
      </c>
      <c r="C316">
        <v>72.6</v>
      </c>
      <c r="D316">
        <v>1.2545</v>
      </c>
      <c r="E316">
        <f t="shared" si="64"/>
        <v>0.7422357937335307</v>
      </c>
      <c r="F316">
        <f t="shared" si="65"/>
        <v>1.0187550335570468</v>
      </c>
      <c r="H316">
        <f t="shared" si="66"/>
        <v>0.001680672268907557</v>
      </c>
      <c r="I316">
        <f t="shared" si="67"/>
        <v>0.003178112477545847</v>
      </c>
      <c r="J316">
        <f t="shared" si="68"/>
        <v>0.04463319177283687</v>
      </c>
      <c r="K316">
        <f t="shared" si="69"/>
        <v>-0.0014974402086382899</v>
      </c>
      <c r="L316">
        <f t="shared" si="70"/>
        <v>0.046130631981475156</v>
      </c>
      <c r="M316">
        <f t="shared" si="71"/>
        <v>0.0021280352070102986</v>
      </c>
      <c r="N316">
        <f t="shared" si="72"/>
        <v>1.1991017240534463</v>
      </c>
      <c r="O316">
        <f t="shared" si="73"/>
        <v>0.0030689689778505063</v>
      </c>
      <c r="P316">
        <f t="shared" si="74"/>
        <v>1.1991017240534463</v>
      </c>
      <c r="S316">
        <f t="shared" si="75"/>
        <v>7.827744678122516E-06</v>
      </c>
      <c r="T316">
        <f t="shared" si="76"/>
        <v>1.200909400338584</v>
      </c>
      <c r="U316">
        <f t="shared" si="77"/>
        <v>0.05359059966141588</v>
      </c>
      <c r="V316">
        <f t="shared" si="78"/>
        <v>0.0028719523720701482</v>
      </c>
      <c r="W316">
        <f t="shared" si="79"/>
        <v>0.002872959999999986</v>
      </c>
    </row>
    <row r="317" spans="1:23" ht="12.75">
      <c r="A317" s="1">
        <v>35384</v>
      </c>
      <c r="B317" s="2">
        <v>89.23</v>
      </c>
      <c r="C317">
        <v>72.73</v>
      </c>
      <c r="D317">
        <v>1.27</v>
      </c>
      <c r="E317">
        <f t="shared" si="64"/>
        <v>0.7541861314624672</v>
      </c>
      <c r="F317">
        <f t="shared" si="65"/>
        <v>1.0351574582539504</v>
      </c>
      <c r="H317">
        <f t="shared" si="66"/>
        <v>-0.0019015659955257114</v>
      </c>
      <c r="I317">
        <f t="shared" si="67"/>
        <v>0.001790633608815595</v>
      </c>
      <c r="J317">
        <f t="shared" si="68"/>
        <v>0.012355520127540931</v>
      </c>
      <c r="K317">
        <f t="shared" si="69"/>
        <v>-0.0036921996043413063</v>
      </c>
      <c r="L317">
        <f t="shared" si="70"/>
        <v>0.016047719731882237</v>
      </c>
      <c r="M317">
        <f t="shared" si="71"/>
        <v>0.0002575293085930425</v>
      </c>
      <c r="N317">
        <f t="shared" si="72"/>
        <v>1.2498681355963537</v>
      </c>
      <c r="O317">
        <f t="shared" si="73"/>
        <v>0.0004052919643668025</v>
      </c>
      <c r="P317">
        <f t="shared" si="74"/>
        <v>1.2498681355963537</v>
      </c>
      <c r="S317">
        <f t="shared" si="75"/>
        <v>-0.0009157994360937651</v>
      </c>
      <c r="T317">
        <f t="shared" si="76"/>
        <v>1.2533511296074202</v>
      </c>
      <c r="U317">
        <f t="shared" si="77"/>
        <v>0.016648870392579784</v>
      </c>
      <c r="V317">
        <f t="shared" si="78"/>
        <v>0.00027718488534891975</v>
      </c>
      <c r="W317">
        <f t="shared" si="79"/>
        <v>0.00024025000000000215</v>
      </c>
    </row>
    <row r="318" spans="1:23" ht="12.75">
      <c r="A318" s="1">
        <v>35414</v>
      </c>
      <c r="B318" s="2">
        <v>89.3</v>
      </c>
      <c r="C318">
        <v>72.73</v>
      </c>
      <c r="D318">
        <v>1.314</v>
      </c>
      <c r="E318">
        <f t="shared" si="64"/>
        <v>0.7797037453391671</v>
      </c>
      <c r="F318">
        <f t="shared" si="65"/>
        <v>1.07018163493841</v>
      </c>
      <c r="H318">
        <f t="shared" si="66"/>
        <v>0.0007844895214612624</v>
      </c>
      <c r="I318">
        <f t="shared" si="67"/>
        <v>0</v>
      </c>
      <c r="J318">
        <f t="shared" si="68"/>
        <v>0.03464566929133861</v>
      </c>
      <c r="K318">
        <f t="shared" si="69"/>
        <v>0.0007844895214612624</v>
      </c>
      <c r="L318">
        <f t="shared" si="70"/>
        <v>0.03386117976987735</v>
      </c>
      <c r="M318">
        <f t="shared" si="71"/>
        <v>0.001146579495407951</v>
      </c>
      <c r="N318">
        <f t="shared" si="72"/>
        <v>1.2709963016922559</v>
      </c>
      <c r="O318">
        <f t="shared" si="73"/>
        <v>0.0018493180681434813</v>
      </c>
      <c r="P318">
        <f t="shared" si="74"/>
        <v>1.2709963016922559</v>
      </c>
      <c r="S318">
        <f t="shared" si="75"/>
        <v>0.0009681390787851074</v>
      </c>
      <c r="T318">
        <f t="shared" si="76"/>
        <v>1.271229536630057</v>
      </c>
      <c r="U318">
        <f t="shared" si="77"/>
        <v>0.04277046336994306</v>
      </c>
      <c r="V318">
        <f t="shared" si="78"/>
        <v>0.0018293125368796408</v>
      </c>
      <c r="W318">
        <f t="shared" si="79"/>
        <v>0.0019360000000000035</v>
      </c>
    </row>
    <row r="319" spans="1:23" ht="12.75">
      <c r="A319" s="1">
        <v>35445</v>
      </c>
      <c r="B319" s="2">
        <v>89.6</v>
      </c>
      <c r="C319">
        <v>72.96</v>
      </c>
      <c r="D319">
        <v>1.339</v>
      </c>
      <c r="E319">
        <f t="shared" si="64"/>
        <v>0.7943822273142324</v>
      </c>
      <c r="F319">
        <f t="shared" si="65"/>
        <v>1.0903285714285715</v>
      </c>
      <c r="H319">
        <f t="shared" si="66"/>
        <v>0.0033594624860022737</v>
      </c>
      <c r="I319">
        <f t="shared" si="67"/>
        <v>0.003162381410696913</v>
      </c>
      <c r="J319">
        <f t="shared" si="68"/>
        <v>0.01902587519025878</v>
      </c>
      <c r="K319">
        <f t="shared" si="69"/>
        <v>0.0001970810753053609</v>
      </c>
      <c r="L319">
        <f t="shared" si="70"/>
        <v>0.018828794114953418</v>
      </c>
      <c r="M319">
        <f t="shared" si="71"/>
        <v>0.00035452348782330446</v>
      </c>
      <c r="N319">
        <f t="shared" si="72"/>
        <v>1.3142589645329512</v>
      </c>
      <c r="O319">
        <f t="shared" si="73"/>
        <v>0.0006121188359817644</v>
      </c>
      <c r="P319">
        <f t="shared" si="74"/>
        <v>1.3142589645329512</v>
      </c>
      <c r="S319">
        <f t="shared" si="75"/>
        <v>0.000720938220163981</v>
      </c>
      <c r="T319">
        <f t="shared" si="76"/>
        <v>1.3149473128212956</v>
      </c>
      <c r="U319">
        <f t="shared" si="77"/>
        <v>0.024052687178704346</v>
      </c>
      <c r="V319">
        <f t="shared" si="78"/>
        <v>0.0005785317605166084</v>
      </c>
      <c r="W319">
        <f t="shared" si="79"/>
        <v>0.0006249999999999956</v>
      </c>
    </row>
    <row r="320" spans="1:23" ht="12.75">
      <c r="A320" s="1">
        <v>35476</v>
      </c>
      <c r="B320" s="2">
        <v>89.76</v>
      </c>
      <c r="C320">
        <v>73.19</v>
      </c>
      <c r="D320">
        <v>1.4205</v>
      </c>
      <c r="E320">
        <f t="shared" si="64"/>
        <v>0.8438830576192687</v>
      </c>
      <c r="F320">
        <f t="shared" si="65"/>
        <v>1.1582708890374331</v>
      </c>
      <c r="H320">
        <f t="shared" si="66"/>
        <v>0.0017857142857145014</v>
      </c>
      <c r="I320">
        <f t="shared" si="67"/>
        <v>0.003152412280701844</v>
      </c>
      <c r="J320">
        <f t="shared" si="68"/>
        <v>0.06086631814787169</v>
      </c>
      <c r="K320">
        <f t="shared" si="69"/>
        <v>-0.0013666979949873426</v>
      </c>
      <c r="L320">
        <f t="shared" si="70"/>
        <v>0.06223301614285903</v>
      </c>
      <c r="M320">
        <f t="shared" si="71"/>
        <v>0.003872948298237353</v>
      </c>
      <c r="N320">
        <f t="shared" si="72"/>
        <v>1.337169991384712</v>
      </c>
      <c r="O320">
        <f t="shared" si="73"/>
        <v>0.006943890335824</v>
      </c>
      <c r="P320">
        <f t="shared" si="74"/>
        <v>1.337169991384712</v>
      </c>
      <c r="S320">
        <f t="shared" si="75"/>
        <v>6.284838267549167E-05</v>
      </c>
      <c r="T320">
        <f t="shared" si="76"/>
        <v>1.3390841539844025</v>
      </c>
      <c r="U320">
        <f t="shared" si="77"/>
        <v>0.08141584601559759</v>
      </c>
      <c r="V320">
        <f t="shared" si="78"/>
        <v>0.0066285399824354985</v>
      </c>
      <c r="W320">
        <f t="shared" si="79"/>
        <v>0.0066422500000000205</v>
      </c>
    </row>
    <row r="321" spans="1:23" ht="12.75">
      <c r="A321" s="1">
        <v>35504</v>
      </c>
      <c r="B321" s="2">
        <v>89.63</v>
      </c>
      <c r="C321">
        <v>73.38</v>
      </c>
      <c r="D321">
        <v>1.477</v>
      </c>
      <c r="E321">
        <f t="shared" si="64"/>
        <v>0.8810020780109281</v>
      </c>
      <c r="F321">
        <f t="shared" si="65"/>
        <v>1.2092185652125405</v>
      </c>
      <c r="H321">
        <f t="shared" si="66"/>
        <v>-0.001448306595365545</v>
      </c>
      <c r="I321">
        <f t="shared" si="67"/>
        <v>0.0025959830577948484</v>
      </c>
      <c r="J321">
        <f t="shared" si="68"/>
        <v>0.03977472720872921</v>
      </c>
      <c r="K321">
        <f t="shared" si="69"/>
        <v>-0.004044289653160393</v>
      </c>
      <c r="L321">
        <f t="shared" si="70"/>
        <v>0.043819016861889604</v>
      </c>
      <c r="M321">
        <f t="shared" si="71"/>
        <v>0.0019201062387425654</v>
      </c>
      <c r="N321">
        <f t="shared" si="72"/>
        <v>1.4147550865476857</v>
      </c>
      <c r="O321">
        <f t="shared" si="73"/>
        <v>0.003874429250686113</v>
      </c>
      <c r="P321">
        <f t="shared" si="74"/>
        <v>1.4147550865476857</v>
      </c>
      <c r="S321">
        <f t="shared" si="75"/>
        <v>-0.0010639705476084478</v>
      </c>
      <c r="T321">
        <f t="shared" si="76"/>
        <v>1.4189886298371224</v>
      </c>
      <c r="U321">
        <f t="shared" si="77"/>
        <v>0.05801137016287772</v>
      </c>
      <c r="V321">
        <f t="shared" si="78"/>
        <v>0.003365319068174419</v>
      </c>
      <c r="W321">
        <f t="shared" si="79"/>
        <v>0.0031922499999999993</v>
      </c>
    </row>
    <row r="322" spans="1:23" ht="12.75">
      <c r="A322" s="1">
        <v>35535</v>
      </c>
      <c r="B322" s="2">
        <v>89.72</v>
      </c>
      <c r="C322">
        <v>73.47</v>
      </c>
      <c r="D322">
        <v>1.4427</v>
      </c>
      <c r="E322">
        <f t="shared" si="64"/>
        <v>0.8607339499622839</v>
      </c>
      <c r="F322">
        <f t="shared" si="65"/>
        <v>1.1813995653143112</v>
      </c>
      <c r="H322">
        <f t="shared" si="66"/>
        <v>0.001004128082115363</v>
      </c>
      <c r="I322">
        <f t="shared" si="67"/>
        <v>0.0012264922322158256</v>
      </c>
      <c r="J322">
        <f t="shared" si="68"/>
        <v>-0.02322274881516584</v>
      </c>
      <c r="K322">
        <f t="shared" si="69"/>
        <v>-0.0002223641501004625</v>
      </c>
      <c r="L322">
        <f t="shared" si="70"/>
        <v>-0.023000384665065376</v>
      </c>
      <c r="M322">
        <f t="shared" si="71"/>
        <v>0.0005290176947409745</v>
      </c>
      <c r="N322">
        <f t="shared" si="72"/>
        <v>1.4766715681503018</v>
      </c>
      <c r="O322">
        <f t="shared" si="73"/>
        <v>0.0011540674425905906</v>
      </c>
      <c r="P322">
        <f t="shared" si="74"/>
        <v>1.4766715681503018</v>
      </c>
      <c r="S322">
        <f t="shared" si="75"/>
        <v>0.0005444218276207721</v>
      </c>
      <c r="T322">
        <f t="shared" si="76"/>
        <v>1.4778041110393958</v>
      </c>
      <c r="U322">
        <f t="shared" si="77"/>
        <v>-0.0351041110393957</v>
      </c>
      <c r="V322">
        <f t="shared" si="78"/>
        <v>0.0012322986118662232</v>
      </c>
      <c r="W322">
        <f t="shared" si="79"/>
        <v>0.0011764899999999999</v>
      </c>
    </row>
    <row r="323" spans="1:23" ht="12.75">
      <c r="A323" s="1">
        <v>35565</v>
      </c>
      <c r="B323" s="2">
        <v>89.44</v>
      </c>
      <c r="C323">
        <v>73.42</v>
      </c>
      <c r="D323">
        <v>1.4685</v>
      </c>
      <c r="E323">
        <f t="shared" si="64"/>
        <v>0.8782712510040531</v>
      </c>
      <c r="F323">
        <f t="shared" si="65"/>
        <v>1.2054703711985688</v>
      </c>
      <c r="H323">
        <f t="shared" si="66"/>
        <v>-0.0031208203299153414</v>
      </c>
      <c r="I323">
        <f t="shared" si="67"/>
        <v>-0.0006805498843064361</v>
      </c>
      <c r="J323">
        <f t="shared" si="68"/>
        <v>0.017883135787065685</v>
      </c>
      <c r="K323">
        <f t="shared" si="69"/>
        <v>-0.0024402704456089053</v>
      </c>
      <c r="L323">
        <f t="shared" si="70"/>
        <v>0.02032340623267459</v>
      </c>
      <c r="M323">
        <f t="shared" si="71"/>
        <v>0.00041304084089831635</v>
      </c>
      <c r="N323">
        <f t="shared" si="72"/>
        <v>1.4391794218281202</v>
      </c>
      <c r="O323">
        <f t="shared" si="73"/>
        <v>0.0008596963043333094</v>
      </c>
      <c r="P323">
        <f t="shared" si="74"/>
        <v>1.4391794218281202</v>
      </c>
      <c r="S323">
        <f t="shared" si="75"/>
        <v>-0.0003889463324369325</v>
      </c>
      <c r="T323">
        <f t="shared" si="76"/>
        <v>1.4421388671261934</v>
      </c>
      <c r="U323">
        <f t="shared" si="77"/>
        <v>0.02636113287380648</v>
      </c>
      <c r="V323">
        <f t="shared" si="78"/>
        <v>0.0006949093263904808</v>
      </c>
      <c r="W323">
        <f t="shared" si="79"/>
        <v>0.0006656399999999909</v>
      </c>
    </row>
    <row r="324" spans="1:23" ht="12.75">
      <c r="A324" s="1">
        <v>35596</v>
      </c>
      <c r="B324" s="2">
        <v>89.53</v>
      </c>
      <c r="C324">
        <v>73.51</v>
      </c>
      <c r="D324">
        <v>1.4285</v>
      </c>
      <c r="E324">
        <f t="shared" si="64"/>
        <v>0.854535696966119</v>
      </c>
      <c r="F324">
        <f t="shared" si="65"/>
        <v>1.1728921590528316</v>
      </c>
      <c r="H324">
        <f t="shared" si="66"/>
        <v>0.0010062611806798127</v>
      </c>
      <c r="I324">
        <f t="shared" si="67"/>
        <v>0.0012258240261509012</v>
      </c>
      <c r="J324">
        <f t="shared" si="68"/>
        <v>-0.027238678924072057</v>
      </c>
      <c r="K324">
        <f t="shared" si="69"/>
        <v>-0.0002195628454710885</v>
      </c>
      <c r="L324">
        <f t="shared" si="70"/>
        <v>-0.02701911607860097</v>
      </c>
      <c r="M324">
        <f t="shared" si="71"/>
        <v>0.0007300326336689134</v>
      </c>
      <c r="N324">
        <f t="shared" si="72"/>
        <v>1.4681775719614256</v>
      </c>
      <c r="O324">
        <f t="shared" si="73"/>
        <v>0.0015743097167541004</v>
      </c>
      <c r="P324">
        <f t="shared" si="74"/>
        <v>1.4681775719614256</v>
      </c>
      <c r="S324">
        <f t="shared" si="75"/>
        <v>0.0005456007090518654</v>
      </c>
      <c r="T324">
        <f t="shared" si="76"/>
        <v>1.4693012146412425</v>
      </c>
      <c r="U324">
        <f t="shared" si="77"/>
        <v>-0.04080121464124242</v>
      </c>
      <c r="V324">
        <f t="shared" si="78"/>
        <v>0.001664739116200735</v>
      </c>
      <c r="W324">
        <f t="shared" si="79"/>
        <v>0.0015999999999999851</v>
      </c>
    </row>
    <row r="325" spans="1:23" ht="12.75">
      <c r="A325" s="1">
        <v>35626</v>
      </c>
      <c r="B325" s="2">
        <v>89.43</v>
      </c>
      <c r="C325">
        <v>73.61</v>
      </c>
      <c r="D325">
        <v>1.459</v>
      </c>
      <c r="E325">
        <f t="shared" si="64"/>
        <v>0.8749455070622875</v>
      </c>
      <c r="F325">
        <f t="shared" si="65"/>
        <v>1.2009056245107905</v>
      </c>
      <c r="H325">
        <f t="shared" si="66"/>
        <v>-0.001116944041103518</v>
      </c>
      <c r="I325">
        <f t="shared" si="67"/>
        <v>0.001360359134811473</v>
      </c>
      <c r="J325">
        <f t="shared" si="68"/>
        <v>0.02135106755337768</v>
      </c>
      <c r="K325">
        <f t="shared" si="69"/>
        <v>-0.002477303175914991</v>
      </c>
      <c r="L325">
        <f t="shared" si="70"/>
        <v>0.02382837072929267</v>
      </c>
      <c r="M325">
        <f t="shared" si="71"/>
        <v>0.0005677912516126117</v>
      </c>
      <c r="N325">
        <f t="shared" si="72"/>
        <v>1.4249611724132056</v>
      </c>
      <c r="O325">
        <f t="shared" si="73"/>
        <v>0.0011586417834835183</v>
      </c>
      <c r="P325">
        <f t="shared" si="74"/>
        <v>1.4249611724132056</v>
      </c>
      <c r="S325">
        <f t="shared" si="75"/>
        <v>-0.0004045309274298335</v>
      </c>
      <c r="T325">
        <f t="shared" si="76"/>
        <v>1.4279221275701666</v>
      </c>
      <c r="U325">
        <f t="shared" si="77"/>
        <v>0.03107787242983351</v>
      </c>
      <c r="V325">
        <f t="shared" si="78"/>
        <v>0.0009658341547650057</v>
      </c>
      <c r="W325">
        <f t="shared" si="79"/>
        <v>0.0009302499999999982</v>
      </c>
    </row>
    <row r="326" spans="1:23" ht="12.75">
      <c r="A326" s="1">
        <v>35657</v>
      </c>
      <c r="B326" s="2">
        <v>89.63</v>
      </c>
      <c r="C326">
        <v>73.74</v>
      </c>
      <c r="D326">
        <v>1.526</v>
      </c>
      <c r="E326">
        <f t="shared" si="64"/>
        <v>0.9146951934092761</v>
      </c>
      <c r="F326">
        <f t="shared" si="65"/>
        <v>1.2554640187437243</v>
      </c>
      <c r="H326">
        <f t="shared" si="66"/>
        <v>0.002236386000223467</v>
      </c>
      <c r="I326">
        <f t="shared" si="67"/>
        <v>0.0017660643934247489</v>
      </c>
      <c r="J326">
        <f t="shared" si="68"/>
        <v>0.04592186429061007</v>
      </c>
      <c r="K326">
        <f t="shared" si="69"/>
        <v>0.00047032160679871815</v>
      </c>
      <c r="L326">
        <f t="shared" si="70"/>
        <v>0.04545154268381135</v>
      </c>
      <c r="M326">
        <f t="shared" si="71"/>
        <v>0.0020658427323383254</v>
      </c>
      <c r="N326">
        <f t="shared" si="72"/>
        <v>1.4596861992243193</v>
      </c>
      <c r="O326">
        <f t="shared" si="73"/>
        <v>0.004397520173316673</v>
      </c>
      <c r="P326">
        <f t="shared" si="74"/>
        <v>1.4596861992243193</v>
      </c>
      <c r="S326">
        <f t="shared" si="75"/>
        <v>0.000835926852753925</v>
      </c>
      <c r="T326">
        <f t="shared" si="76"/>
        <v>1.4602196172781683</v>
      </c>
      <c r="U326">
        <f t="shared" si="77"/>
        <v>0.06578038272183173</v>
      </c>
      <c r="V326">
        <f t="shared" si="78"/>
        <v>0.004327058751030659</v>
      </c>
      <c r="W326">
        <f t="shared" si="79"/>
        <v>0.004488999999999993</v>
      </c>
    </row>
    <row r="327" spans="1:23" ht="12.75">
      <c r="A327" s="1">
        <v>35688</v>
      </c>
      <c r="B327" s="2">
        <v>89.62</v>
      </c>
      <c r="C327">
        <v>73.93</v>
      </c>
      <c r="D327">
        <v>1.4889</v>
      </c>
      <c r="E327">
        <f t="shared" si="64"/>
        <v>0.8948565535017934</v>
      </c>
      <c r="F327">
        <f t="shared" si="65"/>
        <v>1.2282345123856282</v>
      </c>
      <c r="H327">
        <f t="shared" si="66"/>
        <v>-0.000111569786901633</v>
      </c>
      <c r="I327">
        <f t="shared" si="67"/>
        <v>0.0025766205587198776</v>
      </c>
      <c r="J327">
        <f t="shared" si="68"/>
        <v>-0.02431192660550463</v>
      </c>
      <c r="K327">
        <f t="shared" si="69"/>
        <v>-0.0026881903456215106</v>
      </c>
      <c r="L327">
        <f t="shared" si="70"/>
        <v>-0.02162373625988312</v>
      </c>
      <c r="M327">
        <f t="shared" si="71"/>
        <v>0.000467585969836984</v>
      </c>
      <c r="N327">
        <f t="shared" si="72"/>
        <v>1.5218978215325816</v>
      </c>
      <c r="O327">
        <f t="shared" si="73"/>
        <v>0.0010888562258961115</v>
      </c>
      <c r="P327">
        <f t="shared" si="74"/>
        <v>1.5218978215325816</v>
      </c>
      <c r="S327">
        <f t="shared" si="75"/>
        <v>-0.0004932792077189371</v>
      </c>
      <c r="T327">
        <f t="shared" si="76"/>
        <v>1.5252472559290209</v>
      </c>
      <c r="U327">
        <f t="shared" si="77"/>
        <v>-0.036347255929020994</v>
      </c>
      <c r="V327">
        <f t="shared" si="78"/>
        <v>0.0013211230135697519</v>
      </c>
      <c r="W327">
        <f t="shared" si="79"/>
        <v>0.0013764100000000098</v>
      </c>
    </row>
    <row r="328" spans="1:23" ht="12.75">
      <c r="A328" s="1">
        <v>35718</v>
      </c>
      <c r="B328" s="2">
        <v>89.63</v>
      </c>
      <c r="C328">
        <v>74.11</v>
      </c>
      <c r="D328">
        <v>1.4609</v>
      </c>
      <c r="E328">
        <f t="shared" si="64"/>
        <v>0.8800675996203668</v>
      </c>
      <c r="F328">
        <f t="shared" si="65"/>
        <v>1.20793594778534</v>
      </c>
      <c r="H328">
        <f t="shared" si="66"/>
        <v>0.00011158223610796547</v>
      </c>
      <c r="I328">
        <f t="shared" si="67"/>
        <v>0.002434735560665313</v>
      </c>
      <c r="J328">
        <f t="shared" si="68"/>
        <v>-0.018805829807240104</v>
      </c>
      <c r="K328">
        <f t="shared" si="69"/>
        <v>-0.0023231533245573477</v>
      </c>
      <c r="L328">
        <f t="shared" si="70"/>
        <v>-0.016482676482682757</v>
      </c>
      <c r="M328">
        <f t="shared" si="71"/>
        <v>0.0002716786240327832</v>
      </c>
      <c r="N328">
        <f t="shared" si="72"/>
        <v>1.4854410570150665</v>
      </c>
      <c r="O328">
        <f t="shared" si="73"/>
        <v>0.0006022634794167383</v>
      </c>
      <c r="P328">
        <f t="shared" si="74"/>
        <v>1.4854410570150665</v>
      </c>
      <c r="S328">
        <f t="shared" si="75"/>
        <v>-0.00033965958303344235</v>
      </c>
      <c r="T328">
        <f t="shared" si="76"/>
        <v>1.4883942808468216</v>
      </c>
      <c r="U328">
        <f t="shared" si="77"/>
        <v>-0.027494280846821484</v>
      </c>
      <c r="V328">
        <f t="shared" si="78"/>
        <v>0.0007559354792838947</v>
      </c>
      <c r="W328">
        <f t="shared" si="79"/>
        <v>0.0007839999999999889</v>
      </c>
    </row>
    <row r="329" spans="1:23" ht="12.75">
      <c r="A329" s="1">
        <v>35749</v>
      </c>
      <c r="B329" s="2">
        <v>89.6</v>
      </c>
      <c r="C329">
        <v>74.06</v>
      </c>
      <c r="D329">
        <v>1.4134</v>
      </c>
      <c r="E329">
        <f t="shared" si="64"/>
        <v>0.8511633427665606</v>
      </c>
      <c r="F329">
        <f t="shared" si="65"/>
        <v>1.1682634375</v>
      </c>
      <c r="H329">
        <f t="shared" si="66"/>
        <v>-0.00033470936070512103</v>
      </c>
      <c r="I329">
        <f t="shared" si="67"/>
        <v>-0.0006746727836998145</v>
      </c>
      <c r="J329">
        <f t="shared" si="68"/>
        <v>-0.032514203573139944</v>
      </c>
      <c r="K329">
        <f t="shared" si="69"/>
        <v>0.0003399634229946935</v>
      </c>
      <c r="L329">
        <f t="shared" si="70"/>
        <v>-0.03285416699613464</v>
      </c>
      <c r="M329">
        <f t="shared" si="71"/>
        <v>0.0010793962890099024</v>
      </c>
      <c r="N329">
        <f t="shared" si="72"/>
        <v>1.461396652564653</v>
      </c>
      <c r="O329">
        <f t="shared" si="73"/>
        <v>0.0023036786574120024</v>
      </c>
      <c r="P329">
        <f t="shared" si="74"/>
        <v>1.461396652564653</v>
      </c>
      <c r="S329">
        <f t="shared" si="75"/>
        <v>0.0007810678271891259</v>
      </c>
      <c r="T329">
        <f t="shared" si="76"/>
        <v>1.4620410619887407</v>
      </c>
      <c r="U329">
        <f t="shared" si="77"/>
        <v>-0.04864106198874074</v>
      </c>
      <c r="V329">
        <f t="shared" si="78"/>
        <v>0.0023659529113925193</v>
      </c>
      <c r="W329">
        <f t="shared" si="79"/>
        <v>0.002256250000000009</v>
      </c>
    </row>
    <row r="330" spans="1:23" ht="12.75">
      <c r="A330" s="1">
        <v>35779</v>
      </c>
      <c r="B330" s="2">
        <v>89.65</v>
      </c>
      <c r="C330">
        <v>73.97</v>
      </c>
      <c r="D330">
        <v>1.433</v>
      </c>
      <c r="E330">
        <f aca="true" t="shared" si="80" ref="E330:E393">C330*D330/B330/7.086608*5.1631</f>
        <v>0.8614372385210406</v>
      </c>
      <c r="F330">
        <f aca="true" t="shared" si="81" ref="F330:F393">C330*D330/B330</f>
        <v>1.1823648633575012</v>
      </c>
      <c r="H330">
        <f aca="true" t="shared" si="82" ref="H330:H393">B330/B329-1</f>
        <v>0.0005580357142858094</v>
      </c>
      <c r="I330">
        <f aca="true" t="shared" si="83" ref="I330:I393">C330/C329-1</f>
        <v>-0.0012152308938698786</v>
      </c>
      <c r="J330">
        <f aca="true" t="shared" si="84" ref="J330:J393">D330/D329-1</f>
        <v>0.013867270411773047</v>
      </c>
      <c r="K330">
        <f aca="true" t="shared" si="85" ref="K330:K393">H330-I330</f>
        <v>0.001773266608155688</v>
      </c>
      <c r="L330">
        <f aca="true" t="shared" si="86" ref="L330:L393">J330-K330</f>
        <v>0.01209400380361736</v>
      </c>
      <c r="M330">
        <f aca="true" t="shared" si="87" ref="M330:M393">(J330-K330)^2</f>
        <v>0.00014626492800191116</v>
      </c>
      <c r="N330">
        <f aca="true" t="shared" si="88" ref="N330:N393">D329*(1+K330)</f>
        <v>1.4159063350239671</v>
      </c>
      <c r="O330">
        <f aca="true" t="shared" si="89" ref="O330:O393">(D330-N330)^2</f>
        <v>0.0002921933823128549</v>
      </c>
      <c r="P330">
        <f aca="true" t="shared" si="90" ref="P330:P393">D329*(1+K330)</f>
        <v>1.4159063350239671</v>
      </c>
      <c r="S330">
        <f aca="true" t="shared" si="91" ref="S330:S393">0.000638+0.420833*K330</f>
        <v>0.0013842491065099828</v>
      </c>
      <c r="T330">
        <f aca="true" t="shared" si="92" ref="T330:T393">D329*(1+S330)</f>
        <v>1.4153564976871411</v>
      </c>
      <c r="U330">
        <f aca="true" t="shared" si="93" ref="U330:U393">D330-T330</f>
        <v>0.01764350231285894</v>
      </c>
      <c r="V330">
        <f aca="true" t="shared" si="94" ref="V330:V393">U330^2</f>
        <v>0.0003112931738638587</v>
      </c>
      <c r="W330">
        <f aca="true" t="shared" si="95" ref="W330:W393">(D330-D329)^2</f>
        <v>0.0003841600000000024</v>
      </c>
    </row>
    <row r="331" spans="1:23" ht="12.75">
      <c r="A331" s="1">
        <v>35810</v>
      </c>
      <c r="B331" s="2">
        <v>89.62</v>
      </c>
      <c r="C331">
        <v>74.11</v>
      </c>
      <c r="D331">
        <v>1.461</v>
      </c>
      <c r="E331">
        <f t="shared" si="80"/>
        <v>0.8802260477204987</v>
      </c>
      <c r="F331">
        <f t="shared" si="81"/>
        <v>1.2081534255746484</v>
      </c>
      <c r="H331">
        <f t="shared" si="82"/>
        <v>-0.0003346346904629094</v>
      </c>
      <c r="I331">
        <f t="shared" si="83"/>
        <v>0.0018926591861565534</v>
      </c>
      <c r="J331">
        <f t="shared" si="84"/>
        <v>0.01953942777390094</v>
      </c>
      <c r="K331">
        <f t="shared" si="85"/>
        <v>-0.0022272938766194628</v>
      </c>
      <c r="L331">
        <f t="shared" si="86"/>
        <v>0.021766721650520404</v>
      </c>
      <c r="M331">
        <f t="shared" si="87"/>
        <v>0.0004737901714112337</v>
      </c>
      <c r="N331">
        <f t="shared" si="88"/>
        <v>1.4298082878748044</v>
      </c>
      <c r="O331">
        <f t="shared" si="89"/>
        <v>0.0009729229053010785</v>
      </c>
      <c r="P331">
        <f t="shared" si="90"/>
        <v>1.4298082878748044</v>
      </c>
      <c r="S331">
        <f t="shared" si="91"/>
        <v>-0.00029931876397939843</v>
      </c>
      <c r="T331">
        <f t="shared" si="92"/>
        <v>1.4325710762112176</v>
      </c>
      <c r="U331">
        <f t="shared" si="93"/>
        <v>0.02842892378878248</v>
      </c>
      <c r="V331">
        <f t="shared" si="94"/>
        <v>0.0008082037077884023</v>
      </c>
      <c r="W331">
        <f t="shared" si="95"/>
        <v>0.0007840000000000014</v>
      </c>
    </row>
    <row r="332" spans="1:23" ht="12.75">
      <c r="A332" s="1">
        <v>35841</v>
      </c>
      <c r="B332" s="2">
        <v>89.73</v>
      </c>
      <c r="C332">
        <v>74.25</v>
      </c>
      <c r="D332">
        <v>1.473</v>
      </c>
      <c r="E332">
        <f t="shared" si="80"/>
        <v>0.8880423216527412</v>
      </c>
      <c r="F332">
        <f t="shared" si="81"/>
        <v>1.2188816449348046</v>
      </c>
      <c r="H332">
        <f t="shared" si="82"/>
        <v>0.0012274045971880643</v>
      </c>
      <c r="I332">
        <f t="shared" si="83"/>
        <v>0.0018890837943597028</v>
      </c>
      <c r="J332">
        <f t="shared" si="84"/>
        <v>0.008213552361396204</v>
      </c>
      <c r="K332">
        <f t="shared" si="85"/>
        <v>-0.0006616791971716385</v>
      </c>
      <c r="L332">
        <f t="shared" si="86"/>
        <v>0.008875231558567842</v>
      </c>
      <c r="M332">
        <f t="shared" si="87"/>
        <v>7.876973521819857E-05</v>
      </c>
      <c r="N332">
        <f t="shared" si="88"/>
        <v>1.4600332866929324</v>
      </c>
      <c r="O332">
        <f t="shared" si="89"/>
        <v>0.00016813565398768573</v>
      </c>
      <c r="P332">
        <f t="shared" si="90"/>
        <v>1.4600332866929324</v>
      </c>
      <c r="S332">
        <f t="shared" si="91"/>
        <v>0.00035954355841666787</v>
      </c>
      <c r="T332">
        <f t="shared" si="92"/>
        <v>1.461525293138847</v>
      </c>
      <c r="U332">
        <f t="shared" si="93"/>
        <v>0.01147470686115315</v>
      </c>
      <c r="V332">
        <f t="shared" si="94"/>
        <v>0.00013166889754939517</v>
      </c>
      <c r="W332">
        <f t="shared" si="95"/>
        <v>0.00014400000000000025</v>
      </c>
    </row>
    <row r="333" spans="1:23" ht="12.75">
      <c r="A333" s="1">
        <v>35869</v>
      </c>
      <c r="B333" s="2">
        <v>89.66</v>
      </c>
      <c r="C333">
        <v>74.38</v>
      </c>
      <c r="D333">
        <v>1.466</v>
      </c>
      <c r="E333">
        <f t="shared" si="80"/>
        <v>0.8860608261216387</v>
      </c>
      <c r="F333">
        <f t="shared" si="81"/>
        <v>1.2161619451260317</v>
      </c>
      <c r="H333">
        <f t="shared" si="82"/>
        <v>-0.0007801181321743789</v>
      </c>
      <c r="I333">
        <f t="shared" si="83"/>
        <v>0.001750841750841614</v>
      </c>
      <c r="J333">
        <f t="shared" si="84"/>
        <v>-0.004752206381534396</v>
      </c>
      <c r="K333">
        <f t="shared" si="85"/>
        <v>-0.002530959883015993</v>
      </c>
      <c r="L333">
        <f t="shared" si="86"/>
        <v>-0.0022212464985184033</v>
      </c>
      <c r="M333">
        <f t="shared" si="87"/>
        <v>4.9339360071802666E-06</v>
      </c>
      <c r="N333">
        <f t="shared" si="88"/>
        <v>1.4692718960923175</v>
      </c>
      <c r="O333">
        <f t="shared" si="89"/>
        <v>1.0705304038922417E-05</v>
      </c>
      <c r="P333">
        <f t="shared" si="90"/>
        <v>1.4692718960923175</v>
      </c>
      <c r="S333">
        <f t="shared" si="91"/>
        <v>-0.0004271114404492694</v>
      </c>
      <c r="T333">
        <f t="shared" si="92"/>
        <v>1.4723708648482183</v>
      </c>
      <c r="U333">
        <f t="shared" si="93"/>
        <v>-0.0063708648482183605</v>
      </c>
      <c r="V333">
        <f t="shared" si="94"/>
        <v>4.058791891426435E-05</v>
      </c>
      <c r="W333">
        <f t="shared" si="95"/>
        <v>4.900000000000164E-05</v>
      </c>
    </row>
    <row r="334" spans="1:23" ht="12.75">
      <c r="A334" s="1">
        <v>35900</v>
      </c>
      <c r="B334" s="2">
        <v>89.7</v>
      </c>
      <c r="C334">
        <v>74.52</v>
      </c>
      <c r="D334">
        <v>1.5335</v>
      </c>
      <c r="E334">
        <f t="shared" si="80"/>
        <v>0.9281887706632436</v>
      </c>
      <c r="F334">
        <f t="shared" si="81"/>
        <v>1.2739846153846153</v>
      </c>
      <c r="H334">
        <f t="shared" si="82"/>
        <v>0.00044612982377878474</v>
      </c>
      <c r="I334">
        <f t="shared" si="83"/>
        <v>0.0018822264049476178</v>
      </c>
      <c r="J334">
        <f t="shared" si="84"/>
        <v>0.04604365620736717</v>
      </c>
      <c r="K334">
        <f t="shared" si="85"/>
        <v>-0.001436096581168833</v>
      </c>
      <c r="L334">
        <f t="shared" si="86"/>
        <v>0.047479752788536</v>
      </c>
      <c r="M334">
        <f t="shared" si="87"/>
        <v>0.002254326924860492</v>
      </c>
      <c r="N334">
        <f t="shared" si="88"/>
        <v>1.4638946824120065</v>
      </c>
      <c r="O334">
        <f t="shared" si="89"/>
        <v>0.004844900236525451</v>
      </c>
      <c r="P334">
        <f t="shared" si="90"/>
        <v>1.4638946824120065</v>
      </c>
      <c r="S334">
        <f t="shared" si="91"/>
        <v>3.364316745697643E-05</v>
      </c>
      <c r="T334">
        <f t="shared" si="92"/>
        <v>1.466049320883492</v>
      </c>
      <c r="U334">
        <f t="shared" si="93"/>
        <v>0.06745067911650815</v>
      </c>
      <c r="V334">
        <f t="shared" si="94"/>
        <v>0.004549594113278149</v>
      </c>
      <c r="W334">
        <f t="shared" si="95"/>
        <v>0.004556250000000016</v>
      </c>
    </row>
    <row r="335" spans="1:23" ht="12.75">
      <c r="A335" s="1">
        <v>35930</v>
      </c>
      <c r="B335" s="2">
        <v>89.51</v>
      </c>
      <c r="C335">
        <v>74.66</v>
      </c>
      <c r="D335">
        <v>1.4883</v>
      </c>
      <c r="E335">
        <f t="shared" si="80"/>
        <v>0.9044384909206843</v>
      </c>
      <c r="F335">
        <f t="shared" si="81"/>
        <v>1.2413861914869844</v>
      </c>
      <c r="H335">
        <f t="shared" si="82"/>
        <v>-0.002118171683389014</v>
      </c>
      <c r="I335">
        <f t="shared" si="83"/>
        <v>0.0018786902844873943</v>
      </c>
      <c r="J335">
        <f t="shared" si="84"/>
        <v>-0.02947505705901543</v>
      </c>
      <c r="K335">
        <f t="shared" si="85"/>
        <v>-0.003996861967876408</v>
      </c>
      <c r="L335">
        <f t="shared" si="86"/>
        <v>-0.025478195091139022</v>
      </c>
      <c r="M335">
        <f t="shared" si="87"/>
        <v>0.0006491384251021405</v>
      </c>
      <c r="N335">
        <f t="shared" si="88"/>
        <v>1.5273708121722616</v>
      </c>
      <c r="O335">
        <f t="shared" si="89"/>
        <v>0.0015265283638001455</v>
      </c>
      <c r="P335">
        <f t="shared" si="90"/>
        <v>1.5273708121722616</v>
      </c>
      <c r="S335">
        <f t="shared" si="91"/>
        <v>-0.0010440114125273327</v>
      </c>
      <c r="T335">
        <f t="shared" si="92"/>
        <v>1.5318990084988895</v>
      </c>
      <c r="U335">
        <f t="shared" si="93"/>
        <v>-0.043599008498889535</v>
      </c>
      <c r="V335">
        <f t="shared" si="94"/>
        <v>0.001900873542086242</v>
      </c>
      <c r="W335">
        <f t="shared" si="95"/>
        <v>0.0020430400000000116</v>
      </c>
    </row>
    <row r="336" spans="1:23" ht="12.75">
      <c r="A336" s="1">
        <v>35961</v>
      </c>
      <c r="B336" s="2">
        <v>89.62</v>
      </c>
      <c r="C336">
        <v>74.75</v>
      </c>
      <c r="D336">
        <v>1.4765</v>
      </c>
      <c r="E336">
        <f t="shared" si="80"/>
        <v>0.8972466286871965</v>
      </c>
      <c r="F336">
        <f t="shared" si="81"/>
        <v>1.2315150078107564</v>
      </c>
      <c r="H336">
        <f t="shared" si="82"/>
        <v>0.0012289129706177793</v>
      </c>
      <c r="I336">
        <f t="shared" si="83"/>
        <v>0.0012054647736405855</v>
      </c>
      <c r="J336">
        <f t="shared" si="84"/>
        <v>-0.007928509037156473</v>
      </c>
      <c r="K336">
        <f t="shared" si="85"/>
        <v>2.3448196977193803E-05</v>
      </c>
      <c r="L336">
        <f t="shared" si="86"/>
        <v>-0.007951957234133666</v>
      </c>
      <c r="M336">
        <f t="shared" si="87"/>
        <v>6.323362385349075E-05</v>
      </c>
      <c r="N336">
        <f t="shared" si="88"/>
        <v>1.4883348979515612</v>
      </c>
      <c r="O336">
        <f t="shared" si="89"/>
        <v>0.00014006480952386818</v>
      </c>
      <c r="P336">
        <f t="shared" si="90"/>
        <v>1.4883348979515612</v>
      </c>
      <c r="S336">
        <f t="shared" si="91"/>
        <v>0.0006478677750785034</v>
      </c>
      <c r="T336">
        <f t="shared" si="92"/>
        <v>1.4892642216096492</v>
      </c>
      <c r="U336">
        <f t="shared" si="93"/>
        <v>-0.012764221609649296</v>
      </c>
      <c r="V336">
        <f t="shared" si="94"/>
        <v>0.00016292535330023804</v>
      </c>
      <c r="W336">
        <f t="shared" si="95"/>
        <v>0.00013924000000000076</v>
      </c>
    </row>
    <row r="337" spans="1:23" ht="12.75">
      <c r="A337" s="1">
        <v>35991</v>
      </c>
      <c r="B337" s="2">
        <v>89.5</v>
      </c>
      <c r="C337">
        <v>74.84</v>
      </c>
      <c r="D337">
        <v>1.5285</v>
      </c>
      <c r="E337">
        <f t="shared" si="80"/>
        <v>0.9312114622287262</v>
      </c>
      <c r="F337">
        <f t="shared" si="81"/>
        <v>1.2781334078212292</v>
      </c>
      <c r="H337">
        <f t="shared" si="82"/>
        <v>-0.0013389868332961408</v>
      </c>
      <c r="I337">
        <f t="shared" si="83"/>
        <v>0.0012040133779265272</v>
      </c>
      <c r="J337">
        <f t="shared" si="84"/>
        <v>0.035218421943786105</v>
      </c>
      <c r="K337">
        <f t="shared" si="85"/>
        <v>-0.002543000211222668</v>
      </c>
      <c r="L337">
        <f t="shared" si="86"/>
        <v>0.03776142215500877</v>
      </c>
      <c r="M337">
        <f t="shared" si="87"/>
        <v>0.0014259250031687875</v>
      </c>
      <c r="N337">
        <f t="shared" si="88"/>
        <v>1.4727452601881297</v>
      </c>
      <c r="O337">
        <f t="shared" si="89"/>
        <v>0.003108591011489354</v>
      </c>
      <c r="P337">
        <f t="shared" si="90"/>
        <v>1.4727452601881297</v>
      </c>
      <c r="S337">
        <f t="shared" si="91"/>
        <v>-0.00043217840788946913</v>
      </c>
      <c r="T337">
        <f t="shared" si="92"/>
        <v>1.475861888580751</v>
      </c>
      <c r="U337">
        <f t="shared" si="93"/>
        <v>0.0526381114192489</v>
      </c>
      <c r="V337">
        <f t="shared" si="94"/>
        <v>0.0027707707737852617</v>
      </c>
      <c r="W337">
        <f t="shared" si="95"/>
        <v>0.002704000000000005</v>
      </c>
    </row>
    <row r="338" spans="1:23" ht="12.75">
      <c r="A338" s="1">
        <v>36022</v>
      </c>
      <c r="B338" s="2">
        <v>89.75</v>
      </c>
      <c r="C338">
        <v>74.94</v>
      </c>
      <c r="D338">
        <v>1.502</v>
      </c>
      <c r="E338">
        <f t="shared" si="80"/>
        <v>0.913737167199728</v>
      </c>
      <c r="F338">
        <f t="shared" si="81"/>
        <v>1.2541490807799442</v>
      </c>
      <c r="H338">
        <f t="shared" si="82"/>
        <v>0.0027932960893854997</v>
      </c>
      <c r="I338">
        <f t="shared" si="83"/>
        <v>0.0013361838588989983</v>
      </c>
      <c r="J338">
        <f t="shared" si="84"/>
        <v>-0.017337258750408924</v>
      </c>
      <c r="K338">
        <f t="shared" si="85"/>
        <v>0.0014571122304865014</v>
      </c>
      <c r="L338">
        <f t="shared" si="86"/>
        <v>-0.018794370980895425</v>
      </c>
      <c r="M338">
        <f t="shared" si="87"/>
        <v>0.0003532283805675241</v>
      </c>
      <c r="N338">
        <f t="shared" si="88"/>
        <v>1.5307271960442985</v>
      </c>
      <c r="O338">
        <f t="shared" si="89"/>
        <v>0.0008252517925675606</v>
      </c>
      <c r="P338">
        <f t="shared" si="90"/>
        <v>1.5307271960442985</v>
      </c>
      <c r="S338">
        <f t="shared" si="91"/>
        <v>0.001251200911292326</v>
      </c>
      <c r="T338">
        <f t="shared" si="92"/>
        <v>1.5304124605929104</v>
      </c>
      <c r="U338">
        <f t="shared" si="93"/>
        <v>-0.02841246059291036</v>
      </c>
      <c r="V338">
        <f t="shared" si="94"/>
        <v>0.0008072679169436841</v>
      </c>
      <c r="W338">
        <f t="shared" si="95"/>
        <v>0.0007022499999999983</v>
      </c>
    </row>
    <row r="339" spans="1:23" ht="12.75">
      <c r="A339" s="1">
        <v>36053</v>
      </c>
      <c r="B339" s="2">
        <v>89.68</v>
      </c>
      <c r="C339">
        <v>75.03</v>
      </c>
      <c r="D339">
        <v>1.4405</v>
      </c>
      <c r="E339">
        <f t="shared" si="80"/>
        <v>0.8780610970735273</v>
      </c>
      <c r="F339">
        <f t="shared" si="81"/>
        <v>1.2051819246208741</v>
      </c>
      <c r="H339">
        <f t="shared" si="82"/>
        <v>-0.0007799442896935238</v>
      </c>
      <c r="I339">
        <f t="shared" si="83"/>
        <v>0.0012009607686149781</v>
      </c>
      <c r="J339">
        <f t="shared" si="84"/>
        <v>-0.040945406125166506</v>
      </c>
      <c r="K339">
        <f t="shared" si="85"/>
        <v>-0.001980905058308502</v>
      </c>
      <c r="L339">
        <f t="shared" si="86"/>
        <v>-0.038964501066858004</v>
      </c>
      <c r="M339">
        <f t="shared" si="87"/>
        <v>0.0015182323433891784</v>
      </c>
      <c r="N339">
        <f t="shared" si="88"/>
        <v>1.4990246806024206</v>
      </c>
      <c r="O339">
        <f t="shared" si="89"/>
        <v>0.0034251382396153535</v>
      </c>
      <c r="P339">
        <f t="shared" si="90"/>
        <v>1.4990246806024206</v>
      </c>
      <c r="S339">
        <f t="shared" si="91"/>
        <v>-0.00019563021840314184</v>
      </c>
      <c r="T339">
        <f t="shared" si="92"/>
        <v>1.5017061634119584</v>
      </c>
      <c r="U339">
        <f t="shared" si="93"/>
        <v>-0.0612061634119585</v>
      </c>
      <c r="V339">
        <f t="shared" si="94"/>
        <v>0.0037461944396113677</v>
      </c>
      <c r="W339">
        <f t="shared" si="95"/>
        <v>0.0037822500000000135</v>
      </c>
    </row>
    <row r="340" spans="1:23" ht="12.75">
      <c r="A340" s="1">
        <v>36083</v>
      </c>
      <c r="B340" s="2">
        <v>89.66</v>
      </c>
      <c r="C340">
        <v>75.21</v>
      </c>
      <c r="D340">
        <v>1.364</v>
      </c>
      <c r="E340">
        <f t="shared" si="80"/>
        <v>0.8336108352492283</v>
      </c>
      <c r="F340">
        <f t="shared" si="81"/>
        <v>1.1441717599821548</v>
      </c>
      <c r="H340">
        <f t="shared" si="82"/>
        <v>-0.00022301516503131502</v>
      </c>
      <c r="I340">
        <f t="shared" si="83"/>
        <v>0.002399040383846307</v>
      </c>
      <c r="J340">
        <f t="shared" si="84"/>
        <v>-0.053106560222144994</v>
      </c>
      <c r="K340">
        <f t="shared" si="85"/>
        <v>-0.002622055548877622</v>
      </c>
      <c r="L340">
        <f t="shared" si="86"/>
        <v>-0.05048450467326737</v>
      </c>
      <c r="M340">
        <f t="shared" si="87"/>
        <v>0.0025486852121051552</v>
      </c>
      <c r="N340">
        <f t="shared" si="88"/>
        <v>1.4367229289818417</v>
      </c>
      <c r="O340">
        <f t="shared" si="89"/>
        <v>0.005288624399697981</v>
      </c>
      <c r="P340">
        <f t="shared" si="90"/>
        <v>1.4367229289818417</v>
      </c>
      <c r="S340">
        <f t="shared" si="91"/>
        <v>-0.0004654475028008164</v>
      </c>
      <c r="T340">
        <f t="shared" si="92"/>
        <v>1.4398295228722153</v>
      </c>
      <c r="U340">
        <f t="shared" si="93"/>
        <v>-0.07582952287221523</v>
      </c>
      <c r="V340">
        <f t="shared" si="94"/>
        <v>0.005750116539027812</v>
      </c>
      <c r="W340">
        <f t="shared" si="95"/>
        <v>0.005852249999999968</v>
      </c>
    </row>
    <row r="341" spans="1:23" ht="12.75">
      <c r="A341" s="1">
        <v>36114</v>
      </c>
      <c r="B341" s="2">
        <v>89.52</v>
      </c>
      <c r="C341">
        <v>75.21</v>
      </c>
      <c r="D341">
        <v>1.35</v>
      </c>
      <c r="E341">
        <f t="shared" si="80"/>
        <v>0.8263450123483755</v>
      </c>
      <c r="F341">
        <f t="shared" si="81"/>
        <v>1.1341990616621984</v>
      </c>
      <c r="H341">
        <f t="shared" si="82"/>
        <v>-0.0015614543832255245</v>
      </c>
      <c r="I341">
        <f t="shared" si="83"/>
        <v>0</v>
      </c>
      <c r="J341">
        <f t="shared" si="84"/>
        <v>-0.01026392961876832</v>
      </c>
      <c r="K341">
        <f t="shared" si="85"/>
        <v>-0.0015614543832255245</v>
      </c>
      <c r="L341">
        <f t="shared" si="86"/>
        <v>-0.008702475235542795</v>
      </c>
      <c r="M341">
        <f t="shared" si="87"/>
        <v>7.573307522523562E-05</v>
      </c>
      <c r="N341">
        <f t="shared" si="88"/>
        <v>1.3618701762212806</v>
      </c>
      <c r="O341">
        <f t="shared" si="89"/>
        <v>0.0001409010835242531</v>
      </c>
      <c r="P341">
        <f t="shared" si="90"/>
        <v>1.3618701762212806</v>
      </c>
      <c r="S341">
        <f t="shared" si="91"/>
        <v>-1.9111532455947213E-05</v>
      </c>
      <c r="T341">
        <f t="shared" si="92"/>
        <v>1.3639739318697301</v>
      </c>
      <c r="U341">
        <f t="shared" si="93"/>
        <v>-0.01397393186973006</v>
      </c>
      <c r="V341">
        <f t="shared" si="94"/>
        <v>0.00019527077189985747</v>
      </c>
      <c r="W341">
        <f t="shared" si="95"/>
        <v>0.00019600000000000035</v>
      </c>
    </row>
    <row r="342" spans="1:23" ht="12.75">
      <c r="A342" s="1">
        <v>36144</v>
      </c>
      <c r="B342" s="2">
        <v>89.5</v>
      </c>
      <c r="C342">
        <v>75.16</v>
      </c>
      <c r="D342">
        <v>1.3783</v>
      </c>
      <c r="E342">
        <f t="shared" si="80"/>
        <v>0.8432951813335802</v>
      </c>
      <c r="F342">
        <f t="shared" si="81"/>
        <v>1.157464</v>
      </c>
      <c r="H342">
        <f t="shared" si="82"/>
        <v>-0.00022341376228773857</v>
      </c>
      <c r="I342">
        <f t="shared" si="83"/>
        <v>-0.0006648052120727943</v>
      </c>
      <c r="J342">
        <f t="shared" si="84"/>
        <v>0.02096296296296285</v>
      </c>
      <c r="K342">
        <f t="shared" si="85"/>
        <v>0.00044139144978505573</v>
      </c>
      <c r="L342">
        <f t="shared" si="86"/>
        <v>0.020521571513177794</v>
      </c>
      <c r="M342">
        <f t="shared" si="87"/>
        <v>0.00042113489737047034</v>
      </c>
      <c r="N342">
        <f t="shared" si="88"/>
        <v>1.3505958784572099</v>
      </c>
      <c r="O342">
        <f t="shared" si="89"/>
        <v>0.0007675183504576936</v>
      </c>
      <c r="P342">
        <f t="shared" si="90"/>
        <v>1.3505958784572099</v>
      </c>
      <c r="S342">
        <f t="shared" si="91"/>
        <v>0.0008237520879873944</v>
      </c>
      <c r="T342">
        <f t="shared" si="92"/>
        <v>1.3511120653187831</v>
      </c>
      <c r="U342">
        <f t="shared" si="93"/>
        <v>0.02718793468121694</v>
      </c>
      <c r="V342">
        <f t="shared" si="94"/>
        <v>0.0007391837922301189</v>
      </c>
      <c r="W342">
        <f t="shared" si="95"/>
        <v>0.0008008899999999995</v>
      </c>
    </row>
    <row r="343" spans="1:23" ht="12.75">
      <c r="A343" s="1">
        <v>36175</v>
      </c>
      <c r="B343" s="2">
        <v>89.68</v>
      </c>
      <c r="C343">
        <v>75.35</v>
      </c>
      <c r="D343">
        <v>1.3735</v>
      </c>
      <c r="E343">
        <f t="shared" si="80"/>
        <v>0.8407917608907137</v>
      </c>
      <c r="F343">
        <f t="shared" si="81"/>
        <v>1.1540279326494198</v>
      </c>
      <c r="H343">
        <f t="shared" si="82"/>
        <v>0.0020111731843577285</v>
      </c>
      <c r="I343">
        <f t="shared" si="83"/>
        <v>0.0025279403938265332</v>
      </c>
      <c r="J343">
        <f t="shared" si="84"/>
        <v>-0.00348255096858463</v>
      </c>
      <c r="K343">
        <f t="shared" si="85"/>
        <v>-0.0005167672094688047</v>
      </c>
      <c r="L343">
        <f t="shared" si="86"/>
        <v>-0.0029657837591158254</v>
      </c>
      <c r="M343">
        <f t="shared" si="87"/>
        <v>8.795873305835196E-06</v>
      </c>
      <c r="N343">
        <f t="shared" si="88"/>
        <v>1.3775877397551892</v>
      </c>
      <c r="O343">
        <f t="shared" si="89"/>
        <v>1.6709616306154906E-05</v>
      </c>
      <c r="P343">
        <f t="shared" si="90"/>
        <v>1.3775877397551892</v>
      </c>
      <c r="S343">
        <f t="shared" si="91"/>
        <v>0.0004205273049376145</v>
      </c>
      <c r="T343">
        <f t="shared" si="92"/>
        <v>1.3788796127843956</v>
      </c>
      <c r="U343">
        <f t="shared" si="93"/>
        <v>-0.005379612784395693</v>
      </c>
      <c r="V343">
        <f t="shared" si="94"/>
        <v>2.8940233710033582E-05</v>
      </c>
      <c r="W343">
        <f t="shared" si="95"/>
        <v>2.304000000000132E-05</v>
      </c>
    </row>
    <row r="344" spans="1:23" ht="12.75">
      <c r="A344" s="1">
        <v>36206</v>
      </c>
      <c r="B344" s="2">
        <v>89.98</v>
      </c>
      <c r="C344">
        <v>75.44</v>
      </c>
      <c r="D344">
        <v>1.4232</v>
      </c>
      <c r="E344">
        <f t="shared" si="80"/>
        <v>0.8693481863898922</v>
      </c>
      <c r="F344">
        <f t="shared" si="81"/>
        <v>1.1932230273394087</v>
      </c>
      <c r="H344">
        <f t="shared" si="82"/>
        <v>0.003345227475468393</v>
      </c>
      <c r="I344">
        <f t="shared" si="83"/>
        <v>0.001194426011944305</v>
      </c>
      <c r="J344">
        <f t="shared" si="84"/>
        <v>0.03618492901346926</v>
      </c>
      <c r="K344">
        <f t="shared" si="85"/>
        <v>0.002150801463524088</v>
      </c>
      <c r="L344">
        <f t="shared" si="86"/>
        <v>0.03403412754994517</v>
      </c>
      <c r="M344">
        <f t="shared" si="87"/>
        <v>0.0011583218380859367</v>
      </c>
      <c r="N344">
        <f t="shared" si="88"/>
        <v>1.3764541258101504</v>
      </c>
      <c r="O344">
        <f t="shared" si="89"/>
        <v>0.002185176753773252</v>
      </c>
      <c r="P344">
        <f t="shared" si="90"/>
        <v>1.3764541258101504</v>
      </c>
      <c r="S344">
        <f t="shared" si="91"/>
        <v>0.0015431282322992325</v>
      </c>
      <c r="T344">
        <f t="shared" si="92"/>
        <v>1.375619486627063</v>
      </c>
      <c r="U344">
        <f t="shared" si="93"/>
        <v>0.047580513372937006</v>
      </c>
      <c r="V344">
        <f t="shared" si="94"/>
        <v>0.0022639052528322374</v>
      </c>
      <c r="W344">
        <f t="shared" si="95"/>
        <v>0.0024700900000000077</v>
      </c>
    </row>
    <row r="345" spans="1:23" ht="12.75">
      <c r="A345" s="1">
        <v>36234</v>
      </c>
      <c r="B345" s="2">
        <v>90.08</v>
      </c>
      <c r="C345">
        <v>75.67</v>
      </c>
      <c r="D345">
        <v>1.462</v>
      </c>
      <c r="E345">
        <f t="shared" si="80"/>
        <v>0.8947770894302577</v>
      </c>
      <c r="F345">
        <f t="shared" si="81"/>
        <v>1.2281254440497336</v>
      </c>
      <c r="H345">
        <f t="shared" si="82"/>
        <v>0.001111358079573188</v>
      </c>
      <c r="I345">
        <f t="shared" si="83"/>
        <v>0.0030487804878049918</v>
      </c>
      <c r="J345">
        <f t="shared" si="84"/>
        <v>0.02726250702641919</v>
      </c>
      <c r="K345">
        <f t="shared" si="85"/>
        <v>-0.0019374224082318037</v>
      </c>
      <c r="L345">
        <f t="shared" si="86"/>
        <v>0.029199929434650995</v>
      </c>
      <c r="M345">
        <f t="shared" si="87"/>
        <v>0.0008526358789885975</v>
      </c>
      <c r="N345">
        <f t="shared" si="88"/>
        <v>1.4204426604286045</v>
      </c>
      <c r="O345">
        <f t="shared" si="89"/>
        <v>0.0017270124722522755</v>
      </c>
      <c r="P345">
        <f t="shared" si="90"/>
        <v>1.4204426604286045</v>
      </c>
      <c r="S345">
        <f t="shared" si="91"/>
        <v>-0.0001773312843234146</v>
      </c>
      <c r="T345">
        <f t="shared" si="92"/>
        <v>1.422947622116151</v>
      </c>
      <c r="U345">
        <f t="shared" si="93"/>
        <v>0.039052377883848965</v>
      </c>
      <c r="V345">
        <f t="shared" si="94"/>
        <v>0.0015250882183829358</v>
      </c>
      <c r="W345">
        <f t="shared" si="95"/>
        <v>0.0015054399999999957</v>
      </c>
    </row>
    <row r="346" spans="1:23" ht="12.75">
      <c r="A346" s="1">
        <v>36265</v>
      </c>
      <c r="B346" s="2">
        <v>90.23</v>
      </c>
      <c r="C346">
        <v>76.22</v>
      </c>
      <c r="D346">
        <v>1.481</v>
      </c>
      <c r="E346">
        <f t="shared" si="80"/>
        <v>0.911475862093516</v>
      </c>
      <c r="F346">
        <f t="shared" si="81"/>
        <v>1.251045328604677</v>
      </c>
      <c r="H346">
        <f t="shared" si="82"/>
        <v>0.001665186500888094</v>
      </c>
      <c r="I346">
        <f t="shared" si="83"/>
        <v>0.007268402273027608</v>
      </c>
      <c r="J346">
        <f t="shared" si="84"/>
        <v>0.0129958960328318</v>
      </c>
      <c r="K346">
        <f t="shared" si="85"/>
        <v>-0.005603215772139514</v>
      </c>
      <c r="L346">
        <f t="shared" si="86"/>
        <v>0.018599111804971313</v>
      </c>
      <c r="M346">
        <f t="shared" si="87"/>
        <v>0.0003459269599338233</v>
      </c>
      <c r="N346">
        <f t="shared" si="88"/>
        <v>1.453808098541132</v>
      </c>
      <c r="O346">
        <f t="shared" si="89"/>
        <v>0.0007393995049487977</v>
      </c>
      <c r="P346">
        <f t="shared" si="90"/>
        <v>1.453808098541132</v>
      </c>
      <c r="S346">
        <f t="shared" si="91"/>
        <v>-0.0017200181030367881</v>
      </c>
      <c r="T346">
        <f t="shared" si="92"/>
        <v>1.4594853335333602</v>
      </c>
      <c r="U346">
        <f t="shared" si="93"/>
        <v>0.02151466646663991</v>
      </c>
      <c r="V346">
        <f t="shared" si="94"/>
        <v>0.0004628808731707598</v>
      </c>
      <c r="W346">
        <f t="shared" si="95"/>
        <v>0.00036100000000000487</v>
      </c>
    </row>
    <row r="347" spans="1:23" ht="12.75">
      <c r="A347" s="1">
        <v>36295</v>
      </c>
      <c r="B347" s="2">
        <v>90.03</v>
      </c>
      <c r="C347">
        <v>76.22</v>
      </c>
      <c r="D347">
        <v>1.5252</v>
      </c>
      <c r="E347">
        <f t="shared" si="80"/>
        <v>0.940763842650182</v>
      </c>
      <c r="F347">
        <f t="shared" si="81"/>
        <v>1.2912445184938353</v>
      </c>
      <c r="H347">
        <f t="shared" si="82"/>
        <v>-0.002216557685913778</v>
      </c>
      <c r="I347">
        <f t="shared" si="83"/>
        <v>0</v>
      </c>
      <c r="J347">
        <f t="shared" si="84"/>
        <v>0.029844699527346252</v>
      </c>
      <c r="K347">
        <f t="shared" si="85"/>
        <v>-0.002216557685913778</v>
      </c>
      <c r="L347">
        <f t="shared" si="86"/>
        <v>0.03206125721326003</v>
      </c>
      <c r="M347">
        <f t="shared" si="87"/>
        <v>0.0010279242140948184</v>
      </c>
      <c r="N347">
        <f t="shared" si="88"/>
        <v>1.4777172780671617</v>
      </c>
      <c r="O347">
        <f t="shared" si="89"/>
        <v>0.002254608882151234</v>
      </c>
      <c r="P347">
        <f t="shared" si="90"/>
        <v>1.4777172780671617</v>
      </c>
      <c r="S347">
        <f t="shared" si="91"/>
        <v>-0.00029480062063615305</v>
      </c>
      <c r="T347">
        <f t="shared" si="92"/>
        <v>1.4805634002808379</v>
      </c>
      <c r="U347">
        <f t="shared" si="93"/>
        <v>0.04463659971916201</v>
      </c>
      <c r="V347">
        <f t="shared" si="94"/>
        <v>0.001992426034488694</v>
      </c>
      <c r="W347">
        <f t="shared" si="95"/>
        <v>0.0019536399999999818</v>
      </c>
    </row>
    <row r="348" spans="1:23" ht="12.75">
      <c r="A348" s="1">
        <v>36326</v>
      </c>
      <c r="B348" s="2">
        <v>90.13</v>
      </c>
      <c r="C348">
        <v>76.22</v>
      </c>
      <c r="D348">
        <v>1.523</v>
      </c>
      <c r="E348">
        <f t="shared" si="80"/>
        <v>0.938364573228354</v>
      </c>
      <c r="F348">
        <f t="shared" si="81"/>
        <v>1.287951403528237</v>
      </c>
      <c r="H348">
        <f t="shared" si="82"/>
        <v>0.001110740864156412</v>
      </c>
      <c r="I348">
        <f t="shared" si="83"/>
        <v>0</v>
      </c>
      <c r="J348">
        <f t="shared" si="84"/>
        <v>-0.0014424337791765218</v>
      </c>
      <c r="K348">
        <f t="shared" si="85"/>
        <v>0.001110740864156412</v>
      </c>
      <c r="L348">
        <f t="shared" si="86"/>
        <v>-0.002553174643332934</v>
      </c>
      <c r="M348">
        <f t="shared" si="87"/>
        <v>6.518700759358254E-06</v>
      </c>
      <c r="N348">
        <f t="shared" si="88"/>
        <v>1.5268941019660112</v>
      </c>
      <c r="O348">
        <f t="shared" si="89"/>
        <v>1.5164030121692715E-05</v>
      </c>
      <c r="P348">
        <f t="shared" si="90"/>
        <v>1.5268941019660112</v>
      </c>
      <c r="S348">
        <f t="shared" si="91"/>
        <v>0.0011054364100855354</v>
      </c>
      <c r="T348">
        <f t="shared" si="92"/>
        <v>1.5268860116126624</v>
      </c>
      <c r="U348">
        <f t="shared" si="93"/>
        <v>-0.0038860116126624433</v>
      </c>
      <c r="V348">
        <f t="shared" si="94"/>
        <v>1.5101086253747363E-05</v>
      </c>
      <c r="W348">
        <f t="shared" si="95"/>
        <v>4.839999999999911E-06</v>
      </c>
    </row>
    <row r="349" spans="1:23" ht="12.75">
      <c r="A349" s="1">
        <v>36356</v>
      </c>
      <c r="B349" s="2">
        <v>90.15</v>
      </c>
      <c r="C349">
        <v>76.45</v>
      </c>
      <c r="D349">
        <v>1.569</v>
      </c>
      <c r="E349">
        <f t="shared" si="80"/>
        <v>0.9694085119387693</v>
      </c>
      <c r="F349">
        <f t="shared" si="81"/>
        <v>1.3305607321131447</v>
      </c>
      <c r="H349">
        <f t="shared" si="82"/>
        <v>0.0002219016975482102</v>
      </c>
      <c r="I349">
        <f t="shared" si="83"/>
        <v>0.003017580687483701</v>
      </c>
      <c r="J349">
        <f t="shared" si="84"/>
        <v>0.030203545633617823</v>
      </c>
      <c r="K349">
        <f t="shared" si="85"/>
        <v>-0.0027956789899354906</v>
      </c>
      <c r="L349">
        <f t="shared" si="86"/>
        <v>0.032999224623553314</v>
      </c>
      <c r="M349">
        <f t="shared" si="87"/>
        <v>0.0010889488257557274</v>
      </c>
      <c r="N349">
        <f t="shared" si="88"/>
        <v>1.5187421808983281</v>
      </c>
      <c r="O349">
        <f t="shared" si="89"/>
        <v>0.002525848380856369</v>
      </c>
      <c r="P349">
        <f t="shared" si="90"/>
        <v>1.5187421808983281</v>
      </c>
      <c r="S349">
        <f t="shared" si="91"/>
        <v>-0.0005385139763715224</v>
      </c>
      <c r="T349">
        <f t="shared" si="92"/>
        <v>1.5221798432139861</v>
      </c>
      <c r="U349">
        <f t="shared" si="93"/>
        <v>0.04682015678601381</v>
      </c>
      <c r="V349">
        <f t="shared" si="94"/>
        <v>0.002192127081466915</v>
      </c>
      <c r="W349">
        <f t="shared" si="95"/>
        <v>0.0021160000000000037</v>
      </c>
    </row>
    <row r="350" spans="1:23" ht="12.75">
      <c r="A350" s="1">
        <v>36387</v>
      </c>
      <c r="B350" s="2">
        <v>90.6</v>
      </c>
      <c r="C350">
        <v>76.63</v>
      </c>
      <c r="D350">
        <v>1.4995</v>
      </c>
      <c r="E350">
        <f t="shared" si="80"/>
        <v>0.9240367084962169</v>
      </c>
      <c r="F350">
        <f t="shared" si="81"/>
        <v>1.268285706401766</v>
      </c>
      <c r="H350">
        <f t="shared" si="82"/>
        <v>0.004991680532445697</v>
      </c>
      <c r="I350">
        <f t="shared" si="83"/>
        <v>0.002354480052321639</v>
      </c>
      <c r="J350">
        <f t="shared" si="84"/>
        <v>-0.04429572976418095</v>
      </c>
      <c r="K350">
        <f t="shared" si="85"/>
        <v>0.002637200480124058</v>
      </c>
      <c r="L350">
        <f t="shared" si="86"/>
        <v>-0.046932930244305004</v>
      </c>
      <c r="M350">
        <f t="shared" si="87"/>
        <v>0.0022026999413167995</v>
      </c>
      <c r="N350">
        <f t="shared" si="88"/>
        <v>1.5731377675533147</v>
      </c>
      <c r="O350">
        <f t="shared" si="89"/>
        <v>0.005422520810235998</v>
      </c>
      <c r="P350">
        <f t="shared" si="90"/>
        <v>1.5731377675533147</v>
      </c>
      <c r="S350">
        <f t="shared" si="91"/>
        <v>0.0017478209896520476</v>
      </c>
      <c r="T350">
        <f t="shared" si="92"/>
        <v>1.5717423311327638</v>
      </c>
      <c r="U350">
        <f t="shared" si="93"/>
        <v>-0.07224233113276379</v>
      </c>
      <c r="V350">
        <f t="shared" si="94"/>
        <v>0.0052189544074958925</v>
      </c>
      <c r="W350">
        <f t="shared" si="95"/>
        <v>0.004830249999999986</v>
      </c>
    </row>
    <row r="351" spans="1:23" ht="12.75">
      <c r="A351" s="1">
        <v>36418</v>
      </c>
      <c r="B351" s="2">
        <v>90.77</v>
      </c>
      <c r="C351">
        <v>77</v>
      </c>
      <c r="D351">
        <v>1.5135</v>
      </c>
      <c r="E351">
        <f t="shared" si="80"/>
        <v>0.9354120097010875</v>
      </c>
      <c r="F351">
        <f t="shared" si="81"/>
        <v>1.2838988652638539</v>
      </c>
      <c r="H351">
        <f t="shared" si="82"/>
        <v>0.0018763796909493369</v>
      </c>
      <c r="I351">
        <f t="shared" si="83"/>
        <v>0.004828396189481943</v>
      </c>
      <c r="J351">
        <f t="shared" si="84"/>
        <v>0.009336445481827216</v>
      </c>
      <c r="K351">
        <f t="shared" si="85"/>
        <v>-0.002952016498532606</v>
      </c>
      <c r="L351">
        <f t="shared" si="86"/>
        <v>0.012288461980359822</v>
      </c>
      <c r="M351">
        <f t="shared" si="87"/>
        <v>0.00015100629784274883</v>
      </c>
      <c r="N351">
        <f t="shared" si="88"/>
        <v>1.4950734512604504</v>
      </c>
      <c r="O351">
        <f t="shared" si="89"/>
        <v>0.0003395376984509981</v>
      </c>
      <c r="P351">
        <f t="shared" si="90"/>
        <v>1.4950734512604504</v>
      </c>
      <c r="S351">
        <f t="shared" si="91"/>
        <v>-0.000604305959126972</v>
      </c>
      <c r="T351">
        <f t="shared" si="92"/>
        <v>1.4985938432142891</v>
      </c>
      <c r="U351">
        <f t="shared" si="93"/>
        <v>0.014906156785710944</v>
      </c>
      <c r="V351">
        <f t="shared" si="94"/>
        <v>0.00022219351012019644</v>
      </c>
      <c r="W351">
        <f t="shared" si="95"/>
        <v>0.00019600000000000035</v>
      </c>
    </row>
    <row r="352" spans="1:23" ht="12.75">
      <c r="A352" s="1">
        <v>36448</v>
      </c>
      <c r="B352" s="2">
        <v>90.77</v>
      </c>
      <c r="C352">
        <v>77.14</v>
      </c>
      <c r="D352">
        <v>1.4867</v>
      </c>
      <c r="E352">
        <f t="shared" si="80"/>
        <v>0.9205190211577695</v>
      </c>
      <c r="F352">
        <f t="shared" si="81"/>
        <v>1.2634575079872206</v>
      </c>
      <c r="H352">
        <f t="shared" si="82"/>
        <v>0</v>
      </c>
      <c r="I352">
        <f t="shared" si="83"/>
        <v>0.0018181818181817189</v>
      </c>
      <c r="J352">
        <f t="shared" si="84"/>
        <v>-0.017707300958044403</v>
      </c>
      <c r="K352">
        <f t="shared" si="85"/>
        <v>-0.0018181818181817189</v>
      </c>
      <c r="L352">
        <f t="shared" si="86"/>
        <v>-0.015889119139862684</v>
      </c>
      <c r="M352">
        <f t="shared" si="87"/>
        <v>0.0002524641070407507</v>
      </c>
      <c r="N352">
        <f t="shared" si="88"/>
        <v>1.510748181818182</v>
      </c>
      <c r="O352">
        <f t="shared" si="89"/>
        <v>0.0005783150487603458</v>
      </c>
      <c r="P352">
        <f t="shared" si="90"/>
        <v>1.510748181818182</v>
      </c>
      <c r="S352">
        <f t="shared" si="91"/>
        <v>-0.00012715090909086728</v>
      </c>
      <c r="T352">
        <f t="shared" si="92"/>
        <v>1.513307557099091</v>
      </c>
      <c r="U352">
        <f t="shared" si="93"/>
        <v>-0.026607557099091128</v>
      </c>
      <c r="V352">
        <f t="shared" si="94"/>
        <v>0.0007079620947813947</v>
      </c>
      <c r="W352">
        <f t="shared" si="95"/>
        <v>0.0007182400000000084</v>
      </c>
    </row>
    <row r="353" spans="1:23" ht="12.75">
      <c r="A353" s="1">
        <v>36479</v>
      </c>
      <c r="B353" s="2">
        <v>90.68</v>
      </c>
      <c r="C353">
        <v>77.18</v>
      </c>
      <c r="D353">
        <v>1.5291</v>
      </c>
      <c r="E353">
        <f t="shared" si="80"/>
        <v>0.9482028963345206</v>
      </c>
      <c r="F353">
        <f t="shared" si="81"/>
        <v>1.3014549845610939</v>
      </c>
      <c r="H353">
        <f t="shared" si="82"/>
        <v>-0.0009915170210420543</v>
      </c>
      <c r="I353">
        <f t="shared" si="83"/>
        <v>0.0005185377236194277</v>
      </c>
      <c r="J353">
        <f t="shared" si="84"/>
        <v>0.0285195399206295</v>
      </c>
      <c r="K353">
        <f t="shared" si="85"/>
        <v>-0.001510054744661482</v>
      </c>
      <c r="L353">
        <f t="shared" si="86"/>
        <v>0.030029594665290982</v>
      </c>
      <c r="M353">
        <f t="shared" si="87"/>
        <v>0.0009017765557616725</v>
      </c>
      <c r="N353">
        <f t="shared" si="88"/>
        <v>1.4844550016111118</v>
      </c>
      <c r="O353">
        <f t="shared" si="89"/>
        <v>0.0019931758811438244</v>
      </c>
      <c r="P353">
        <f t="shared" si="90"/>
        <v>1.4844550016111118</v>
      </c>
      <c r="S353">
        <f t="shared" si="91"/>
        <v>2.5191316398745457E-06</v>
      </c>
      <c r="T353">
        <f t="shared" si="92"/>
        <v>1.486703745193009</v>
      </c>
      <c r="U353">
        <f t="shared" si="93"/>
        <v>0.04239625480699094</v>
      </c>
      <c r="V353">
        <f t="shared" si="94"/>
        <v>0.0017974424216593025</v>
      </c>
      <c r="W353">
        <f t="shared" si="95"/>
        <v>0.0017977599999999994</v>
      </c>
    </row>
    <row r="354" spans="1:23" ht="12.75">
      <c r="A354" s="1">
        <v>36509</v>
      </c>
      <c r="B354" s="2">
        <v>90.99</v>
      </c>
      <c r="C354">
        <v>77.18</v>
      </c>
      <c r="D354">
        <v>1.592</v>
      </c>
      <c r="E354">
        <f t="shared" si="80"/>
        <v>0.983844130641149</v>
      </c>
      <c r="F354">
        <f t="shared" si="81"/>
        <v>1.3503743268491044</v>
      </c>
      <c r="H354">
        <f t="shared" si="82"/>
        <v>0.003418614909572071</v>
      </c>
      <c r="I354">
        <f t="shared" si="83"/>
        <v>0</v>
      </c>
      <c r="J354">
        <f t="shared" si="84"/>
        <v>0.041135308351317956</v>
      </c>
      <c r="K354">
        <f t="shared" si="85"/>
        <v>0.003418614909572071</v>
      </c>
      <c r="L354">
        <f t="shared" si="86"/>
        <v>0.037716693441745885</v>
      </c>
      <c r="M354">
        <f t="shared" si="87"/>
        <v>0.0014225489641786371</v>
      </c>
      <c r="N354">
        <f t="shared" si="88"/>
        <v>1.5343274040582267</v>
      </c>
      <c r="O354">
        <f t="shared" si="89"/>
        <v>0.003326128322663061</v>
      </c>
      <c r="P354">
        <f t="shared" si="90"/>
        <v>1.5343274040582267</v>
      </c>
      <c r="S354">
        <f t="shared" si="91"/>
        <v>0.002076665968239943</v>
      </c>
      <c r="T354">
        <f t="shared" si="92"/>
        <v>1.5322754299320354</v>
      </c>
      <c r="U354">
        <f t="shared" si="93"/>
        <v>0.05972457006796472</v>
      </c>
      <c r="V354">
        <f t="shared" si="94"/>
        <v>0.0035670242698032277</v>
      </c>
      <c r="W354">
        <f t="shared" si="95"/>
        <v>0.003956410000000022</v>
      </c>
    </row>
    <row r="355" spans="1:23" ht="12.75">
      <c r="A355" s="1">
        <v>36540</v>
      </c>
      <c r="B355" s="2">
        <v>91.1</v>
      </c>
      <c r="C355">
        <v>77.41</v>
      </c>
      <c r="D355">
        <v>1.5808</v>
      </c>
      <c r="E355">
        <f t="shared" si="80"/>
        <v>0.9786507746366714</v>
      </c>
      <c r="F355">
        <f t="shared" si="81"/>
        <v>1.3432461909989024</v>
      </c>
      <c r="H355">
        <f t="shared" si="82"/>
        <v>0.0012089240575887672</v>
      </c>
      <c r="I355">
        <f t="shared" si="83"/>
        <v>0.0029800466442082563</v>
      </c>
      <c r="J355">
        <f t="shared" si="84"/>
        <v>-0.00703517587939706</v>
      </c>
      <c r="K355">
        <f t="shared" si="85"/>
        <v>-0.001771122586619489</v>
      </c>
      <c r="L355">
        <f t="shared" si="86"/>
        <v>-0.005264053292777571</v>
      </c>
      <c r="M355">
        <f t="shared" si="87"/>
        <v>2.7710257069202385E-05</v>
      </c>
      <c r="N355">
        <f t="shared" si="88"/>
        <v>1.589180372842102</v>
      </c>
      <c r="O355">
        <f t="shared" si="89"/>
        <v>7.02306489726393E-05</v>
      </c>
      <c r="P355">
        <f t="shared" si="90"/>
        <v>1.589180372842102</v>
      </c>
      <c r="S355">
        <f t="shared" si="91"/>
        <v>-0.00010734683149483948</v>
      </c>
      <c r="T355">
        <f t="shared" si="92"/>
        <v>1.5918291038442602</v>
      </c>
      <c r="U355">
        <f t="shared" si="93"/>
        <v>-0.011029103844260257</v>
      </c>
      <c r="V355">
        <f t="shared" si="94"/>
        <v>0.00012164113160747639</v>
      </c>
      <c r="W355">
        <f t="shared" si="95"/>
        <v>0.00012544000000000221</v>
      </c>
    </row>
    <row r="356" spans="1:23" ht="12.75">
      <c r="A356" s="1">
        <v>36571</v>
      </c>
      <c r="B356" s="2">
        <v>91.44</v>
      </c>
      <c r="C356">
        <v>77.87</v>
      </c>
      <c r="D356">
        <v>1.654</v>
      </c>
      <c r="E356">
        <f t="shared" si="80"/>
        <v>1.0262226338273954</v>
      </c>
      <c r="F356">
        <f t="shared" si="81"/>
        <v>1.4085409011373577</v>
      </c>
      <c r="H356">
        <f t="shared" si="82"/>
        <v>0.003732162458836452</v>
      </c>
      <c r="I356">
        <f t="shared" si="83"/>
        <v>0.00594238470481856</v>
      </c>
      <c r="J356">
        <f t="shared" si="84"/>
        <v>0.04630566801619418</v>
      </c>
      <c r="K356">
        <f t="shared" si="85"/>
        <v>-0.0022102222459821075</v>
      </c>
      <c r="L356">
        <f t="shared" si="86"/>
        <v>0.04851589026217629</v>
      </c>
      <c r="M356">
        <f t="shared" si="87"/>
        <v>0.002353791607931532</v>
      </c>
      <c r="N356">
        <f t="shared" si="88"/>
        <v>1.5773060806735515</v>
      </c>
      <c r="O356">
        <f t="shared" si="89"/>
        <v>0.0058819572616517785</v>
      </c>
      <c r="P356">
        <f t="shared" si="90"/>
        <v>1.5773060806735515</v>
      </c>
      <c r="S356">
        <f t="shared" si="91"/>
        <v>-0.0002921344584433883</v>
      </c>
      <c r="T356">
        <f t="shared" si="92"/>
        <v>1.5803381938480927</v>
      </c>
      <c r="U356">
        <f t="shared" si="93"/>
        <v>0.0736618061519072</v>
      </c>
      <c r="V356">
        <f t="shared" si="94"/>
        <v>0.005426061685561154</v>
      </c>
      <c r="W356">
        <f t="shared" si="95"/>
        <v>0.00535823999999999</v>
      </c>
    </row>
    <row r="357" spans="1:23" ht="12.75">
      <c r="A357" s="1">
        <v>36600</v>
      </c>
      <c r="B357" s="2">
        <v>91.41</v>
      </c>
      <c r="C357">
        <v>78.51</v>
      </c>
      <c r="D357">
        <v>1.6568</v>
      </c>
      <c r="E357">
        <f t="shared" si="80"/>
        <v>1.0367486553767542</v>
      </c>
      <c r="F357">
        <f t="shared" si="81"/>
        <v>1.4229883820150973</v>
      </c>
      <c r="H357">
        <f t="shared" si="82"/>
        <v>-0.00032808398950134876</v>
      </c>
      <c r="I357">
        <f t="shared" si="83"/>
        <v>0.008218826248876265</v>
      </c>
      <c r="J357">
        <f t="shared" si="84"/>
        <v>0.0016928657799275548</v>
      </c>
      <c r="K357">
        <f t="shared" si="85"/>
        <v>-0.008546910238377614</v>
      </c>
      <c r="L357">
        <f t="shared" si="86"/>
        <v>0.010239776018305169</v>
      </c>
      <c r="M357">
        <f t="shared" si="87"/>
        <v>0.00010485301290505766</v>
      </c>
      <c r="N357">
        <f t="shared" si="88"/>
        <v>1.6398634104657233</v>
      </c>
      <c r="O357">
        <f t="shared" si="89"/>
        <v>0.00028684806505257414</v>
      </c>
      <c r="P357">
        <f t="shared" si="90"/>
        <v>1.6398634104657233</v>
      </c>
      <c r="S357">
        <f t="shared" si="91"/>
        <v>-0.0029588218763471666</v>
      </c>
      <c r="T357">
        <f t="shared" si="92"/>
        <v>1.6491061086165215</v>
      </c>
      <c r="U357">
        <f t="shared" si="93"/>
        <v>0.007693891383478535</v>
      </c>
      <c r="V357">
        <f t="shared" si="94"/>
        <v>5.919596462076525E-05</v>
      </c>
      <c r="W357">
        <f t="shared" si="95"/>
        <v>7.84000000000076E-06</v>
      </c>
    </row>
    <row r="358" spans="1:23" ht="12.75">
      <c r="A358" s="1">
        <v>36631</v>
      </c>
      <c r="B358" s="2">
        <v>91.49</v>
      </c>
      <c r="C358">
        <v>78.56</v>
      </c>
      <c r="D358">
        <v>1.6587</v>
      </c>
      <c r="E358">
        <f t="shared" si="80"/>
        <v>1.037690446246618</v>
      </c>
      <c r="F358">
        <f t="shared" si="81"/>
        <v>1.4242810361788176</v>
      </c>
      <c r="H358">
        <f t="shared" si="82"/>
        <v>0.0008751777704845143</v>
      </c>
      <c r="I358">
        <f t="shared" si="83"/>
        <v>0.0006368615462997163</v>
      </c>
      <c r="J358">
        <f t="shared" si="84"/>
        <v>0.0011467889908256534</v>
      </c>
      <c r="K358">
        <f t="shared" si="85"/>
        <v>0.00023831622418479803</v>
      </c>
      <c r="L358">
        <f t="shared" si="86"/>
        <v>0.0009084727666408554</v>
      </c>
      <c r="M358">
        <f t="shared" si="87"/>
        <v>8.253227677280901E-07</v>
      </c>
      <c r="N358">
        <f t="shared" si="88"/>
        <v>1.6571948423202294</v>
      </c>
      <c r="O358">
        <f t="shared" si="89"/>
        <v>2.265499640972607E-06</v>
      </c>
      <c r="P358">
        <f t="shared" si="90"/>
        <v>1.6571948423202294</v>
      </c>
      <c r="S358">
        <f t="shared" si="91"/>
        <v>0.0007382913315723611</v>
      </c>
      <c r="T358">
        <f t="shared" si="92"/>
        <v>1.658023201078149</v>
      </c>
      <c r="U358">
        <f t="shared" si="93"/>
        <v>0.0006767989218510184</v>
      </c>
      <c r="V358">
        <f t="shared" si="94"/>
        <v>4.5805678061870096E-07</v>
      </c>
      <c r="W358">
        <f t="shared" si="95"/>
        <v>3.6100000000000484E-06</v>
      </c>
    </row>
    <row r="359" spans="1:23" ht="12.75">
      <c r="A359" s="1">
        <v>36661</v>
      </c>
      <c r="B359" s="2">
        <v>91.45</v>
      </c>
      <c r="C359">
        <v>78.65</v>
      </c>
      <c r="D359">
        <v>1.7135</v>
      </c>
      <c r="E359">
        <f t="shared" si="80"/>
        <v>1.073671072852168</v>
      </c>
      <c r="F359">
        <f t="shared" si="81"/>
        <v>1.4736662110442866</v>
      </c>
      <c r="H359">
        <f t="shared" si="82"/>
        <v>-0.00043720625204934915</v>
      </c>
      <c r="I359">
        <f t="shared" si="83"/>
        <v>0.0011456211812628236</v>
      </c>
      <c r="J359">
        <f t="shared" si="84"/>
        <v>0.033037921263640246</v>
      </c>
      <c r="K359">
        <f t="shared" si="85"/>
        <v>-0.0015828274333121728</v>
      </c>
      <c r="L359">
        <f t="shared" si="86"/>
        <v>0.03462074869695242</v>
      </c>
      <c r="M359">
        <f t="shared" si="87"/>
        <v>0.0011985962403375326</v>
      </c>
      <c r="N359">
        <f t="shared" si="88"/>
        <v>1.6560745641363652</v>
      </c>
      <c r="O359">
        <f t="shared" si="89"/>
        <v>0.003297680684128434</v>
      </c>
      <c r="P359">
        <f t="shared" si="90"/>
        <v>1.6560745641363652</v>
      </c>
      <c r="S359">
        <f t="shared" si="91"/>
        <v>-2.8106017243061652E-05</v>
      </c>
      <c r="T359">
        <f t="shared" si="92"/>
        <v>1.658653380549199</v>
      </c>
      <c r="U359">
        <f t="shared" si="93"/>
        <v>0.05484661945080105</v>
      </c>
      <c r="V359">
        <f t="shared" si="94"/>
        <v>0.003008151665180988</v>
      </c>
      <c r="W359">
        <f t="shared" si="95"/>
        <v>0.0030030399999999955</v>
      </c>
    </row>
    <row r="360" spans="1:23" ht="12.75">
      <c r="A360" s="1">
        <v>36692</v>
      </c>
      <c r="B360" s="2">
        <v>91.79</v>
      </c>
      <c r="C360">
        <v>79.06</v>
      </c>
      <c r="D360">
        <v>1.6878</v>
      </c>
      <c r="E360">
        <f t="shared" si="80"/>
        <v>1.0591428754087424</v>
      </c>
      <c r="F360">
        <f t="shared" si="81"/>
        <v>1.4537255474452553</v>
      </c>
      <c r="H360">
        <f t="shared" si="82"/>
        <v>0.0037178786221978566</v>
      </c>
      <c r="I360">
        <f t="shared" si="83"/>
        <v>0.005212968849332533</v>
      </c>
      <c r="J360">
        <f t="shared" si="84"/>
        <v>-0.014998540997957388</v>
      </c>
      <c r="K360">
        <f t="shared" si="85"/>
        <v>-0.0014950902271346767</v>
      </c>
      <c r="L360">
        <f t="shared" si="86"/>
        <v>-0.013503450770822711</v>
      </c>
      <c r="M360">
        <f t="shared" si="87"/>
        <v>0.00018234318272003248</v>
      </c>
      <c r="N360">
        <f t="shared" si="88"/>
        <v>1.7109381628958047</v>
      </c>
      <c r="O360">
        <f t="shared" si="89"/>
        <v>0.0005353745821927945</v>
      </c>
      <c r="P360">
        <f t="shared" si="90"/>
        <v>1.7109381628958047</v>
      </c>
      <c r="S360">
        <f t="shared" si="91"/>
        <v>8.81669444423262E-06</v>
      </c>
      <c r="T360">
        <f t="shared" si="92"/>
        <v>1.7135151074059303</v>
      </c>
      <c r="U360">
        <f t="shared" si="93"/>
        <v>-0.025715107405930304</v>
      </c>
      <c r="V360">
        <f t="shared" si="94"/>
        <v>0.0006612667488985316</v>
      </c>
      <c r="W360">
        <f t="shared" si="95"/>
        <v>0.0006604900000000028</v>
      </c>
    </row>
    <row r="361" spans="1:23" ht="12.75">
      <c r="A361" s="1">
        <v>36722</v>
      </c>
      <c r="B361" s="2">
        <v>91.86</v>
      </c>
      <c r="C361">
        <v>79.25</v>
      </c>
      <c r="D361">
        <v>1.6323</v>
      </c>
      <c r="E361">
        <f t="shared" si="80"/>
        <v>1.025994273734419</v>
      </c>
      <c r="F361">
        <f t="shared" si="81"/>
        <v>1.4082274657086873</v>
      </c>
      <c r="H361">
        <f t="shared" si="82"/>
        <v>0.0007626103061335598</v>
      </c>
      <c r="I361">
        <f t="shared" si="83"/>
        <v>0.0024032380470528913</v>
      </c>
      <c r="J361">
        <f t="shared" si="84"/>
        <v>-0.03288304301457512</v>
      </c>
      <c r="K361">
        <f t="shared" si="85"/>
        <v>-0.0016406277409193315</v>
      </c>
      <c r="L361">
        <f t="shared" si="86"/>
        <v>-0.031242415273655788</v>
      </c>
      <c r="M361">
        <f t="shared" si="87"/>
        <v>0.0009760885121315604</v>
      </c>
      <c r="N361">
        <f t="shared" si="88"/>
        <v>1.6850309484988764</v>
      </c>
      <c r="O361">
        <f t="shared" si="89"/>
        <v>0.002780552929591142</v>
      </c>
      <c r="P361">
        <f t="shared" si="90"/>
        <v>1.6850309484988764</v>
      </c>
      <c r="S361">
        <f t="shared" si="91"/>
        <v>-5.243029409430502E-05</v>
      </c>
      <c r="T361">
        <f t="shared" si="92"/>
        <v>1.6877115081496277</v>
      </c>
      <c r="U361">
        <f t="shared" si="93"/>
        <v>-0.055411508149627586</v>
      </c>
      <c r="V361">
        <f t="shared" si="94"/>
        <v>0.0030704352354162445</v>
      </c>
      <c r="W361">
        <f t="shared" si="95"/>
        <v>0.003080249999999987</v>
      </c>
    </row>
    <row r="362" spans="1:23" ht="12.75">
      <c r="A362" s="1">
        <v>36753</v>
      </c>
      <c r="B362" s="2">
        <v>91.62</v>
      </c>
      <c r="C362">
        <v>79.25</v>
      </c>
      <c r="D362">
        <v>1.6758</v>
      </c>
      <c r="E362">
        <f t="shared" si="80"/>
        <v>1.0560957526546533</v>
      </c>
      <c r="F362">
        <f t="shared" si="81"/>
        <v>1.4495432220039293</v>
      </c>
      <c r="H362">
        <f t="shared" si="82"/>
        <v>-0.0026126714565642972</v>
      </c>
      <c r="I362">
        <f t="shared" si="83"/>
        <v>0</v>
      </c>
      <c r="J362">
        <f t="shared" si="84"/>
        <v>0.02664951295717688</v>
      </c>
      <c r="K362">
        <f t="shared" si="85"/>
        <v>-0.0026126714565642972</v>
      </c>
      <c r="L362">
        <f t="shared" si="86"/>
        <v>0.029262184413741177</v>
      </c>
      <c r="M362">
        <f t="shared" si="87"/>
        <v>0.000856275436663797</v>
      </c>
      <c r="N362">
        <f t="shared" si="88"/>
        <v>1.6280353363814501</v>
      </c>
      <c r="O362">
        <f t="shared" si="89"/>
        <v>0.0022814630905932157</v>
      </c>
      <c r="P362">
        <f t="shared" si="90"/>
        <v>1.6280353363814501</v>
      </c>
      <c r="S362">
        <f t="shared" si="91"/>
        <v>-0.0004614983670803229</v>
      </c>
      <c r="T362">
        <f t="shared" si="92"/>
        <v>1.6315466962154148</v>
      </c>
      <c r="U362">
        <f t="shared" si="93"/>
        <v>0.04425330378458514</v>
      </c>
      <c r="V362">
        <f t="shared" si="94"/>
        <v>0.0019583548958507775</v>
      </c>
      <c r="W362">
        <f t="shared" si="95"/>
        <v>0.0018922499999999888</v>
      </c>
    </row>
    <row r="363" spans="1:23" ht="12.75">
      <c r="A363" s="1">
        <v>36784</v>
      </c>
      <c r="B363" s="2">
        <v>92.08</v>
      </c>
      <c r="C363">
        <v>79.66</v>
      </c>
      <c r="D363">
        <v>1.723</v>
      </c>
      <c r="E363">
        <f t="shared" si="80"/>
        <v>1.0860064268733935</v>
      </c>
      <c r="F363">
        <f t="shared" si="81"/>
        <v>1.490597089487402</v>
      </c>
      <c r="H363">
        <f t="shared" si="82"/>
        <v>0.005020737830168098</v>
      </c>
      <c r="I363">
        <f t="shared" si="83"/>
        <v>0.005173501577287132</v>
      </c>
      <c r="J363">
        <f t="shared" si="84"/>
        <v>0.028165652225802695</v>
      </c>
      <c r="K363">
        <f t="shared" si="85"/>
        <v>-0.0001527637471190335</v>
      </c>
      <c r="L363">
        <f t="shared" si="86"/>
        <v>0.02831841597292173</v>
      </c>
      <c r="M363">
        <f t="shared" si="87"/>
        <v>0.0008019326832154286</v>
      </c>
      <c r="N363">
        <f t="shared" si="88"/>
        <v>1.675543998512578</v>
      </c>
      <c r="O363">
        <f t="shared" si="89"/>
        <v>0.0022520720771742114</v>
      </c>
      <c r="P363">
        <f t="shared" si="90"/>
        <v>1.675543998512578</v>
      </c>
      <c r="S363">
        <f t="shared" si="91"/>
        <v>0.0005737119740086558</v>
      </c>
      <c r="T363">
        <f t="shared" si="92"/>
        <v>1.6767614265260435</v>
      </c>
      <c r="U363">
        <f t="shared" si="93"/>
        <v>0.046238573473956546</v>
      </c>
      <c r="V363">
        <f t="shared" si="94"/>
        <v>0.002138005676906478</v>
      </c>
      <c r="W363">
        <f t="shared" si="95"/>
        <v>0.002227840000000012</v>
      </c>
    </row>
    <row r="364" spans="1:23" ht="12.75">
      <c r="A364" s="1">
        <v>36814</v>
      </c>
      <c r="B364" s="2">
        <v>91.98</v>
      </c>
      <c r="C364">
        <v>79.8</v>
      </c>
      <c r="D364">
        <v>1.7322</v>
      </c>
      <c r="E364">
        <f t="shared" si="80"/>
        <v>1.0949130873099817</v>
      </c>
      <c r="F364">
        <f t="shared" si="81"/>
        <v>1.502821917808219</v>
      </c>
      <c r="H364">
        <f t="shared" si="82"/>
        <v>-0.0010860121633361475</v>
      </c>
      <c r="I364">
        <f t="shared" si="83"/>
        <v>0.0017574692442883233</v>
      </c>
      <c r="J364">
        <f t="shared" si="84"/>
        <v>0.005339524085896663</v>
      </c>
      <c r="K364">
        <f t="shared" si="85"/>
        <v>-0.0028434814076244708</v>
      </c>
      <c r="L364">
        <f t="shared" si="86"/>
        <v>0.008183005493521134</v>
      </c>
      <c r="M364">
        <f t="shared" si="87"/>
        <v>6.696157890699706E-05</v>
      </c>
      <c r="N364">
        <f t="shared" si="88"/>
        <v>1.718100681534663</v>
      </c>
      <c r="O364">
        <f t="shared" si="89"/>
        <v>0.00019879078118698873</v>
      </c>
      <c r="P364">
        <f t="shared" si="90"/>
        <v>1.718100681534663</v>
      </c>
      <c r="S364">
        <f t="shared" si="91"/>
        <v>-0.000558630811214829</v>
      </c>
      <c r="T364">
        <f t="shared" si="92"/>
        <v>1.7220374791122768</v>
      </c>
      <c r="U364">
        <f t="shared" si="93"/>
        <v>0.010162520887723181</v>
      </c>
      <c r="V364">
        <f t="shared" si="94"/>
        <v>0.00010327683079340996</v>
      </c>
      <c r="W364">
        <f t="shared" si="95"/>
        <v>8.46399999999977E-05</v>
      </c>
    </row>
    <row r="365" spans="1:23" ht="12.75">
      <c r="A365" s="1">
        <v>36845</v>
      </c>
      <c r="B365" s="2">
        <v>92.42</v>
      </c>
      <c r="C365">
        <v>79.84</v>
      </c>
      <c r="D365">
        <v>1.7765</v>
      </c>
      <c r="E365">
        <f t="shared" si="80"/>
        <v>1.1181289763939541</v>
      </c>
      <c r="F365">
        <f t="shared" si="81"/>
        <v>1.5346868643150833</v>
      </c>
      <c r="H365">
        <f t="shared" si="82"/>
        <v>0.004783648619264946</v>
      </c>
      <c r="I365">
        <f t="shared" si="83"/>
        <v>0.0005012531328321135</v>
      </c>
      <c r="J365">
        <f t="shared" si="84"/>
        <v>0.0255744140399492</v>
      </c>
      <c r="K365">
        <f t="shared" si="85"/>
        <v>0.004282395486432833</v>
      </c>
      <c r="L365">
        <f t="shared" si="86"/>
        <v>0.021292018553516368</v>
      </c>
      <c r="M365">
        <f t="shared" si="87"/>
        <v>0.0004533500540832852</v>
      </c>
      <c r="N365">
        <f t="shared" si="88"/>
        <v>1.7396179654615989</v>
      </c>
      <c r="O365">
        <f t="shared" si="89"/>
        <v>0.0013602844716918124</v>
      </c>
      <c r="P365">
        <f t="shared" si="90"/>
        <v>1.7396179654615989</v>
      </c>
      <c r="S365">
        <f t="shared" si="91"/>
        <v>0.0024401733397419884</v>
      </c>
      <c r="T365">
        <f t="shared" si="92"/>
        <v>1.7364268682591009</v>
      </c>
      <c r="U365">
        <f t="shared" si="93"/>
        <v>0.040073131740899104</v>
      </c>
      <c r="V365">
        <f t="shared" si="94"/>
        <v>0.0016058558875234553</v>
      </c>
      <c r="W365">
        <f t="shared" si="95"/>
        <v>0.0019624900000000003</v>
      </c>
    </row>
    <row r="366" spans="1:23" ht="12.75">
      <c r="A366" s="1">
        <v>36875</v>
      </c>
      <c r="B366" s="2">
        <v>92.35</v>
      </c>
      <c r="C366">
        <v>79.8</v>
      </c>
      <c r="D366">
        <v>1.7285</v>
      </c>
      <c r="E366">
        <f t="shared" si="80"/>
        <v>1.0881969439689636</v>
      </c>
      <c r="F366">
        <f t="shared" si="81"/>
        <v>1.4936036816459122</v>
      </c>
      <c r="H366">
        <f t="shared" si="82"/>
        <v>-0.000757411815624387</v>
      </c>
      <c r="I366">
        <f t="shared" si="83"/>
        <v>-0.0005010020040080443</v>
      </c>
      <c r="J366">
        <f t="shared" si="84"/>
        <v>-0.027019420208274747</v>
      </c>
      <c r="K366">
        <f t="shared" si="85"/>
        <v>-0.0002564098116163427</v>
      </c>
      <c r="L366">
        <f t="shared" si="86"/>
        <v>-0.026763010396658404</v>
      </c>
      <c r="M366">
        <f t="shared" si="87"/>
        <v>0.0007162587254916458</v>
      </c>
      <c r="N366">
        <f t="shared" si="88"/>
        <v>1.7760444879696635</v>
      </c>
      <c r="O366">
        <f t="shared" si="89"/>
        <v>0.002260478336297486</v>
      </c>
      <c r="P366">
        <f t="shared" si="90"/>
        <v>1.7760444879696635</v>
      </c>
      <c r="S366">
        <f t="shared" si="91"/>
        <v>0.0005300942897480597</v>
      </c>
      <c r="T366">
        <f t="shared" si="92"/>
        <v>1.7774417125057376</v>
      </c>
      <c r="U366">
        <f t="shared" si="93"/>
        <v>-0.048941712505737645</v>
      </c>
      <c r="V366">
        <f t="shared" si="94"/>
        <v>0.0023952912229942766</v>
      </c>
      <c r="W366">
        <f t="shared" si="95"/>
        <v>0.002304000000000004</v>
      </c>
    </row>
    <row r="367" spans="1:23" ht="12.75">
      <c r="A367" s="1">
        <v>36906</v>
      </c>
      <c r="B367" s="2">
        <v>92.28</v>
      </c>
      <c r="C367">
        <v>80.3</v>
      </c>
      <c r="D367">
        <v>1.6202</v>
      </c>
      <c r="E367">
        <f t="shared" si="80"/>
        <v>1.0271851063733206</v>
      </c>
      <c r="F367">
        <f t="shared" si="81"/>
        <v>1.409861941915908</v>
      </c>
      <c r="H367">
        <f t="shared" si="82"/>
        <v>-0.0007579859231184871</v>
      </c>
      <c r="I367">
        <f t="shared" si="83"/>
        <v>0.006265664160401085</v>
      </c>
      <c r="J367">
        <f t="shared" si="84"/>
        <v>-0.06265548163147228</v>
      </c>
      <c r="K367">
        <f t="shared" si="85"/>
        <v>-0.0070236500835195725</v>
      </c>
      <c r="L367">
        <f t="shared" si="86"/>
        <v>-0.055631831547952704</v>
      </c>
      <c r="M367">
        <f t="shared" si="87"/>
        <v>0.0030949006813797857</v>
      </c>
      <c r="N367">
        <f t="shared" si="88"/>
        <v>1.7163596208306364</v>
      </c>
      <c r="O367">
        <f t="shared" si="89"/>
        <v>0.00924667267829175</v>
      </c>
      <c r="P367">
        <f t="shared" si="90"/>
        <v>1.7163596208306364</v>
      </c>
      <c r="S367">
        <f t="shared" si="91"/>
        <v>-0.0023177837355977922</v>
      </c>
      <c r="T367">
        <f t="shared" si="92"/>
        <v>1.7244937108130192</v>
      </c>
      <c r="U367">
        <f t="shared" si="93"/>
        <v>-0.10429371081301908</v>
      </c>
      <c r="V367">
        <f t="shared" si="94"/>
        <v>0.010877178115149653</v>
      </c>
      <c r="W367">
        <f t="shared" si="95"/>
        <v>0.011728889999999966</v>
      </c>
    </row>
    <row r="368" spans="1:23" ht="12.75">
      <c r="A368" s="1">
        <v>36937</v>
      </c>
      <c r="B368" s="2">
        <v>92.16</v>
      </c>
      <c r="C368">
        <v>80.62</v>
      </c>
      <c r="D368">
        <v>1.633</v>
      </c>
      <c r="E368">
        <f t="shared" si="80"/>
        <v>1.040779283137846</v>
      </c>
      <c r="F368">
        <f t="shared" si="81"/>
        <v>1.4285206163194446</v>
      </c>
      <c r="H368">
        <f t="shared" si="82"/>
        <v>-0.0013003901170351995</v>
      </c>
      <c r="I368">
        <f t="shared" si="83"/>
        <v>0.003985056039850665</v>
      </c>
      <c r="J368">
        <f t="shared" si="84"/>
        <v>0.007900259227255901</v>
      </c>
      <c r="K368">
        <f t="shared" si="85"/>
        <v>-0.005285446156885865</v>
      </c>
      <c r="L368">
        <f t="shared" si="86"/>
        <v>0.013185705384141766</v>
      </c>
      <c r="M368">
        <f t="shared" si="87"/>
        <v>0.00017386282647738514</v>
      </c>
      <c r="N368">
        <f t="shared" si="88"/>
        <v>1.6116365201366136</v>
      </c>
      <c r="O368">
        <f t="shared" si="89"/>
        <v>0.00045639827187331537</v>
      </c>
      <c r="P368">
        <f t="shared" si="90"/>
        <v>1.6116365201366136</v>
      </c>
      <c r="S368">
        <f t="shared" si="91"/>
        <v>-0.0015862901625407488</v>
      </c>
      <c r="T368">
        <f t="shared" si="92"/>
        <v>1.6176298926786516</v>
      </c>
      <c r="U368">
        <f t="shared" si="93"/>
        <v>0.015370107321348359</v>
      </c>
      <c r="V368">
        <f t="shared" si="94"/>
        <v>0.00023624019906976642</v>
      </c>
      <c r="W368">
        <f t="shared" si="95"/>
        <v>0.00016383999999999802</v>
      </c>
    </row>
    <row r="369" spans="1:23" ht="12.75">
      <c r="A369" s="1">
        <v>36965</v>
      </c>
      <c r="B369" s="2">
        <v>92.31</v>
      </c>
      <c r="C369">
        <v>80.81</v>
      </c>
      <c r="D369">
        <v>1.6557</v>
      </c>
      <c r="E369">
        <f t="shared" si="80"/>
        <v>1.0560151068538912</v>
      </c>
      <c r="F369">
        <f t="shared" si="81"/>
        <v>1.4494325316867076</v>
      </c>
      <c r="H369">
        <f t="shared" si="82"/>
        <v>0.0016276041666667407</v>
      </c>
      <c r="I369">
        <f t="shared" si="83"/>
        <v>0.0023567353014140036</v>
      </c>
      <c r="J369">
        <f t="shared" si="84"/>
        <v>0.013900796080832833</v>
      </c>
      <c r="K369">
        <f t="shared" si="85"/>
        <v>-0.0007291311347472629</v>
      </c>
      <c r="L369">
        <f t="shared" si="86"/>
        <v>0.014629927215580096</v>
      </c>
      <c r="M369">
        <f t="shared" si="87"/>
        <v>0.00021403477033317118</v>
      </c>
      <c r="N369">
        <f t="shared" si="88"/>
        <v>1.6318093288569577</v>
      </c>
      <c r="O369">
        <f t="shared" si="89"/>
        <v>0.0005707641676649903</v>
      </c>
      <c r="P369">
        <f t="shared" si="90"/>
        <v>1.6318093288569577</v>
      </c>
      <c r="S369">
        <f t="shared" si="91"/>
        <v>0.0003311575571709051</v>
      </c>
      <c r="T369">
        <f t="shared" si="92"/>
        <v>1.6335407802908601</v>
      </c>
      <c r="U369">
        <f t="shared" si="93"/>
        <v>0.02215921970913981</v>
      </c>
      <c r="V369">
        <f t="shared" si="94"/>
        <v>0.0004910310181179302</v>
      </c>
      <c r="W369">
        <f t="shared" si="95"/>
        <v>0.0005152899999999974</v>
      </c>
    </row>
    <row r="370" spans="1:23" ht="12.75">
      <c r="A370" s="1">
        <v>36996</v>
      </c>
      <c r="B370" s="2">
        <v>92.56</v>
      </c>
      <c r="C370">
        <v>81.13</v>
      </c>
      <c r="D370">
        <v>1.7317</v>
      </c>
      <c r="E370">
        <f t="shared" si="80"/>
        <v>1.105867037967508</v>
      </c>
      <c r="F370">
        <f t="shared" si="81"/>
        <v>1.5178567523768365</v>
      </c>
      <c r="H370">
        <f t="shared" si="82"/>
        <v>0.002708265626692574</v>
      </c>
      <c r="I370">
        <f t="shared" si="83"/>
        <v>0.0039599059522335</v>
      </c>
      <c r="J370">
        <f t="shared" si="84"/>
        <v>0.04590203539288518</v>
      </c>
      <c r="K370">
        <f t="shared" si="85"/>
        <v>-0.0012516403255409259</v>
      </c>
      <c r="L370">
        <f t="shared" si="86"/>
        <v>0.0471536757184261</v>
      </c>
      <c r="M370">
        <f t="shared" si="87"/>
        <v>0.0022234691337584874</v>
      </c>
      <c r="N370">
        <f t="shared" si="88"/>
        <v>1.653627659113002</v>
      </c>
      <c r="O370">
        <f t="shared" si="89"/>
        <v>0.006095290411575636</v>
      </c>
      <c r="P370">
        <f t="shared" si="90"/>
        <v>1.653627659113002</v>
      </c>
      <c r="S370">
        <f t="shared" si="91"/>
        <v>0.00011126844688163552</v>
      </c>
      <c r="T370">
        <f t="shared" si="92"/>
        <v>1.6558842271675018</v>
      </c>
      <c r="U370">
        <f t="shared" si="93"/>
        <v>0.07581577283249818</v>
      </c>
      <c r="V370">
        <f t="shared" si="94"/>
        <v>0.00574803141018897</v>
      </c>
      <c r="W370">
        <f t="shared" si="95"/>
        <v>0.00577600000000001</v>
      </c>
    </row>
    <row r="371" spans="1:23" ht="12.75">
      <c r="A371" s="1">
        <v>37026</v>
      </c>
      <c r="B371" s="2">
        <v>93.06</v>
      </c>
      <c r="C371">
        <v>81.49</v>
      </c>
      <c r="D371">
        <v>1.7255</v>
      </c>
      <c r="E371">
        <f t="shared" si="80"/>
        <v>1.1008505397847275</v>
      </c>
      <c r="F371">
        <f t="shared" si="81"/>
        <v>1.510971362561788</v>
      </c>
      <c r="H371">
        <f t="shared" si="82"/>
        <v>0.005401901469317183</v>
      </c>
      <c r="I371">
        <f t="shared" si="83"/>
        <v>0.00443732281523479</v>
      </c>
      <c r="J371">
        <f t="shared" si="84"/>
        <v>-0.003580296818155526</v>
      </c>
      <c r="K371">
        <f t="shared" si="85"/>
        <v>0.0009645786540823931</v>
      </c>
      <c r="L371">
        <f t="shared" si="86"/>
        <v>-0.004544875472237919</v>
      </c>
      <c r="M371">
        <f t="shared" si="87"/>
        <v>2.065589305814985E-05</v>
      </c>
      <c r="N371">
        <f t="shared" si="88"/>
        <v>1.7333703608552744</v>
      </c>
      <c r="O371">
        <f t="shared" si="89"/>
        <v>6.194257999223514E-05</v>
      </c>
      <c r="P371">
        <f t="shared" si="90"/>
        <v>1.7333703608552744</v>
      </c>
      <c r="S371">
        <f t="shared" si="91"/>
        <v>0.0010439265287334558</v>
      </c>
      <c r="T371">
        <f t="shared" si="92"/>
        <v>1.7335077675698076</v>
      </c>
      <c r="U371">
        <f t="shared" si="93"/>
        <v>-0.008007767569807589</v>
      </c>
      <c r="V371">
        <f t="shared" si="94"/>
        <v>6.412434145206214E-05</v>
      </c>
      <c r="W371">
        <f t="shared" si="95"/>
        <v>3.8439999999999795E-05</v>
      </c>
    </row>
    <row r="372" spans="1:23" ht="12.75">
      <c r="A372" s="1">
        <v>37057</v>
      </c>
      <c r="B372" s="2">
        <v>93.24</v>
      </c>
      <c r="C372">
        <v>81.63</v>
      </c>
      <c r="D372">
        <v>1.7992</v>
      </c>
      <c r="E372">
        <f t="shared" si="80"/>
        <v>1.1476226221427674</v>
      </c>
      <c r="F372">
        <f t="shared" si="81"/>
        <v>1.5751683397683396</v>
      </c>
      <c r="H372">
        <f t="shared" si="82"/>
        <v>0.0019342359767891004</v>
      </c>
      <c r="I372">
        <f t="shared" si="83"/>
        <v>0.0017180022088600921</v>
      </c>
      <c r="J372">
        <f t="shared" si="84"/>
        <v>0.04271225731671979</v>
      </c>
      <c r="K372">
        <f t="shared" si="85"/>
        <v>0.00021623376792900828</v>
      </c>
      <c r="L372">
        <f t="shared" si="86"/>
        <v>0.042496023548790784</v>
      </c>
      <c r="M372">
        <f t="shared" si="87"/>
        <v>0.001805912017459381</v>
      </c>
      <c r="N372">
        <f t="shared" si="88"/>
        <v>1.7258731113665615</v>
      </c>
      <c r="O372">
        <f t="shared" si="89"/>
        <v>0.005376832596660676</v>
      </c>
      <c r="P372">
        <f t="shared" si="90"/>
        <v>1.7258731113665615</v>
      </c>
      <c r="S372">
        <f t="shared" si="91"/>
        <v>0.0007289983052588683</v>
      </c>
      <c r="T372">
        <f t="shared" si="92"/>
        <v>1.7267578865757245</v>
      </c>
      <c r="U372">
        <f t="shared" si="93"/>
        <v>0.07244211342427542</v>
      </c>
      <c r="V372">
        <f t="shared" si="94"/>
        <v>0.005247859797375585</v>
      </c>
      <c r="W372">
        <f t="shared" si="95"/>
        <v>0.005431689999999982</v>
      </c>
    </row>
    <row r="373" spans="1:23" ht="12.75">
      <c r="A373" s="1">
        <v>37087</v>
      </c>
      <c r="B373" s="2">
        <v>93.1</v>
      </c>
      <c r="C373">
        <v>81.4</v>
      </c>
      <c r="D373">
        <v>1.8003</v>
      </c>
      <c r="E373">
        <f t="shared" si="80"/>
        <v>1.1468106881337254</v>
      </c>
      <c r="F373">
        <f t="shared" si="81"/>
        <v>1.5740539205155748</v>
      </c>
      <c r="H373">
        <f t="shared" si="82"/>
        <v>-0.0015015015015015232</v>
      </c>
      <c r="I373">
        <f t="shared" si="83"/>
        <v>-0.002817591571726008</v>
      </c>
      <c r="J373">
        <f t="shared" si="84"/>
        <v>0.0006113828368163876</v>
      </c>
      <c r="K373">
        <f t="shared" si="85"/>
        <v>0.0013160900702244849</v>
      </c>
      <c r="L373">
        <f t="shared" si="86"/>
        <v>-0.0007047072334080973</v>
      </c>
      <c r="M373">
        <f t="shared" si="87"/>
        <v>4.966122848176945E-07</v>
      </c>
      <c r="N373">
        <f t="shared" si="88"/>
        <v>1.8015679092543477</v>
      </c>
      <c r="O373">
        <f t="shared" si="89"/>
        <v>1.607593877260594E-06</v>
      </c>
      <c r="P373">
        <f t="shared" si="90"/>
        <v>1.8015679092543477</v>
      </c>
      <c r="S373">
        <f t="shared" si="91"/>
        <v>0.0011918541325227805</v>
      </c>
      <c r="T373">
        <f t="shared" si="92"/>
        <v>1.801344383955235</v>
      </c>
      <c r="U373">
        <f t="shared" si="93"/>
        <v>-0.0010443839552349843</v>
      </c>
      <c r="V373">
        <f t="shared" si="94"/>
        <v>1.0907378459522698E-06</v>
      </c>
      <c r="W373">
        <f t="shared" si="95"/>
        <v>1.210000000000222E-06</v>
      </c>
    </row>
    <row r="374" spans="1:23" ht="12.75">
      <c r="A374" s="1">
        <v>37118</v>
      </c>
      <c r="B374" s="2">
        <v>92.58</v>
      </c>
      <c r="C374">
        <v>81.4</v>
      </c>
      <c r="D374">
        <v>1.7158</v>
      </c>
      <c r="E374">
        <f t="shared" si="80"/>
        <v>1.099122297678044</v>
      </c>
      <c r="F374">
        <f t="shared" si="81"/>
        <v>1.5085992655001081</v>
      </c>
      <c r="H374">
        <f t="shared" si="82"/>
        <v>-0.005585392051557392</v>
      </c>
      <c r="I374">
        <f t="shared" si="83"/>
        <v>0</v>
      </c>
      <c r="J374">
        <f t="shared" si="84"/>
        <v>-0.04693662167416546</v>
      </c>
      <c r="K374">
        <f t="shared" si="85"/>
        <v>-0.005585392051557392</v>
      </c>
      <c r="L374">
        <f t="shared" si="86"/>
        <v>-0.041351229622608066</v>
      </c>
      <c r="M374">
        <f t="shared" si="87"/>
        <v>0.0017099241913016588</v>
      </c>
      <c r="N374">
        <f t="shared" si="88"/>
        <v>1.7902446186895813</v>
      </c>
      <c r="O374">
        <f t="shared" si="89"/>
        <v>0.005542001251837157</v>
      </c>
      <c r="P374">
        <f t="shared" si="90"/>
        <v>1.7902446186895813</v>
      </c>
      <c r="S374">
        <f t="shared" si="91"/>
        <v>-0.0017125172932330518</v>
      </c>
      <c r="T374">
        <f t="shared" si="92"/>
        <v>1.7972169551169925</v>
      </c>
      <c r="U374">
        <f t="shared" si="93"/>
        <v>-0.08141695511699254</v>
      </c>
      <c r="V374">
        <f t="shared" si="94"/>
        <v>0.006628720580522378</v>
      </c>
      <c r="W374">
        <f t="shared" si="95"/>
        <v>0.007140250000000003</v>
      </c>
    </row>
    <row r="375" spans="1:23" ht="12.75">
      <c r="A375" s="1">
        <v>37149</v>
      </c>
      <c r="B375" s="2">
        <v>92.7</v>
      </c>
      <c r="C375">
        <v>81.77</v>
      </c>
      <c r="D375">
        <v>1.6698</v>
      </c>
      <c r="E375">
        <f t="shared" si="80"/>
        <v>1.0731263202129588</v>
      </c>
      <c r="F375">
        <f t="shared" si="81"/>
        <v>1.4729185113268608</v>
      </c>
      <c r="H375">
        <f t="shared" si="82"/>
        <v>0.0012961762799741372</v>
      </c>
      <c r="I375">
        <f t="shared" si="83"/>
        <v>0.004545454545454408</v>
      </c>
      <c r="J375">
        <f t="shared" si="84"/>
        <v>-0.02680965147453085</v>
      </c>
      <c r="K375">
        <f t="shared" si="85"/>
        <v>-0.003249278265480271</v>
      </c>
      <c r="L375">
        <f t="shared" si="86"/>
        <v>-0.023560373209050578</v>
      </c>
      <c r="M375">
        <f t="shared" si="87"/>
        <v>0.0005550911857497482</v>
      </c>
      <c r="N375">
        <f t="shared" si="88"/>
        <v>1.710224888352089</v>
      </c>
      <c r="O375">
        <f t="shared" si="89"/>
        <v>0.0016341715982788622</v>
      </c>
      <c r="P375">
        <f t="shared" si="90"/>
        <v>1.710224888352089</v>
      </c>
      <c r="S375">
        <f t="shared" si="91"/>
        <v>-0.0007294035202968589</v>
      </c>
      <c r="T375">
        <f t="shared" si="92"/>
        <v>1.7145484894398748</v>
      </c>
      <c r="U375">
        <f t="shared" si="93"/>
        <v>-0.04474848943987486</v>
      </c>
      <c r="V375">
        <f t="shared" si="94"/>
        <v>0.002002427307150592</v>
      </c>
      <c r="W375">
        <f t="shared" si="95"/>
        <v>0.0021160000000000037</v>
      </c>
    </row>
    <row r="376" spans="1:23" ht="12.75">
      <c r="A376" s="1">
        <v>37179</v>
      </c>
      <c r="B376" s="2">
        <v>92.56</v>
      </c>
      <c r="C376">
        <v>81.49</v>
      </c>
      <c r="D376">
        <v>1.6196</v>
      </c>
      <c r="E376">
        <f t="shared" si="80"/>
        <v>1.0388691898703166</v>
      </c>
      <c r="F376">
        <f t="shared" si="81"/>
        <v>1.425898919619706</v>
      </c>
      <c r="H376">
        <f t="shared" si="82"/>
        <v>-0.0015102481121899158</v>
      </c>
      <c r="I376">
        <f t="shared" si="83"/>
        <v>-0.0034242387183563983</v>
      </c>
      <c r="J376">
        <f t="shared" si="84"/>
        <v>-0.030063480656365993</v>
      </c>
      <c r="K376">
        <f t="shared" si="85"/>
        <v>0.0019139906061664824</v>
      </c>
      <c r="L376">
        <f t="shared" si="86"/>
        <v>-0.031977471262532475</v>
      </c>
      <c r="M376">
        <f t="shared" si="87"/>
        <v>0.0010225586683460903</v>
      </c>
      <c r="N376">
        <f t="shared" si="88"/>
        <v>1.6729959815141768</v>
      </c>
      <c r="O376">
        <f t="shared" si="89"/>
        <v>0.0028511308418623215</v>
      </c>
      <c r="P376">
        <f t="shared" si="90"/>
        <v>1.6729959815141768</v>
      </c>
      <c r="S376">
        <f t="shared" si="91"/>
        <v>0.0014434704087648593</v>
      </c>
      <c r="T376">
        <f t="shared" si="92"/>
        <v>1.6722103068885557</v>
      </c>
      <c r="U376">
        <f t="shared" si="93"/>
        <v>-0.052610306888555725</v>
      </c>
      <c r="V376">
        <f t="shared" si="94"/>
        <v>0.002767844390908014</v>
      </c>
      <c r="W376">
        <f t="shared" si="95"/>
        <v>0.002520040000000002</v>
      </c>
    </row>
    <row r="377" spans="1:23" ht="12.75">
      <c r="A377" s="1">
        <v>37210</v>
      </c>
      <c r="B377" s="2">
        <v>92.68</v>
      </c>
      <c r="C377">
        <v>81.36</v>
      </c>
      <c r="D377">
        <v>1.6295</v>
      </c>
      <c r="E377">
        <f t="shared" si="80"/>
        <v>1.042200809287897</v>
      </c>
      <c r="F377">
        <f t="shared" si="81"/>
        <v>1.4304717306862322</v>
      </c>
      <c r="H377">
        <f t="shared" si="82"/>
        <v>0.0012964563526360884</v>
      </c>
      <c r="I377">
        <f t="shared" si="83"/>
        <v>-0.0015952877653698794</v>
      </c>
      <c r="J377">
        <f t="shared" si="84"/>
        <v>0.006112620400098745</v>
      </c>
      <c r="K377">
        <f t="shared" si="85"/>
        <v>0.0028917441180059678</v>
      </c>
      <c r="L377">
        <f t="shared" si="86"/>
        <v>0.003220876282092777</v>
      </c>
      <c r="M377">
        <f t="shared" si="87"/>
        <v>1.0374044024547792E-05</v>
      </c>
      <c r="N377">
        <f t="shared" si="88"/>
        <v>1.6242834687735221</v>
      </c>
      <c r="O377">
        <f t="shared" si="89"/>
        <v>2.7212198036818033E-05</v>
      </c>
      <c r="P377">
        <f t="shared" si="90"/>
        <v>1.6242834687735221</v>
      </c>
      <c r="S377">
        <f t="shared" si="91"/>
        <v>0.0018549413524128057</v>
      </c>
      <c r="T377">
        <f t="shared" si="92"/>
        <v>1.6226042630143676</v>
      </c>
      <c r="U377">
        <f t="shared" si="93"/>
        <v>0.006895736985632395</v>
      </c>
      <c r="V377">
        <f t="shared" si="94"/>
        <v>4.755118857501854E-05</v>
      </c>
      <c r="W377">
        <f t="shared" si="95"/>
        <v>9.80100000000004E-05</v>
      </c>
    </row>
    <row r="378" spans="1:23" ht="12.75">
      <c r="A378" s="1">
        <v>37240</v>
      </c>
      <c r="B378" s="2">
        <v>92.65</v>
      </c>
      <c r="C378">
        <v>81.03</v>
      </c>
      <c r="D378">
        <v>1.655</v>
      </c>
      <c r="E378">
        <f t="shared" si="80"/>
        <v>1.054558168007188</v>
      </c>
      <c r="F378">
        <f t="shared" si="81"/>
        <v>1.4474328116567727</v>
      </c>
      <c r="H378">
        <f t="shared" si="82"/>
        <v>-0.0003236944324557234</v>
      </c>
      <c r="I378">
        <f t="shared" si="83"/>
        <v>-0.004056047197640078</v>
      </c>
      <c r="J378">
        <f t="shared" si="84"/>
        <v>0.015648972077324297</v>
      </c>
      <c r="K378">
        <f t="shared" si="85"/>
        <v>0.0037323527651843547</v>
      </c>
      <c r="L378">
        <f t="shared" si="86"/>
        <v>0.011916619312139942</v>
      </c>
      <c r="M378">
        <f t="shared" si="87"/>
        <v>0.00014200581583046664</v>
      </c>
      <c r="N378">
        <f t="shared" si="88"/>
        <v>1.635581868830868</v>
      </c>
      <c r="O378">
        <f t="shared" si="89"/>
        <v>0.0003770638181016132</v>
      </c>
      <c r="P378">
        <f t="shared" si="90"/>
        <v>1.635581868830868</v>
      </c>
      <c r="S378">
        <f t="shared" si="91"/>
        <v>0.0022086972112308275</v>
      </c>
      <c r="T378">
        <f t="shared" si="92"/>
        <v>1.6330990721057004</v>
      </c>
      <c r="U378">
        <f t="shared" si="93"/>
        <v>0.02190092789429965</v>
      </c>
      <c r="V378">
        <f t="shared" si="94"/>
        <v>0.00047965064263131245</v>
      </c>
      <c r="W378">
        <f t="shared" si="95"/>
        <v>0.000650250000000004</v>
      </c>
    </row>
    <row r="379" spans="1:23" ht="12.75">
      <c r="A379" s="1">
        <v>37271</v>
      </c>
      <c r="B379" s="2">
        <v>92.76</v>
      </c>
      <c r="C379">
        <v>81.22</v>
      </c>
      <c r="D379">
        <v>1.6598</v>
      </c>
      <c r="E379">
        <f t="shared" si="80"/>
        <v>1.0588394942117192</v>
      </c>
      <c r="F379">
        <f t="shared" si="81"/>
        <v>1.4533091418714963</v>
      </c>
      <c r="H379">
        <f t="shared" si="82"/>
        <v>0.0011872638963841275</v>
      </c>
      <c r="I379">
        <f t="shared" si="83"/>
        <v>0.0023448105639887196</v>
      </c>
      <c r="J379">
        <f t="shared" si="84"/>
        <v>0.0029003021148035213</v>
      </c>
      <c r="K379">
        <f t="shared" si="85"/>
        <v>-0.001157546667604592</v>
      </c>
      <c r="L379">
        <f t="shared" si="86"/>
        <v>0.004057848782408113</v>
      </c>
      <c r="M379">
        <f t="shared" si="87"/>
        <v>1.6466136740891008E-05</v>
      </c>
      <c r="N379">
        <f t="shared" si="88"/>
        <v>1.6530842602651143</v>
      </c>
      <c r="O379">
        <f t="shared" si="89"/>
        <v>4.510116018672124E-05</v>
      </c>
      <c r="P379">
        <f t="shared" si="90"/>
        <v>1.6530842602651143</v>
      </c>
      <c r="S379">
        <f t="shared" si="91"/>
        <v>0.0001508661632319567</v>
      </c>
      <c r="T379">
        <f t="shared" si="92"/>
        <v>1.655249683500149</v>
      </c>
      <c r="U379">
        <f t="shared" si="93"/>
        <v>0.004550316499851048</v>
      </c>
      <c r="V379">
        <f t="shared" si="94"/>
        <v>2.0705380248816693E-05</v>
      </c>
      <c r="W379">
        <f t="shared" si="95"/>
        <v>2.303999999999919E-05</v>
      </c>
    </row>
    <row r="380" spans="1:23" ht="12.75">
      <c r="A380" s="1">
        <v>37302</v>
      </c>
      <c r="B380" s="2">
        <v>92.76</v>
      </c>
      <c r="C380">
        <v>81.54</v>
      </c>
      <c r="D380">
        <v>1.7179</v>
      </c>
      <c r="E380">
        <f t="shared" si="80"/>
        <v>1.1002211094480157</v>
      </c>
      <c r="F380">
        <f t="shared" si="81"/>
        <v>1.5101074385510997</v>
      </c>
      <c r="H380">
        <f t="shared" si="82"/>
        <v>0</v>
      </c>
      <c r="I380">
        <f t="shared" si="83"/>
        <v>0.003939916276779254</v>
      </c>
      <c r="J380">
        <f t="shared" si="84"/>
        <v>0.03500421737558734</v>
      </c>
      <c r="K380">
        <f t="shared" si="85"/>
        <v>-0.003939916276779254</v>
      </c>
      <c r="L380">
        <f t="shared" si="86"/>
        <v>0.0389441336523666</v>
      </c>
      <c r="M380">
        <f t="shared" si="87"/>
        <v>0.0015166455459333925</v>
      </c>
      <c r="N380">
        <f t="shared" si="88"/>
        <v>1.6532605269638017</v>
      </c>
      <c r="O380">
        <f t="shared" si="89"/>
        <v>0.00417826147439741</v>
      </c>
      <c r="P380">
        <f t="shared" si="90"/>
        <v>1.6532605269638017</v>
      </c>
      <c r="S380">
        <f t="shared" si="91"/>
        <v>-0.0010200467865058437</v>
      </c>
      <c r="T380">
        <f t="shared" si="92"/>
        <v>1.6581069263437576</v>
      </c>
      <c r="U380">
        <f t="shared" si="93"/>
        <v>0.059793073656242424</v>
      </c>
      <c r="V380">
        <f t="shared" si="94"/>
        <v>0.0035752116572608317</v>
      </c>
      <c r="W380">
        <f t="shared" si="95"/>
        <v>0.0033756100000000046</v>
      </c>
    </row>
    <row r="381" spans="1:23" ht="12.75">
      <c r="A381" s="1">
        <v>37330</v>
      </c>
      <c r="B381" s="2">
        <v>92.78</v>
      </c>
      <c r="C381">
        <v>82</v>
      </c>
      <c r="D381">
        <v>1.706</v>
      </c>
      <c r="E381">
        <f t="shared" si="80"/>
        <v>1.098526751774911</v>
      </c>
      <c r="F381">
        <f t="shared" si="81"/>
        <v>1.507781849536538</v>
      </c>
      <c r="H381">
        <f t="shared" si="82"/>
        <v>0.00021561017680027383</v>
      </c>
      <c r="I381">
        <f t="shared" si="83"/>
        <v>0.005641402992396349</v>
      </c>
      <c r="J381">
        <f t="shared" si="84"/>
        <v>-0.006927062110716586</v>
      </c>
      <c r="K381">
        <f t="shared" si="85"/>
        <v>-0.0054257928155960755</v>
      </c>
      <c r="L381">
        <f t="shared" si="86"/>
        <v>-0.0015012692951205109</v>
      </c>
      <c r="M381">
        <f t="shared" si="87"/>
        <v>2.2538094964716356E-06</v>
      </c>
      <c r="N381">
        <f t="shared" si="88"/>
        <v>1.7085790305220876</v>
      </c>
      <c r="O381">
        <f t="shared" si="89"/>
        <v>6.651398433859609E-06</v>
      </c>
      <c r="P381">
        <f t="shared" si="90"/>
        <v>1.7085790305220876</v>
      </c>
      <c r="S381">
        <f t="shared" si="91"/>
        <v>-0.0016453526679657431</v>
      </c>
      <c r="T381">
        <f t="shared" si="92"/>
        <v>1.7150734486517016</v>
      </c>
      <c r="U381">
        <f t="shared" si="93"/>
        <v>-0.009073448651701677</v>
      </c>
      <c r="V381">
        <f t="shared" si="94"/>
        <v>8.232747043506697E-05</v>
      </c>
      <c r="W381">
        <f t="shared" si="95"/>
        <v>0.0001416100000000005</v>
      </c>
    </row>
    <row r="382" spans="1:23" ht="12.75">
      <c r="A382" s="1">
        <v>37361</v>
      </c>
      <c r="B382" s="2">
        <v>93.58</v>
      </c>
      <c r="C382">
        <v>82.46</v>
      </c>
      <c r="D382">
        <v>1.6607</v>
      </c>
      <c r="E382">
        <f t="shared" si="80"/>
        <v>1.0661629877275864</v>
      </c>
      <c r="F382">
        <f t="shared" si="81"/>
        <v>1.4633609959393032</v>
      </c>
      <c r="H382">
        <f t="shared" si="82"/>
        <v>0.008622547962922944</v>
      </c>
      <c r="I382">
        <f t="shared" si="83"/>
        <v>0.005609756097560981</v>
      </c>
      <c r="J382">
        <f t="shared" si="84"/>
        <v>-0.02655334114888619</v>
      </c>
      <c r="K382">
        <f t="shared" si="85"/>
        <v>0.0030127918653619634</v>
      </c>
      <c r="L382">
        <f t="shared" si="86"/>
        <v>-0.029566133014248153</v>
      </c>
      <c r="M382">
        <f t="shared" si="87"/>
        <v>0.0008741562214162145</v>
      </c>
      <c r="N382">
        <f t="shared" si="88"/>
        <v>1.7111398229223074</v>
      </c>
      <c r="O382">
        <f t="shared" si="89"/>
        <v>0.002544175736433718</v>
      </c>
      <c r="P382">
        <f t="shared" si="90"/>
        <v>1.7111398229223074</v>
      </c>
      <c r="S382">
        <f t="shared" si="91"/>
        <v>0.0019058822390758713</v>
      </c>
      <c r="T382">
        <f t="shared" si="92"/>
        <v>1.7092514350998633</v>
      </c>
      <c r="U382">
        <f t="shared" si="93"/>
        <v>-0.04855143509986326</v>
      </c>
      <c r="V382">
        <f t="shared" si="94"/>
        <v>0.0023572418502562343</v>
      </c>
      <c r="W382">
        <f t="shared" si="95"/>
        <v>0.0020520899999999904</v>
      </c>
    </row>
    <row r="383" spans="1:23" ht="12.75">
      <c r="A383" s="1">
        <v>37391</v>
      </c>
      <c r="B383" s="2">
        <v>93.67</v>
      </c>
      <c r="C383">
        <v>82.46</v>
      </c>
      <c r="D383">
        <v>1.601</v>
      </c>
      <c r="E383">
        <f t="shared" si="80"/>
        <v>1.026848253132684</v>
      </c>
      <c r="F383">
        <f t="shared" si="81"/>
        <v>1.4093995943204864</v>
      </c>
      <c r="H383">
        <f t="shared" si="82"/>
        <v>0.000961743962385242</v>
      </c>
      <c r="I383">
        <f t="shared" si="83"/>
        <v>0</v>
      </c>
      <c r="J383">
        <f t="shared" si="84"/>
        <v>-0.03594869633287168</v>
      </c>
      <c r="K383">
        <f t="shared" si="85"/>
        <v>0.000961743962385242</v>
      </c>
      <c r="L383">
        <f t="shared" si="86"/>
        <v>-0.03691044029525692</v>
      </c>
      <c r="M383">
        <f t="shared" si="87"/>
        <v>0.0013623806027897257</v>
      </c>
      <c r="N383">
        <f t="shared" si="88"/>
        <v>1.6622971681983332</v>
      </c>
      <c r="O383">
        <f t="shared" si="89"/>
        <v>0.0037573428291347503</v>
      </c>
      <c r="P383">
        <f t="shared" si="90"/>
        <v>1.6622971681983332</v>
      </c>
      <c r="S383">
        <f t="shared" si="91"/>
        <v>0.0010427335969224686</v>
      </c>
      <c r="T383">
        <f t="shared" si="92"/>
        <v>1.6624316676844093</v>
      </c>
      <c r="U383">
        <f t="shared" si="93"/>
        <v>-0.06143166768440933</v>
      </c>
      <c r="V383">
        <f t="shared" si="94"/>
        <v>0.0037738497944877014</v>
      </c>
      <c r="W383">
        <f t="shared" si="95"/>
        <v>0.00356409000000001</v>
      </c>
    </row>
    <row r="384" spans="1:23" ht="12.75">
      <c r="A384" s="1">
        <v>37422</v>
      </c>
      <c r="B384" s="2">
        <v>93.54</v>
      </c>
      <c r="C384">
        <v>82.5</v>
      </c>
      <c r="D384">
        <v>1.5638</v>
      </c>
      <c r="E384">
        <f t="shared" si="80"/>
        <v>1.0048700868013631</v>
      </c>
      <c r="F384">
        <f t="shared" si="81"/>
        <v>1.3792334830019242</v>
      </c>
      <c r="H384">
        <f t="shared" si="82"/>
        <v>-0.0013878509661577887</v>
      </c>
      <c r="I384">
        <f t="shared" si="83"/>
        <v>0.0004850836769343392</v>
      </c>
      <c r="J384">
        <f t="shared" si="84"/>
        <v>-0.023235477826358486</v>
      </c>
      <c r="K384">
        <f t="shared" si="85"/>
        <v>-0.0018729346430921279</v>
      </c>
      <c r="L384">
        <f t="shared" si="86"/>
        <v>-0.021362543183266358</v>
      </c>
      <c r="M384">
        <f t="shared" si="87"/>
        <v>0.00045635825125691997</v>
      </c>
      <c r="N384">
        <f t="shared" si="88"/>
        <v>1.5980014316364095</v>
      </c>
      <c r="O384">
        <f t="shared" si="89"/>
        <v>0.0011697379259799877</v>
      </c>
      <c r="P384">
        <f t="shared" si="90"/>
        <v>1.5980014316364095</v>
      </c>
      <c r="S384">
        <f t="shared" si="91"/>
        <v>-0.0001501927046563895</v>
      </c>
      <c r="T384">
        <f t="shared" si="92"/>
        <v>1.600759541479845</v>
      </c>
      <c r="U384">
        <f t="shared" si="93"/>
        <v>-0.036959541479844926</v>
      </c>
      <c r="V384">
        <f t="shared" si="94"/>
        <v>0.0013660077064003777</v>
      </c>
      <c r="W384">
        <f t="shared" si="95"/>
        <v>0.0013838399999999925</v>
      </c>
    </row>
    <row r="385" spans="1:23" ht="12.75">
      <c r="A385" s="1">
        <v>37452</v>
      </c>
      <c r="B385" s="2">
        <v>93.05</v>
      </c>
      <c r="C385">
        <v>82.59</v>
      </c>
      <c r="D385">
        <v>1.4845</v>
      </c>
      <c r="E385">
        <f t="shared" si="80"/>
        <v>0.9599827230509895</v>
      </c>
      <c r="F385">
        <f t="shared" si="81"/>
        <v>1.3176233745298227</v>
      </c>
      <c r="H385">
        <f t="shared" si="82"/>
        <v>-0.00523840068419934</v>
      </c>
      <c r="I385">
        <f t="shared" si="83"/>
        <v>0.0010909090909090313</v>
      </c>
      <c r="J385">
        <f t="shared" si="84"/>
        <v>-0.05070980943854719</v>
      </c>
      <c r="K385">
        <f t="shared" si="85"/>
        <v>-0.0063293097751083716</v>
      </c>
      <c r="L385">
        <f t="shared" si="86"/>
        <v>-0.04438049966343882</v>
      </c>
      <c r="M385">
        <f t="shared" si="87"/>
        <v>0.0019696287503764933</v>
      </c>
      <c r="N385">
        <f t="shared" si="88"/>
        <v>1.5539022253736856</v>
      </c>
      <c r="O385">
        <f t="shared" si="89"/>
        <v>0.00481666888681986</v>
      </c>
      <c r="P385">
        <f t="shared" si="90"/>
        <v>1.5539022253736856</v>
      </c>
      <c r="S385">
        <f t="shared" si="91"/>
        <v>-0.002025582420588181</v>
      </c>
      <c r="T385">
        <f t="shared" si="92"/>
        <v>1.5606323942106843</v>
      </c>
      <c r="U385">
        <f t="shared" si="93"/>
        <v>-0.0761323942106844</v>
      </c>
      <c r="V385">
        <f t="shared" si="94"/>
        <v>0.005796141448251053</v>
      </c>
      <c r="W385">
        <f t="shared" si="95"/>
        <v>0.006288490000000023</v>
      </c>
    </row>
    <row r="386" spans="1:23" ht="12.75">
      <c r="A386" s="1">
        <v>37483</v>
      </c>
      <c r="B386" s="2">
        <v>93.02</v>
      </c>
      <c r="C386">
        <v>82.87</v>
      </c>
      <c r="D386">
        <v>1.4703</v>
      </c>
      <c r="E386">
        <f t="shared" si="80"/>
        <v>0.9543311228694003</v>
      </c>
      <c r="F386">
        <f t="shared" si="81"/>
        <v>1.3098662760696624</v>
      </c>
      <c r="H386">
        <f t="shared" si="82"/>
        <v>-0.0003224073078990086</v>
      </c>
      <c r="I386">
        <f t="shared" si="83"/>
        <v>0.0033902409492674312</v>
      </c>
      <c r="J386">
        <f t="shared" si="84"/>
        <v>-0.009565510272819155</v>
      </c>
      <c r="K386">
        <f t="shared" si="85"/>
        <v>-0.00371264825716644</v>
      </c>
      <c r="L386">
        <f t="shared" si="86"/>
        <v>-0.005852862015652716</v>
      </c>
      <c r="M386">
        <f t="shared" si="87"/>
        <v>3.425599377427037E-05</v>
      </c>
      <c r="N386">
        <f t="shared" si="88"/>
        <v>1.4789885736622363</v>
      </c>
      <c r="O386">
        <f t="shared" si="89"/>
        <v>7.549131228410821E-05</v>
      </c>
      <c r="P386">
        <f t="shared" si="90"/>
        <v>1.4789885736622363</v>
      </c>
      <c r="S386">
        <f t="shared" si="91"/>
        <v>-0.0009244049040081245</v>
      </c>
      <c r="T386">
        <f t="shared" si="92"/>
        <v>1.4831277209199998</v>
      </c>
      <c r="U386">
        <f t="shared" si="93"/>
        <v>-0.012827720919999841</v>
      </c>
      <c r="V386">
        <f t="shared" si="94"/>
        <v>0.00016455042400140158</v>
      </c>
      <c r="W386">
        <f t="shared" si="95"/>
        <v>0.00020163999999999973</v>
      </c>
    </row>
    <row r="387" spans="1:23" ht="12.75">
      <c r="A387" s="1">
        <v>37514</v>
      </c>
      <c r="B387" s="2">
        <v>93.16</v>
      </c>
      <c r="C387">
        <v>83.01</v>
      </c>
      <c r="D387">
        <v>1.5007</v>
      </c>
      <c r="E387">
        <f t="shared" si="80"/>
        <v>0.974242212533074</v>
      </c>
      <c r="F387">
        <f t="shared" si="81"/>
        <v>1.3371952232717905</v>
      </c>
      <c r="H387">
        <f t="shared" si="82"/>
        <v>0.0015050526768436434</v>
      </c>
      <c r="I387">
        <f t="shared" si="83"/>
        <v>0.0016893930252201983</v>
      </c>
      <c r="J387">
        <f t="shared" si="84"/>
        <v>0.02067605250629123</v>
      </c>
      <c r="K387">
        <f t="shared" si="85"/>
        <v>-0.00018434034837655489</v>
      </c>
      <c r="L387">
        <f t="shared" si="86"/>
        <v>0.020860392854667786</v>
      </c>
      <c r="M387">
        <f t="shared" si="87"/>
        <v>0.0004351559900510748</v>
      </c>
      <c r="N387">
        <f t="shared" si="88"/>
        <v>1.4700289643857818</v>
      </c>
      <c r="O387">
        <f t="shared" si="89"/>
        <v>0.0009407124256486371</v>
      </c>
      <c r="P387">
        <f t="shared" si="90"/>
        <v>1.4700289643857818</v>
      </c>
      <c r="S387">
        <f t="shared" si="91"/>
        <v>0.0005604234981716493</v>
      </c>
      <c r="T387">
        <f t="shared" si="92"/>
        <v>1.4711239906693618</v>
      </c>
      <c r="U387">
        <f t="shared" si="93"/>
        <v>0.029576009330638087</v>
      </c>
      <c r="V387">
        <f t="shared" si="94"/>
        <v>0.0008747403279259912</v>
      </c>
      <c r="W387">
        <f t="shared" si="95"/>
        <v>0.000924159999999999</v>
      </c>
    </row>
    <row r="388" spans="1:23" ht="12.75">
      <c r="A388" s="1">
        <v>37544</v>
      </c>
      <c r="B388" s="2">
        <v>93.7</v>
      </c>
      <c r="C388">
        <v>83.14</v>
      </c>
      <c r="D388">
        <v>1.4793</v>
      </c>
      <c r="E388">
        <f t="shared" si="80"/>
        <v>0.9563102550936058</v>
      </c>
      <c r="F388">
        <f t="shared" si="81"/>
        <v>1.3125827321237993</v>
      </c>
      <c r="H388">
        <f t="shared" si="82"/>
        <v>0.0057964791756119904</v>
      </c>
      <c r="I388">
        <f t="shared" si="83"/>
        <v>0.0015660763763400976</v>
      </c>
      <c r="J388">
        <f t="shared" si="84"/>
        <v>-0.014260011994402522</v>
      </c>
      <c r="K388">
        <f t="shared" si="85"/>
        <v>0.004230402799271893</v>
      </c>
      <c r="L388">
        <f t="shared" si="86"/>
        <v>-0.018490414793674415</v>
      </c>
      <c r="M388">
        <f t="shared" si="87"/>
        <v>0.00034189543924213365</v>
      </c>
      <c r="N388">
        <f t="shared" si="88"/>
        <v>1.5070485654808672</v>
      </c>
      <c r="O388">
        <f t="shared" si="89"/>
        <v>0.0007699828862459707</v>
      </c>
      <c r="P388">
        <f t="shared" si="90"/>
        <v>1.5070485654808672</v>
      </c>
      <c r="S388">
        <f t="shared" si="91"/>
        <v>0.0024182931012259887</v>
      </c>
      <c r="T388">
        <f t="shared" si="92"/>
        <v>1.5043291324570098</v>
      </c>
      <c r="U388">
        <f t="shared" si="93"/>
        <v>-0.025029132457009773</v>
      </c>
      <c r="V388">
        <f t="shared" si="94"/>
        <v>0.0006264574715505401</v>
      </c>
      <c r="W388">
        <f t="shared" si="95"/>
        <v>0.0004579599999999942</v>
      </c>
    </row>
    <row r="389" spans="1:23" ht="12.75">
      <c r="A389" s="1">
        <v>37575</v>
      </c>
      <c r="B389" s="2">
        <v>93.53</v>
      </c>
      <c r="C389">
        <v>83.14</v>
      </c>
      <c r="D389">
        <v>1.4673</v>
      </c>
      <c r="E389">
        <f t="shared" si="80"/>
        <v>0.9502768071795501</v>
      </c>
      <c r="F389">
        <f t="shared" si="81"/>
        <v>1.3043015289212019</v>
      </c>
      <c r="H389">
        <f t="shared" si="82"/>
        <v>-0.0018143009605122717</v>
      </c>
      <c r="I389">
        <f t="shared" si="83"/>
        <v>0</v>
      </c>
      <c r="J389">
        <f t="shared" si="84"/>
        <v>-0.008111944838775087</v>
      </c>
      <c r="K389">
        <f t="shared" si="85"/>
        <v>-0.0018143009605122717</v>
      </c>
      <c r="L389">
        <f t="shared" si="86"/>
        <v>-0.006297643878262815</v>
      </c>
      <c r="M389">
        <f t="shared" si="87"/>
        <v>3.9660318417421116E-05</v>
      </c>
      <c r="N389">
        <f t="shared" si="88"/>
        <v>1.4766161045891142</v>
      </c>
      <c r="O389">
        <f t="shared" si="89"/>
        <v>8.678980471531351E-05</v>
      </c>
      <c r="P389">
        <f t="shared" si="90"/>
        <v>1.4766161045891142</v>
      </c>
      <c r="S389">
        <f t="shared" si="91"/>
        <v>-0.00012551771611526085</v>
      </c>
      <c r="T389">
        <f t="shared" si="92"/>
        <v>1.4791143216425509</v>
      </c>
      <c r="U389">
        <f t="shared" si="93"/>
        <v>-0.011814321642550807</v>
      </c>
      <c r="V389">
        <f t="shared" si="94"/>
        <v>0.00013957819587364438</v>
      </c>
      <c r="W389">
        <f t="shared" si="95"/>
        <v>0.00014400000000000025</v>
      </c>
    </row>
    <row r="390" spans="1:23" ht="12.75">
      <c r="A390" s="1">
        <v>37605</v>
      </c>
      <c r="B390" s="2">
        <v>93.47</v>
      </c>
      <c r="C390">
        <v>82.96</v>
      </c>
      <c r="D390">
        <v>1.4845</v>
      </c>
      <c r="E390">
        <f t="shared" si="80"/>
        <v>0.9599504777656026</v>
      </c>
      <c r="F390">
        <f t="shared" si="81"/>
        <v>1.317579116293998</v>
      </c>
      <c r="H390">
        <f t="shared" si="82"/>
        <v>-0.0006415053993371611</v>
      </c>
      <c r="I390">
        <f t="shared" si="83"/>
        <v>-0.0021650228530191162</v>
      </c>
      <c r="J390">
        <f t="shared" si="84"/>
        <v>0.011722210863490679</v>
      </c>
      <c r="K390">
        <f t="shared" si="85"/>
        <v>0.0015235174536819551</v>
      </c>
      <c r="L390">
        <f t="shared" si="86"/>
        <v>0.010198693409808723</v>
      </c>
      <c r="M390">
        <f t="shared" si="87"/>
        <v>0.00010401334726727588</v>
      </c>
      <c r="N390">
        <f t="shared" si="88"/>
        <v>1.4695354571597874</v>
      </c>
      <c r="O390">
        <f t="shared" si="89"/>
        <v>0.00022393754241655626</v>
      </c>
      <c r="P390">
        <f t="shared" si="90"/>
        <v>1.4695354571597874</v>
      </c>
      <c r="S390">
        <f t="shared" si="91"/>
        <v>0.0012791464205853384</v>
      </c>
      <c r="T390">
        <f t="shared" si="92"/>
        <v>1.4691768915429249</v>
      </c>
      <c r="U390">
        <f t="shared" si="93"/>
        <v>0.015323108457075074</v>
      </c>
      <c r="V390">
        <f t="shared" si="94"/>
        <v>0.00023479765278728565</v>
      </c>
      <c r="W390">
        <f t="shared" si="95"/>
        <v>0.00029583999999999595</v>
      </c>
    </row>
    <row r="391" spans="1:23" ht="12.75">
      <c r="A391" s="1">
        <v>37636</v>
      </c>
      <c r="B391" s="2">
        <v>93.55</v>
      </c>
      <c r="C391">
        <v>83.33</v>
      </c>
      <c r="D391">
        <v>1.3833</v>
      </c>
      <c r="E391">
        <f t="shared" si="80"/>
        <v>0.8977307335836338</v>
      </c>
      <c r="F391">
        <f t="shared" si="81"/>
        <v>1.2321794655264564</v>
      </c>
      <c r="H391">
        <f t="shared" si="82"/>
        <v>0.0008558895902428532</v>
      </c>
      <c r="I391">
        <f t="shared" si="83"/>
        <v>0.004459980713596989</v>
      </c>
      <c r="J391">
        <f t="shared" si="84"/>
        <v>-0.0681711013809363</v>
      </c>
      <c r="K391">
        <f t="shared" si="85"/>
        <v>-0.003604091123354136</v>
      </c>
      <c r="L391">
        <f t="shared" si="86"/>
        <v>-0.06456701025758216</v>
      </c>
      <c r="M391">
        <f t="shared" si="87"/>
        <v>0.00416889881360272</v>
      </c>
      <c r="N391">
        <f t="shared" si="88"/>
        <v>1.4791497267273808</v>
      </c>
      <c r="O391">
        <f t="shared" si="89"/>
        <v>0.009187170113713575</v>
      </c>
      <c r="P391">
        <f t="shared" si="90"/>
        <v>1.4791497267273808</v>
      </c>
      <c r="S391">
        <f t="shared" si="91"/>
        <v>-0.0008787204797144913</v>
      </c>
      <c r="T391">
        <f t="shared" si="92"/>
        <v>1.4831955394478638</v>
      </c>
      <c r="U391">
        <f t="shared" si="93"/>
        <v>-0.09989553944786378</v>
      </c>
      <c r="V391">
        <f t="shared" si="94"/>
        <v>0.00997911880157971</v>
      </c>
      <c r="W391">
        <f t="shared" si="95"/>
        <v>0.01024143999999999</v>
      </c>
    </row>
    <row r="392" spans="1:23" ht="12.75">
      <c r="A392" s="1">
        <v>37667</v>
      </c>
      <c r="B392" s="2">
        <v>93.64</v>
      </c>
      <c r="C392">
        <v>83.97</v>
      </c>
      <c r="D392">
        <v>1.3631</v>
      </c>
      <c r="E392">
        <f t="shared" si="80"/>
        <v>0.8905587855903799</v>
      </c>
      <c r="F392">
        <f t="shared" si="81"/>
        <v>1.2223356151217428</v>
      </c>
      <c r="H392">
        <f t="shared" si="82"/>
        <v>0.0009620523784072965</v>
      </c>
      <c r="I392">
        <f t="shared" si="83"/>
        <v>0.007680307212288406</v>
      </c>
      <c r="J392">
        <f t="shared" si="84"/>
        <v>-0.014602761512325646</v>
      </c>
      <c r="K392">
        <f t="shared" si="85"/>
        <v>-0.00671825483388111</v>
      </c>
      <c r="L392">
        <f t="shared" si="86"/>
        <v>-0.007884506678444536</v>
      </c>
      <c r="M392">
        <f t="shared" si="87"/>
        <v>6.216544556243649E-05</v>
      </c>
      <c r="N392">
        <f t="shared" si="88"/>
        <v>1.3740066380882923</v>
      </c>
      <c r="O392">
        <f t="shared" si="89"/>
        <v>0.00011895475438898802</v>
      </c>
      <c r="P392">
        <f t="shared" si="90"/>
        <v>1.3740066380882923</v>
      </c>
      <c r="S392">
        <f t="shared" si="91"/>
        <v>-0.002189263336506689</v>
      </c>
      <c r="T392">
        <f t="shared" si="92"/>
        <v>1.3802715920266102</v>
      </c>
      <c r="U392">
        <f t="shared" si="93"/>
        <v>-0.017171592026610227</v>
      </c>
      <c r="V392">
        <f t="shared" si="94"/>
        <v>0.00029486357272834394</v>
      </c>
      <c r="W392">
        <f t="shared" si="95"/>
        <v>0.0004080399999999998</v>
      </c>
    </row>
    <row r="393" spans="1:23" ht="12.75">
      <c r="A393" s="1">
        <v>37695</v>
      </c>
      <c r="B393" s="2">
        <v>94.02</v>
      </c>
      <c r="C393">
        <v>84.47</v>
      </c>
      <c r="D393">
        <v>1.3468</v>
      </c>
      <c r="E393">
        <f t="shared" si="80"/>
        <v>0.8815713780613169</v>
      </c>
      <c r="F393">
        <f t="shared" si="81"/>
        <v>1.2099999574558604</v>
      </c>
      <c r="H393">
        <f t="shared" si="82"/>
        <v>0.004058094831268733</v>
      </c>
      <c r="I393">
        <f t="shared" si="83"/>
        <v>0.005954507562224709</v>
      </c>
      <c r="J393">
        <f t="shared" si="84"/>
        <v>-0.01195803682781893</v>
      </c>
      <c r="K393">
        <f t="shared" si="85"/>
        <v>-0.0018964127309559764</v>
      </c>
      <c r="L393">
        <f t="shared" si="86"/>
        <v>-0.010061624096862953</v>
      </c>
      <c r="M393">
        <f t="shared" si="87"/>
        <v>0.00010123627946657325</v>
      </c>
      <c r="N393">
        <f t="shared" si="88"/>
        <v>1.3605149998064339</v>
      </c>
      <c r="O393">
        <f t="shared" si="89"/>
        <v>0.0001881012196904811</v>
      </c>
      <c r="P393">
        <f t="shared" si="90"/>
        <v>1.3605149998064339</v>
      </c>
      <c r="S393">
        <f t="shared" si="91"/>
        <v>-0.00016007305880639644</v>
      </c>
      <c r="T393">
        <f t="shared" si="92"/>
        <v>1.362881804413541</v>
      </c>
      <c r="U393">
        <f t="shared" si="93"/>
        <v>-0.0160818044135409</v>
      </c>
      <c r="V393">
        <f t="shared" si="94"/>
        <v>0.0002586244331953836</v>
      </c>
      <c r="W393">
        <f t="shared" si="95"/>
        <v>0.00026568999999999936</v>
      </c>
    </row>
    <row r="394" spans="1:23" ht="12.75">
      <c r="A394" s="1">
        <v>37726</v>
      </c>
      <c r="B394" s="2">
        <v>94.21</v>
      </c>
      <c r="C394">
        <v>84.29</v>
      </c>
      <c r="D394">
        <v>1.3537</v>
      </c>
      <c r="E394">
        <f aca="true" t="shared" si="96" ref="E394:E457">C394*D394/B394/7.086608*5.1631</f>
        <v>0.882416469921279</v>
      </c>
      <c r="F394">
        <f aca="true" t="shared" si="97" ref="F394:F457">C394*D394/B394</f>
        <v>1.211159887485405</v>
      </c>
      <c r="H394">
        <f aca="true" t="shared" si="98" ref="H394:H457">B394/B393-1</f>
        <v>0.002020846628376871</v>
      </c>
      <c r="I394">
        <f aca="true" t="shared" si="99" ref="I394:I457">C394/C393-1</f>
        <v>-0.0021309340594293236</v>
      </c>
      <c r="J394">
        <f aca="true" t="shared" si="100" ref="J394:J457">D394/D393-1</f>
        <v>0.005123255123254955</v>
      </c>
      <c r="K394">
        <f aca="true" t="shared" si="101" ref="K394:K457">H394-I394</f>
        <v>0.004151780687806195</v>
      </c>
      <c r="L394">
        <f aca="true" t="shared" si="102" ref="L394:L457">J394-K394</f>
        <v>0.0009714744354487603</v>
      </c>
      <c r="M394">
        <f aca="true" t="shared" si="103" ref="M394:M457">(J394-K394)^2</f>
        <v>9.437625787304876E-07</v>
      </c>
      <c r="N394">
        <f aca="true" t="shared" si="104" ref="N394:N457">D393*(1+K394)</f>
        <v>1.3523916182303375</v>
      </c>
      <c r="O394">
        <f aca="true" t="shared" si="105" ref="O394:O457">(D394-N394)^2</f>
        <v>1.7118628551849515E-06</v>
      </c>
      <c r="P394">
        <f aca="true" t="shared" si="106" ref="P394:P457">D393*(1+K394)</f>
        <v>1.3523916182303375</v>
      </c>
      <c r="S394">
        <f aca="true" t="shared" si="107" ref="S394:S457">0.000638+0.420833*K394</f>
        <v>0.0023852063221915442</v>
      </c>
      <c r="T394">
        <f aca="true" t="shared" si="108" ref="T394:T457">D393*(1+S394)</f>
        <v>1.3500123958747277</v>
      </c>
      <c r="U394">
        <f aca="true" t="shared" si="109" ref="U394:U457">D394-T394</f>
        <v>0.003687604125272248</v>
      </c>
      <c r="V394">
        <f aca="true" t="shared" si="110" ref="V394:V457">U394^2</f>
        <v>1.3598424184724902E-05</v>
      </c>
      <c r="W394">
        <f aca="true" t="shared" si="111" ref="W394:W457">(D394-D393)^2</f>
        <v>4.7609999999998706E-05</v>
      </c>
    </row>
    <row r="395" spans="1:23" ht="12.75">
      <c r="A395" s="1">
        <v>37756</v>
      </c>
      <c r="B395" s="2">
        <v>94.05</v>
      </c>
      <c r="C395">
        <v>84.15</v>
      </c>
      <c r="D395">
        <v>1.342</v>
      </c>
      <c r="E395">
        <f t="shared" si="96"/>
        <v>0.8748225370266968</v>
      </c>
      <c r="F395">
        <f t="shared" si="97"/>
        <v>1.2007368421052633</v>
      </c>
      <c r="H395">
        <f t="shared" si="98"/>
        <v>-0.0016983335102430663</v>
      </c>
      <c r="I395">
        <f t="shared" si="99"/>
        <v>-0.0016609324949579118</v>
      </c>
      <c r="J395">
        <f t="shared" si="100"/>
        <v>-0.008642978503361043</v>
      </c>
      <c r="K395">
        <f t="shared" si="101"/>
        <v>-3.740101528515449E-05</v>
      </c>
      <c r="L395">
        <f t="shared" si="102"/>
        <v>-0.008605577488075888</v>
      </c>
      <c r="M395">
        <f t="shared" si="103"/>
        <v>7.405596390327852E-05</v>
      </c>
      <c r="N395">
        <f t="shared" si="104"/>
        <v>1.3536493702456085</v>
      </c>
      <c r="O395">
        <f t="shared" si="105"/>
        <v>0.00013570782711926665</v>
      </c>
      <c r="P395">
        <f t="shared" si="106"/>
        <v>1.3536493702456085</v>
      </c>
      <c r="S395">
        <f t="shared" si="107"/>
        <v>0.0006222604185345025</v>
      </c>
      <c r="T395">
        <f t="shared" si="108"/>
        <v>1.35454235392857</v>
      </c>
      <c r="U395">
        <f t="shared" si="109"/>
        <v>-0.012542353928569838</v>
      </c>
      <c r="V395">
        <f t="shared" si="110"/>
        <v>0.00015731064206951124</v>
      </c>
      <c r="W395">
        <f t="shared" si="111"/>
        <v>0.00013688999999999582</v>
      </c>
    </row>
    <row r="396" spans="1:23" ht="12.75">
      <c r="A396" s="1">
        <v>37787</v>
      </c>
      <c r="B396" s="2">
        <v>94.06</v>
      </c>
      <c r="C396">
        <v>84.24</v>
      </c>
      <c r="D396">
        <v>1.2973</v>
      </c>
      <c r="E396">
        <f t="shared" si="96"/>
        <v>0.846497984361012</v>
      </c>
      <c r="F396">
        <f t="shared" si="97"/>
        <v>1.1618600042526046</v>
      </c>
      <c r="H396">
        <f t="shared" si="98"/>
        <v>0.00010632642211594323</v>
      </c>
      <c r="I396">
        <f t="shared" si="99"/>
        <v>0.0010695187165774556</v>
      </c>
      <c r="J396">
        <f t="shared" si="100"/>
        <v>-0.03330849478390474</v>
      </c>
      <c r="K396">
        <f t="shared" si="101"/>
        <v>-0.0009631922944615123</v>
      </c>
      <c r="L396">
        <f t="shared" si="102"/>
        <v>-0.03234530248944323</v>
      </c>
      <c r="M396">
        <f t="shared" si="103"/>
        <v>0.0010462185931335824</v>
      </c>
      <c r="N396">
        <f t="shared" si="104"/>
        <v>1.3407073959408327</v>
      </c>
      <c r="O396">
        <f t="shared" si="105"/>
        <v>0.0018842020223642244</v>
      </c>
      <c r="P396">
        <f t="shared" si="106"/>
        <v>1.3407073959408327</v>
      </c>
      <c r="S396">
        <f t="shared" si="107"/>
        <v>0.00023265689714487838</v>
      </c>
      <c r="T396">
        <f t="shared" si="108"/>
        <v>1.3423122255559685</v>
      </c>
      <c r="U396">
        <f t="shared" si="109"/>
        <v>-0.04501222555596862</v>
      </c>
      <c r="V396">
        <f t="shared" si="110"/>
        <v>0.0020261004495013947</v>
      </c>
      <c r="W396">
        <f t="shared" si="111"/>
        <v>0.0019980900000000166</v>
      </c>
    </row>
    <row r="397" spans="1:23" ht="12.75">
      <c r="A397" s="1">
        <v>37817</v>
      </c>
      <c r="B397" s="2">
        <v>93.3</v>
      </c>
      <c r="C397">
        <v>84.34</v>
      </c>
      <c r="D397">
        <v>1.3412</v>
      </c>
      <c r="E397">
        <f t="shared" si="96"/>
        <v>0.8833191058495761</v>
      </c>
      <c r="F397">
        <f t="shared" si="97"/>
        <v>1.2123987995712755</v>
      </c>
      <c r="H397">
        <f t="shared" si="98"/>
        <v>-0.008079948968743422</v>
      </c>
      <c r="I397">
        <f t="shared" si="99"/>
        <v>0.001187084520418047</v>
      </c>
      <c r="J397">
        <f t="shared" si="100"/>
        <v>0.03383951283434827</v>
      </c>
      <c r="K397">
        <f t="shared" si="101"/>
        <v>-0.00926703348916147</v>
      </c>
      <c r="L397">
        <f t="shared" si="102"/>
        <v>0.04310654632350974</v>
      </c>
      <c r="M397">
        <f t="shared" si="103"/>
        <v>0.0018581743359408912</v>
      </c>
      <c r="N397">
        <f t="shared" si="104"/>
        <v>1.2852778774545108</v>
      </c>
      <c r="O397">
        <f t="shared" si="105"/>
        <v>0.003127283789992702</v>
      </c>
      <c r="P397">
        <f t="shared" si="106"/>
        <v>1.2852778774545108</v>
      </c>
      <c r="S397">
        <f t="shared" si="107"/>
        <v>-0.0032618735043442888</v>
      </c>
      <c r="T397">
        <f t="shared" si="108"/>
        <v>1.2930683715028142</v>
      </c>
      <c r="U397">
        <f t="shared" si="109"/>
        <v>0.048131628497185774</v>
      </c>
      <c r="V397">
        <f t="shared" si="110"/>
        <v>0.0023166536617911055</v>
      </c>
      <c r="W397">
        <f t="shared" si="111"/>
        <v>0.0019272100000000045</v>
      </c>
    </row>
    <row r="398" spans="1:23" ht="12.75">
      <c r="A398" s="1">
        <v>37848</v>
      </c>
      <c r="B398" s="2">
        <v>93.52</v>
      </c>
      <c r="C398">
        <v>84.66</v>
      </c>
      <c r="D398">
        <v>1.3668</v>
      </c>
      <c r="E398">
        <f t="shared" si="96"/>
        <v>0.9014691368343579</v>
      </c>
      <c r="F398">
        <f t="shared" si="97"/>
        <v>1.237310607356715</v>
      </c>
      <c r="H398">
        <f t="shared" si="98"/>
        <v>0.002357984994640905</v>
      </c>
      <c r="I398">
        <f t="shared" si="99"/>
        <v>0.003794166469053728</v>
      </c>
      <c r="J398">
        <f t="shared" si="100"/>
        <v>0.019087384431852206</v>
      </c>
      <c r="K398">
        <f t="shared" si="101"/>
        <v>-0.0014361814744128232</v>
      </c>
      <c r="L398">
        <f t="shared" si="102"/>
        <v>0.02052356590626503</v>
      </c>
      <c r="M398">
        <f t="shared" si="103"/>
        <v>0.0004212167575088043</v>
      </c>
      <c r="N398">
        <f t="shared" si="104"/>
        <v>1.3392737934065175</v>
      </c>
      <c r="O398">
        <f t="shared" si="105"/>
        <v>0.0007576920494270786</v>
      </c>
      <c r="P398">
        <f t="shared" si="106"/>
        <v>1.3392737934065175</v>
      </c>
      <c r="S398">
        <f t="shared" si="107"/>
        <v>3.3607441578428396E-05</v>
      </c>
      <c r="T398">
        <f t="shared" si="108"/>
        <v>1.3412450743006448</v>
      </c>
      <c r="U398">
        <f t="shared" si="109"/>
        <v>0.025554925699355246</v>
      </c>
      <c r="V398">
        <f t="shared" si="110"/>
        <v>0.0006530542274995673</v>
      </c>
      <c r="W398">
        <f t="shared" si="111"/>
        <v>0.0006553600000000035</v>
      </c>
    </row>
    <row r="399" spans="1:23" ht="12.75">
      <c r="A399" s="1">
        <v>37879</v>
      </c>
      <c r="B399" s="2">
        <v>93.65</v>
      </c>
      <c r="C399">
        <v>84.93</v>
      </c>
      <c r="D399">
        <v>1.4005</v>
      </c>
      <c r="E399">
        <f t="shared" si="96"/>
        <v>0.9253554390549612</v>
      </c>
      <c r="F399">
        <f t="shared" si="97"/>
        <v>1.2700957287773627</v>
      </c>
      <c r="H399">
        <f t="shared" si="98"/>
        <v>0.0013900769888794962</v>
      </c>
      <c r="I399">
        <f t="shared" si="99"/>
        <v>0.003189227498228364</v>
      </c>
      <c r="J399">
        <f t="shared" si="100"/>
        <v>0.024656131109160206</v>
      </c>
      <c r="K399">
        <f t="shared" si="101"/>
        <v>-0.001799150509348868</v>
      </c>
      <c r="L399">
        <f t="shared" si="102"/>
        <v>0.026455281618509074</v>
      </c>
      <c r="M399">
        <f t="shared" si="103"/>
        <v>0.0006998819255146241</v>
      </c>
      <c r="N399">
        <f t="shared" si="104"/>
        <v>1.364340921083822</v>
      </c>
      <c r="O399">
        <f t="shared" si="105"/>
        <v>0.0013074789880663947</v>
      </c>
      <c r="P399">
        <f t="shared" si="106"/>
        <v>1.364340921083822</v>
      </c>
      <c r="S399">
        <f t="shared" si="107"/>
        <v>-0.00011914190630081219</v>
      </c>
      <c r="T399">
        <f t="shared" si="108"/>
        <v>1.366637156842468</v>
      </c>
      <c r="U399">
        <f t="shared" si="109"/>
        <v>0.033862843157532074</v>
      </c>
      <c r="V399">
        <f t="shared" si="110"/>
        <v>0.0011466921467116168</v>
      </c>
      <c r="W399">
        <f t="shared" si="111"/>
        <v>0.0011356900000000043</v>
      </c>
    </row>
    <row r="400" spans="1:23" ht="12.75">
      <c r="A400" s="1">
        <v>37909</v>
      </c>
      <c r="B400" s="2">
        <v>94.13</v>
      </c>
      <c r="C400">
        <v>84.84</v>
      </c>
      <c r="D400">
        <v>1.3148</v>
      </c>
      <c r="E400">
        <f t="shared" si="96"/>
        <v>0.8633848486250032</v>
      </c>
      <c r="F400">
        <f t="shared" si="97"/>
        <v>1.1850380537554448</v>
      </c>
      <c r="H400">
        <f t="shared" si="98"/>
        <v>0.005125467164975861</v>
      </c>
      <c r="I400">
        <f t="shared" si="99"/>
        <v>-0.0010596962204169058</v>
      </c>
      <c r="J400">
        <f t="shared" si="100"/>
        <v>-0.06119243127454488</v>
      </c>
      <c r="K400">
        <f t="shared" si="101"/>
        <v>0.006185163385392767</v>
      </c>
      <c r="L400">
        <f t="shared" si="102"/>
        <v>-0.06737759465993765</v>
      </c>
      <c r="M400">
        <f t="shared" si="103"/>
        <v>0.0045397402621588576</v>
      </c>
      <c r="N400">
        <f t="shared" si="104"/>
        <v>1.4091623213212425</v>
      </c>
      <c r="O400">
        <f t="shared" si="105"/>
        <v>0.008904247685133428</v>
      </c>
      <c r="P400">
        <f t="shared" si="106"/>
        <v>1.4091623213212425</v>
      </c>
      <c r="S400">
        <f t="shared" si="107"/>
        <v>0.0032409208629649946</v>
      </c>
      <c r="T400">
        <f t="shared" si="108"/>
        <v>1.4050389096685825</v>
      </c>
      <c r="U400">
        <f t="shared" si="109"/>
        <v>-0.0902389096685825</v>
      </c>
      <c r="V400">
        <f t="shared" si="110"/>
        <v>0.008143060818174593</v>
      </c>
      <c r="W400">
        <f t="shared" si="111"/>
        <v>0.007344490000000019</v>
      </c>
    </row>
    <row r="401" spans="1:23" ht="12.75">
      <c r="A401" s="1">
        <v>37940</v>
      </c>
      <c r="B401" s="2">
        <v>94.01</v>
      </c>
      <c r="C401">
        <v>84.61</v>
      </c>
      <c r="D401">
        <v>1.3607</v>
      </c>
      <c r="E401">
        <f t="shared" si="96"/>
        <v>0.8922409541587115</v>
      </c>
      <c r="F401">
        <f t="shared" si="97"/>
        <v>1.2246444739921285</v>
      </c>
      <c r="H401">
        <f t="shared" si="98"/>
        <v>-0.0012748326782109354</v>
      </c>
      <c r="I401">
        <f t="shared" si="99"/>
        <v>-0.00271098538425274</v>
      </c>
      <c r="J401">
        <f t="shared" si="100"/>
        <v>0.03491025250988744</v>
      </c>
      <c r="K401">
        <f t="shared" si="101"/>
        <v>0.0014361527060418044</v>
      </c>
      <c r="L401">
        <f t="shared" si="102"/>
        <v>0.033474099803845636</v>
      </c>
      <c r="M401">
        <f t="shared" si="103"/>
        <v>0.0011205153576778184</v>
      </c>
      <c r="N401">
        <f t="shared" si="104"/>
        <v>1.3166882535779036</v>
      </c>
      <c r="O401">
        <f t="shared" si="105"/>
        <v>0.0019370338231229133</v>
      </c>
      <c r="P401">
        <f t="shared" si="106"/>
        <v>1.3166882535779036</v>
      </c>
      <c r="S401">
        <f t="shared" si="107"/>
        <v>0.0012423804517416907</v>
      </c>
      <c r="T401">
        <f t="shared" si="108"/>
        <v>1.31643348181795</v>
      </c>
      <c r="U401">
        <f t="shared" si="109"/>
        <v>0.044266518182050074</v>
      </c>
      <c r="V401">
        <f t="shared" si="110"/>
        <v>0.0019595246319617696</v>
      </c>
      <c r="W401">
        <f t="shared" si="111"/>
        <v>0.002106810000000005</v>
      </c>
    </row>
    <row r="402" spans="1:23" ht="12.75">
      <c r="A402" s="1">
        <v>37970</v>
      </c>
      <c r="B402" s="2">
        <v>94.03</v>
      </c>
      <c r="C402">
        <v>84.52</v>
      </c>
      <c r="D402">
        <v>1.3003</v>
      </c>
      <c r="E402">
        <f t="shared" si="96"/>
        <v>0.851547231420591</v>
      </c>
      <c r="F402">
        <f t="shared" si="97"/>
        <v>1.1687903435073912</v>
      </c>
      <c r="H402">
        <f t="shared" si="98"/>
        <v>0.0002127433251781774</v>
      </c>
      <c r="I402">
        <f t="shared" si="99"/>
        <v>-0.001063704053894332</v>
      </c>
      <c r="J402">
        <f t="shared" si="100"/>
        <v>-0.044388917468949796</v>
      </c>
      <c r="K402">
        <f t="shared" si="101"/>
        <v>0.0012764473790725095</v>
      </c>
      <c r="L402">
        <f t="shared" si="102"/>
        <v>-0.045665364848022305</v>
      </c>
      <c r="M402">
        <f t="shared" si="103"/>
        <v>0.0020853255467029913</v>
      </c>
      <c r="N402">
        <f t="shared" si="104"/>
        <v>1.362436861948704</v>
      </c>
      <c r="O402">
        <f t="shared" si="105"/>
        <v>0.003860989612832291</v>
      </c>
      <c r="P402">
        <f t="shared" si="106"/>
        <v>1.362436861948704</v>
      </c>
      <c r="S402">
        <f t="shared" si="107"/>
        <v>0.0011751711798772214</v>
      </c>
      <c r="T402">
        <f t="shared" si="108"/>
        <v>1.3622990554244592</v>
      </c>
      <c r="U402">
        <f t="shared" si="109"/>
        <v>-0.06199905542445916</v>
      </c>
      <c r="V402">
        <f t="shared" si="110"/>
        <v>0.0038438828735251587</v>
      </c>
      <c r="W402">
        <f t="shared" si="111"/>
        <v>0.003648160000000001</v>
      </c>
    </row>
    <row r="403" spans="1:23" ht="12.75">
      <c r="A403" s="1">
        <v>38001</v>
      </c>
      <c r="B403" s="2">
        <v>93.71</v>
      </c>
      <c r="C403">
        <v>84.93</v>
      </c>
      <c r="D403">
        <v>1.238</v>
      </c>
      <c r="E403">
        <f t="shared" si="96"/>
        <v>0.8174627225795005</v>
      </c>
      <c r="F403">
        <f t="shared" si="97"/>
        <v>1.1220076832781989</v>
      </c>
      <c r="H403">
        <f t="shared" si="98"/>
        <v>-0.0034031692013187786</v>
      </c>
      <c r="I403">
        <f t="shared" si="99"/>
        <v>0.004850922858495199</v>
      </c>
      <c r="J403">
        <f t="shared" si="100"/>
        <v>-0.04791202030300701</v>
      </c>
      <c r="K403">
        <f t="shared" si="101"/>
        <v>-0.008254092059813978</v>
      </c>
      <c r="L403">
        <f t="shared" si="102"/>
        <v>-0.03965792824319303</v>
      </c>
      <c r="M403">
        <f t="shared" si="103"/>
        <v>0.0015727512725422475</v>
      </c>
      <c r="N403">
        <f t="shared" si="104"/>
        <v>1.289567204094624</v>
      </c>
      <c r="O403">
        <f t="shared" si="105"/>
        <v>0.002659176538136607</v>
      </c>
      <c r="P403">
        <f t="shared" si="106"/>
        <v>1.289567204094624</v>
      </c>
      <c r="S403">
        <f t="shared" si="107"/>
        <v>-0.002835594323807696</v>
      </c>
      <c r="T403">
        <f t="shared" si="108"/>
        <v>1.296612876700753</v>
      </c>
      <c r="U403">
        <f t="shared" si="109"/>
        <v>-0.05861287670075299</v>
      </c>
      <c r="V403">
        <f t="shared" si="110"/>
        <v>0.003435469315137673</v>
      </c>
      <c r="W403">
        <f t="shared" si="111"/>
        <v>0.003881290000000003</v>
      </c>
    </row>
    <row r="404" spans="1:23" ht="12.75">
      <c r="A404" s="1">
        <v>38032</v>
      </c>
      <c r="B404" s="2">
        <v>93.73</v>
      </c>
      <c r="C404">
        <v>85.39</v>
      </c>
      <c r="D404">
        <v>1.2628</v>
      </c>
      <c r="E404">
        <f t="shared" si="96"/>
        <v>0.8381757586793752</v>
      </c>
      <c r="F404">
        <f t="shared" si="97"/>
        <v>1.150437341299477</v>
      </c>
      <c r="H404">
        <f t="shared" si="98"/>
        <v>0.0002134243944083014</v>
      </c>
      <c r="I404">
        <f t="shared" si="99"/>
        <v>0.005416225126574803</v>
      </c>
      <c r="J404">
        <f t="shared" si="100"/>
        <v>0.020032310177706014</v>
      </c>
      <c r="K404">
        <f t="shared" si="101"/>
        <v>-0.0052028007321665015</v>
      </c>
      <c r="L404">
        <f t="shared" si="102"/>
        <v>0.025235110909872516</v>
      </c>
      <c r="M404">
        <f t="shared" si="103"/>
        <v>0.0006368108226335669</v>
      </c>
      <c r="N404">
        <f t="shared" si="104"/>
        <v>1.2315589326935779</v>
      </c>
      <c r="O404">
        <f t="shared" si="105"/>
        <v>0.0009760042864443936</v>
      </c>
      <c r="P404">
        <f t="shared" si="106"/>
        <v>1.2315589326935779</v>
      </c>
      <c r="S404">
        <f t="shared" si="107"/>
        <v>-0.0015515102405198253</v>
      </c>
      <c r="T404">
        <f t="shared" si="108"/>
        <v>1.2360792303222365</v>
      </c>
      <c r="U404">
        <f t="shared" si="109"/>
        <v>0.02672076967776338</v>
      </c>
      <c r="V404">
        <f t="shared" si="110"/>
        <v>0.0007139995321720789</v>
      </c>
      <c r="W404">
        <f t="shared" si="111"/>
        <v>0.0006150399999999967</v>
      </c>
    </row>
    <row r="405" spans="1:23" ht="12.75">
      <c r="A405" s="1">
        <v>38061</v>
      </c>
      <c r="B405" s="2">
        <v>93.93</v>
      </c>
      <c r="C405">
        <v>85.94</v>
      </c>
      <c r="D405">
        <v>1.2703</v>
      </c>
      <c r="E405">
        <f t="shared" si="96"/>
        <v>0.8467777765751948</v>
      </c>
      <c r="F405">
        <f t="shared" si="97"/>
        <v>1.1622440327903756</v>
      </c>
      <c r="H405">
        <f t="shared" si="98"/>
        <v>0.002133788541555548</v>
      </c>
      <c r="I405">
        <f t="shared" si="99"/>
        <v>0.006441035250029259</v>
      </c>
      <c r="J405">
        <f t="shared" si="100"/>
        <v>0.005939182768451179</v>
      </c>
      <c r="K405">
        <f t="shared" si="101"/>
        <v>-0.004307246708473711</v>
      </c>
      <c r="L405">
        <f t="shared" si="102"/>
        <v>0.01024642947692489</v>
      </c>
      <c r="M405">
        <f t="shared" si="103"/>
        <v>0.00010498931702559528</v>
      </c>
      <c r="N405">
        <f t="shared" si="104"/>
        <v>1.2573608088565393</v>
      </c>
      <c r="O405">
        <f t="shared" si="105"/>
        <v>0.0001674226674470105</v>
      </c>
      <c r="P405">
        <f t="shared" si="106"/>
        <v>1.2573608088565393</v>
      </c>
      <c r="S405">
        <f t="shared" si="107"/>
        <v>-0.001174631554067117</v>
      </c>
      <c r="T405">
        <f t="shared" si="108"/>
        <v>1.2613166752735239</v>
      </c>
      <c r="U405">
        <f t="shared" si="109"/>
        <v>0.008983324726476116</v>
      </c>
      <c r="V405">
        <f t="shared" si="110"/>
        <v>8.07001231413172E-05</v>
      </c>
      <c r="W405">
        <f t="shared" si="111"/>
        <v>5.6250000000000934E-05</v>
      </c>
    </row>
    <row r="406" spans="1:23" ht="12.75">
      <c r="A406" s="1">
        <v>38092</v>
      </c>
      <c r="B406" s="2">
        <v>94.72</v>
      </c>
      <c r="C406">
        <v>86.22</v>
      </c>
      <c r="D406">
        <v>1.2627</v>
      </c>
      <c r="E406">
        <f t="shared" si="96"/>
        <v>0.8374109512394071</v>
      </c>
      <c r="F406">
        <f t="shared" si="97"/>
        <v>1.1493876055743242</v>
      </c>
      <c r="H406">
        <f t="shared" si="98"/>
        <v>0.008410518471201778</v>
      </c>
      <c r="I406">
        <f t="shared" si="99"/>
        <v>0.003258087037468105</v>
      </c>
      <c r="J406">
        <f t="shared" si="100"/>
        <v>-0.005982838699519877</v>
      </c>
      <c r="K406">
        <f t="shared" si="101"/>
        <v>0.005152431433733673</v>
      </c>
      <c r="L406">
        <f t="shared" si="102"/>
        <v>-0.01113527013325355</v>
      </c>
      <c r="M406">
        <f t="shared" si="103"/>
        <v>0.00012399424094052853</v>
      </c>
      <c r="N406">
        <f t="shared" si="104"/>
        <v>1.276845133650272</v>
      </c>
      <c r="O406">
        <f t="shared" si="105"/>
        <v>0.00020008480598405825</v>
      </c>
      <c r="P406">
        <f t="shared" si="106"/>
        <v>1.276845133650272</v>
      </c>
      <c r="S406">
        <f t="shared" si="107"/>
        <v>0.002806313177552443</v>
      </c>
      <c r="T406">
        <f t="shared" si="108"/>
        <v>1.2738648596294448</v>
      </c>
      <c r="U406">
        <f t="shared" si="109"/>
        <v>-0.011164859629444912</v>
      </c>
      <c r="V406">
        <f t="shared" si="110"/>
        <v>0.00012465409054520878</v>
      </c>
      <c r="W406">
        <f t="shared" si="111"/>
        <v>5.7760000000000775E-05</v>
      </c>
    </row>
    <row r="407" spans="1:23" ht="12.75">
      <c r="A407" s="1">
        <v>38122</v>
      </c>
      <c r="B407" s="2">
        <v>94.94</v>
      </c>
      <c r="C407">
        <v>86.72</v>
      </c>
      <c r="D407">
        <v>1.301</v>
      </c>
      <c r="E407">
        <f t="shared" si="96"/>
        <v>0.8658037546473824</v>
      </c>
      <c r="F407">
        <f t="shared" si="97"/>
        <v>1.1883581209184748</v>
      </c>
      <c r="H407">
        <f t="shared" si="98"/>
        <v>0.002322635135135087</v>
      </c>
      <c r="I407">
        <f t="shared" si="99"/>
        <v>0.005799118533982739</v>
      </c>
      <c r="J407">
        <f t="shared" si="100"/>
        <v>0.030331828621208423</v>
      </c>
      <c r="K407">
        <f t="shared" si="101"/>
        <v>-0.003476483398847652</v>
      </c>
      <c r="L407">
        <f t="shared" si="102"/>
        <v>0.033808312020056075</v>
      </c>
      <c r="M407">
        <f t="shared" si="103"/>
        <v>0.0011430019616454682</v>
      </c>
      <c r="N407">
        <f t="shared" si="104"/>
        <v>1.258310244412275</v>
      </c>
      <c r="O407">
        <f t="shared" si="105"/>
        <v>0.0018224152321397004</v>
      </c>
      <c r="P407">
        <f t="shared" si="106"/>
        <v>1.258310244412275</v>
      </c>
      <c r="S407">
        <f t="shared" si="107"/>
        <v>-0.000825018938187254</v>
      </c>
      <c r="T407">
        <f t="shared" si="108"/>
        <v>1.261658248586751</v>
      </c>
      <c r="U407">
        <f t="shared" si="109"/>
        <v>0.039341751413249026</v>
      </c>
      <c r="V407">
        <f t="shared" si="110"/>
        <v>0.0015477734042618817</v>
      </c>
      <c r="W407">
        <f t="shared" si="111"/>
        <v>0.00146689</v>
      </c>
    </row>
    <row r="408" spans="1:23" ht="12.75">
      <c r="A408" s="1">
        <v>38153</v>
      </c>
      <c r="B408" s="2">
        <v>95.1</v>
      </c>
      <c r="C408">
        <v>87</v>
      </c>
      <c r="D408">
        <v>1.251</v>
      </c>
      <c r="E408">
        <f t="shared" si="96"/>
        <v>0.833812059055883</v>
      </c>
      <c r="F408">
        <f t="shared" si="97"/>
        <v>1.1444479495268138</v>
      </c>
      <c r="H408">
        <f t="shared" si="98"/>
        <v>0.0016852749104696585</v>
      </c>
      <c r="I408">
        <f t="shared" si="99"/>
        <v>0.0032287822878229733</v>
      </c>
      <c r="J408">
        <f t="shared" si="100"/>
        <v>-0.03843197540353582</v>
      </c>
      <c r="K408">
        <f t="shared" si="101"/>
        <v>-0.0015435073773533148</v>
      </c>
      <c r="L408">
        <f t="shared" si="102"/>
        <v>-0.03688846802618251</v>
      </c>
      <c r="M408">
        <f t="shared" si="103"/>
        <v>0.0013607590733186892</v>
      </c>
      <c r="N408">
        <f t="shared" si="104"/>
        <v>1.2989918969020633</v>
      </c>
      <c r="O408">
        <f t="shared" si="105"/>
        <v>0.002303222168258283</v>
      </c>
      <c r="P408">
        <f t="shared" si="106"/>
        <v>1.2989918969020633</v>
      </c>
      <c r="S408">
        <f t="shared" si="107"/>
        <v>-1.1558840133727506E-05</v>
      </c>
      <c r="T408">
        <f t="shared" si="108"/>
        <v>1.300984961948986</v>
      </c>
      <c r="U408">
        <f t="shared" si="109"/>
        <v>-0.04998496194898605</v>
      </c>
      <c r="V408">
        <f t="shared" si="110"/>
        <v>0.0024984964210415833</v>
      </c>
      <c r="W408">
        <f t="shared" si="111"/>
        <v>0.0025000000000000044</v>
      </c>
    </row>
    <row r="409" spans="1:23" ht="12.75">
      <c r="A409" s="1">
        <v>38183</v>
      </c>
      <c r="B409" s="2">
        <v>94.11</v>
      </c>
      <c r="C409">
        <v>86.86</v>
      </c>
      <c r="D409">
        <v>1.2509</v>
      </c>
      <c r="E409">
        <f t="shared" si="96"/>
        <v>0.8411603065322544</v>
      </c>
      <c r="F409">
        <f t="shared" si="97"/>
        <v>1.154533779619594</v>
      </c>
      <c r="H409">
        <f t="shared" si="98"/>
        <v>-0.010410094637223977</v>
      </c>
      <c r="I409">
        <f t="shared" si="99"/>
        <v>-0.0016091954022988686</v>
      </c>
      <c r="J409">
        <f t="shared" si="100"/>
        <v>-7.993605115907965E-05</v>
      </c>
      <c r="K409">
        <f t="shared" si="101"/>
        <v>-0.008800899234925108</v>
      </c>
      <c r="L409">
        <f t="shared" si="102"/>
        <v>0.008720963183766028</v>
      </c>
      <c r="M409">
        <f t="shared" si="103"/>
        <v>7.60551988526025E-05</v>
      </c>
      <c r="N409">
        <f t="shared" si="104"/>
        <v>1.2399900750571087</v>
      </c>
      <c r="O409">
        <f t="shared" si="105"/>
        <v>0.0001190264622595201</v>
      </c>
      <c r="P409">
        <f t="shared" si="106"/>
        <v>1.2399900750571087</v>
      </c>
      <c r="S409">
        <f t="shared" si="107"/>
        <v>-0.003065708827731238</v>
      </c>
      <c r="T409">
        <f t="shared" si="108"/>
        <v>1.2471647982565082</v>
      </c>
      <c r="U409">
        <f t="shared" si="109"/>
        <v>0.003735201743491734</v>
      </c>
      <c r="V409">
        <f t="shared" si="110"/>
        <v>1.3951732064583689E-05</v>
      </c>
      <c r="W409">
        <f t="shared" si="111"/>
        <v>9.999999999997797E-09</v>
      </c>
    </row>
    <row r="410" spans="1:23" ht="12.75">
      <c r="A410" s="1">
        <v>38214</v>
      </c>
      <c r="B410" s="2">
        <v>94.46</v>
      </c>
      <c r="C410">
        <v>86.9</v>
      </c>
      <c r="D410">
        <v>1.2784</v>
      </c>
      <c r="E410">
        <f t="shared" si="96"/>
        <v>0.8568616851559667</v>
      </c>
      <c r="F410">
        <f t="shared" si="97"/>
        <v>1.1760846919330934</v>
      </c>
      <c r="H410">
        <f t="shared" si="98"/>
        <v>0.003719052172989068</v>
      </c>
      <c r="I410">
        <f t="shared" si="99"/>
        <v>0.0004605111673958717</v>
      </c>
      <c r="J410">
        <f t="shared" si="100"/>
        <v>0.021984171396594476</v>
      </c>
      <c r="K410">
        <f t="shared" si="101"/>
        <v>0.0032585410055931963</v>
      </c>
      <c r="L410">
        <f t="shared" si="102"/>
        <v>0.01872563039100128</v>
      </c>
      <c r="M410">
        <f t="shared" si="103"/>
        <v>0.00035064923354039077</v>
      </c>
      <c r="N410">
        <f t="shared" si="104"/>
        <v>1.2549761089438964</v>
      </c>
      <c r="O410">
        <f t="shared" si="105"/>
        <v>0.0005486786722082074</v>
      </c>
      <c r="P410">
        <f t="shared" si="106"/>
        <v>1.2549761089438964</v>
      </c>
      <c r="S410">
        <f t="shared" si="107"/>
        <v>0.0020093015870068015</v>
      </c>
      <c r="T410">
        <f t="shared" si="108"/>
        <v>1.2534134353551867</v>
      </c>
      <c r="U410">
        <f t="shared" si="109"/>
        <v>0.024986564644813303</v>
      </c>
      <c r="V410">
        <f t="shared" si="110"/>
        <v>0.0006243284127494341</v>
      </c>
      <c r="W410">
        <f t="shared" si="111"/>
        <v>0.0007562500000000044</v>
      </c>
    </row>
    <row r="411" spans="1:23" ht="12.75">
      <c r="A411" s="1">
        <v>38245</v>
      </c>
      <c r="B411" s="2">
        <v>94.46</v>
      </c>
      <c r="C411">
        <v>87.09</v>
      </c>
      <c r="D411">
        <v>1.2615</v>
      </c>
      <c r="E411">
        <f t="shared" si="96"/>
        <v>0.8473829679948588</v>
      </c>
      <c r="F411">
        <f t="shared" si="97"/>
        <v>1.163074687698497</v>
      </c>
      <c r="H411">
        <f t="shared" si="98"/>
        <v>0</v>
      </c>
      <c r="I411">
        <f t="shared" si="99"/>
        <v>0.002186421173762998</v>
      </c>
      <c r="J411">
        <f t="shared" si="100"/>
        <v>-0.013219649561952429</v>
      </c>
      <c r="K411">
        <f t="shared" si="101"/>
        <v>-0.002186421173762998</v>
      </c>
      <c r="L411">
        <f t="shared" si="102"/>
        <v>-0.011033228388189431</v>
      </c>
      <c r="M411">
        <f t="shared" si="103"/>
        <v>0.00012173212866594916</v>
      </c>
      <c r="N411">
        <f t="shared" si="104"/>
        <v>1.2756048791714614</v>
      </c>
      <c r="O411">
        <f t="shared" si="105"/>
        <v>0.00019894761644152293</v>
      </c>
      <c r="P411">
        <f t="shared" si="106"/>
        <v>1.2756048791714614</v>
      </c>
      <c r="S411">
        <f t="shared" si="107"/>
        <v>-0.00028211818181820376</v>
      </c>
      <c r="T411">
        <f t="shared" si="108"/>
        <v>1.2780393401163637</v>
      </c>
      <c r="U411">
        <f t="shared" si="109"/>
        <v>-0.0165393401163636</v>
      </c>
      <c r="V411">
        <f t="shared" si="110"/>
        <v>0.0002735497714847543</v>
      </c>
      <c r="W411">
        <f t="shared" si="111"/>
        <v>0.0002856099999999971</v>
      </c>
    </row>
    <row r="412" spans="1:23" ht="12.75">
      <c r="A412" s="1">
        <v>38275</v>
      </c>
      <c r="B412" s="2">
        <v>95.35</v>
      </c>
      <c r="C412">
        <v>87.55</v>
      </c>
      <c r="D412">
        <v>1.2496</v>
      </c>
      <c r="E412">
        <f t="shared" si="96"/>
        <v>0.8359467160830997</v>
      </c>
      <c r="F412">
        <f t="shared" si="97"/>
        <v>1.1473778710015732</v>
      </c>
      <c r="H412">
        <f t="shared" si="98"/>
        <v>0.009421977556637762</v>
      </c>
      <c r="I412">
        <f t="shared" si="99"/>
        <v>0.005281892295326607</v>
      </c>
      <c r="J412">
        <f t="shared" si="100"/>
        <v>-0.009433214427269188</v>
      </c>
      <c r="K412">
        <f t="shared" si="101"/>
        <v>0.004140085261311155</v>
      </c>
      <c r="L412">
        <f t="shared" si="102"/>
        <v>-0.013573299688580343</v>
      </c>
      <c r="M412">
        <f t="shared" si="103"/>
        <v>0.00018423446443601522</v>
      </c>
      <c r="N412">
        <f t="shared" si="104"/>
        <v>1.266722717557144</v>
      </c>
      <c r="O412">
        <f t="shared" si="105"/>
        <v>0.00029318745654172764</v>
      </c>
      <c r="P412">
        <f t="shared" si="106"/>
        <v>1.266722717557144</v>
      </c>
      <c r="S412">
        <f t="shared" si="107"/>
        <v>0.002380284500773357</v>
      </c>
      <c r="T412">
        <f t="shared" si="108"/>
        <v>1.2645027288977257</v>
      </c>
      <c r="U412">
        <f t="shared" si="109"/>
        <v>-0.014902728897725703</v>
      </c>
      <c r="V412">
        <f t="shared" si="110"/>
        <v>0.00022209132859910875</v>
      </c>
      <c r="W412">
        <f t="shared" si="111"/>
        <v>0.0001416100000000005</v>
      </c>
    </row>
    <row r="413" spans="1:23" ht="12.75">
      <c r="A413" s="1">
        <v>38306</v>
      </c>
      <c r="B413" s="2">
        <v>95.44</v>
      </c>
      <c r="C413">
        <v>87.59</v>
      </c>
      <c r="D413">
        <v>1.2028</v>
      </c>
      <c r="E413">
        <f t="shared" si="96"/>
        <v>0.8042473555663665</v>
      </c>
      <c r="F413">
        <f t="shared" si="97"/>
        <v>1.1038689438390614</v>
      </c>
      <c r="H413">
        <f t="shared" si="98"/>
        <v>0.0009438909281593855</v>
      </c>
      <c r="I413">
        <f t="shared" si="99"/>
        <v>0.00045688178183911354</v>
      </c>
      <c r="J413">
        <f t="shared" si="100"/>
        <v>-0.037451984635083146</v>
      </c>
      <c r="K413">
        <f t="shared" si="101"/>
        <v>0.0004870091463202719</v>
      </c>
      <c r="L413">
        <f t="shared" si="102"/>
        <v>-0.03793899378140342</v>
      </c>
      <c r="M413">
        <f t="shared" si="103"/>
        <v>0.0014393672491453673</v>
      </c>
      <c r="N413">
        <f t="shared" si="104"/>
        <v>1.250208566629242</v>
      </c>
      <c r="O413">
        <f t="shared" si="105"/>
        <v>0.0022475721898392656</v>
      </c>
      <c r="P413">
        <f t="shared" si="106"/>
        <v>1.250208566629242</v>
      </c>
      <c r="S413">
        <f t="shared" si="107"/>
        <v>0.000842949520073399</v>
      </c>
      <c r="T413">
        <f t="shared" si="108"/>
        <v>1.2506533497202839</v>
      </c>
      <c r="U413">
        <f t="shared" si="109"/>
        <v>-0.04785334972028377</v>
      </c>
      <c r="V413">
        <f t="shared" si="110"/>
        <v>0.0022899430794517824</v>
      </c>
      <c r="W413">
        <f t="shared" si="111"/>
        <v>0.0021902399999999956</v>
      </c>
    </row>
    <row r="414" spans="1:23" ht="12.75">
      <c r="A414" s="1">
        <v>38336</v>
      </c>
      <c r="B414" s="2">
        <v>95.28</v>
      </c>
      <c r="C414">
        <v>87.27</v>
      </c>
      <c r="D414">
        <v>1.144</v>
      </c>
      <c r="E414">
        <f t="shared" si="96"/>
        <v>0.7634162119610107</v>
      </c>
      <c r="F414">
        <f t="shared" si="97"/>
        <v>1.0478261964735516</v>
      </c>
      <c r="H414">
        <f t="shared" si="98"/>
        <v>-0.0016764459346185756</v>
      </c>
      <c r="I414">
        <f t="shared" si="99"/>
        <v>-0.0036533850896222075</v>
      </c>
      <c r="J414">
        <f t="shared" si="100"/>
        <v>-0.04888593282341214</v>
      </c>
      <c r="K414">
        <f t="shared" si="101"/>
        <v>0.001976939155003632</v>
      </c>
      <c r="L414">
        <f t="shared" si="102"/>
        <v>-0.05086287197841577</v>
      </c>
      <c r="M414">
        <f t="shared" si="103"/>
        <v>0.0025870317458927122</v>
      </c>
      <c r="N414">
        <f t="shared" si="104"/>
        <v>1.2051778624156384</v>
      </c>
      <c r="O414">
        <f t="shared" si="105"/>
        <v>0.003742730849746793</v>
      </c>
      <c r="P414">
        <f t="shared" si="106"/>
        <v>1.2051778624156384</v>
      </c>
      <c r="S414">
        <f t="shared" si="107"/>
        <v>0.0014699612354176434</v>
      </c>
      <c r="T414">
        <f t="shared" si="108"/>
        <v>1.2045680693739604</v>
      </c>
      <c r="U414">
        <f t="shared" si="109"/>
        <v>-0.06056806937396053</v>
      </c>
      <c r="V414">
        <f t="shared" si="110"/>
        <v>0.0036684910276888957</v>
      </c>
      <c r="W414">
        <f t="shared" si="111"/>
        <v>0.0034574400000000217</v>
      </c>
    </row>
    <row r="415" spans="1:23" ht="12.75">
      <c r="A415" s="1">
        <v>38367</v>
      </c>
      <c r="B415" s="2">
        <v>94.84</v>
      </c>
      <c r="C415">
        <v>87.45</v>
      </c>
      <c r="D415">
        <v>1.1466</v>
      </c>
      <c r="E415">
        <f t="shared" si="96"/>
        <v>0.7702865814312859</v>
      </c>
      <c r="F415">
        <f t="shared" si="97"/>
        <v>1.0572561155630535</v>
      </c>
      <c r="H415">
        <f t="shared" si="98"/>
        <v>-0.0046179680940385825</v>
      </c>
      <c r="I415">
        <f t="shared" si="99"/>
        <v>0.002062564455139304</v>
      </c>
      <c r="J415">
        <f t="shared" si="100"/>
        <v>0.002272727272727426</v>
      </c>
      <c r="K415">
        <f t="shared" si="101"/>
        <v>-0.006680532549177887</v>
      </c>
      <c r="L415">
        <f t="shared" si="102"/>
        <v>0.008953259821905313</v>
      </c>
      <c r="M415">
        <f t="shared" si="103"/>
        <v>8.016086143854396E-05</v>
      </c>
      <c r="N415">
        <f t="shared" si="104"/>
        <v>1.1363574707637405</v>
      </c>
      <c r="O415">
        <f t="shared" si="105"/>
        <v>0.000104909405155632</v>
      </c>
      <c r="P415">
        <f t="shared" si="106"/>
        <v>1.1363574707637405</v>
      </c>
      <c r="S415">
        <f t="shared" si="107"/>
        <v>-0.0021733885542681774</v>
      </c>
      <c r="T415">
        <f t="shared" si="108"/>
        <v>1.141513643493917</v>
      </c>
      <c r="U415">
        <f t="shared" si="109"/>
        <v>0.005086356506083023</v>
      </c>
      <c r="V415">
        <f t="shared" si="110"/>
        <v>2.5871022506973095E-05</v>
      </c>
      <c r="W415">
        <f t="shared" si="111"/>
        <v>6.7600000000008204E-06</v>
      </c>
    </row>
    <row r="416" spans="1:23" ht="12.75">
      <c r="A416" s="1">
        <v>38398</v>
      </c>
      <c r="B416" s="2">
        <v>95.05</v>
      </c>
      <c r="C416">
        <v>87.96</v>
      </c>
      <c r="D416">
        <v>1.1937</v>
      </c>
      <c r="E416">
        <f t="shared" si="96"/>
        <v>0.8048230755946477</v>
      </c>
      <c r="F416">
        <f t="shared" si="97"/>
        <v>1.1046591478169385</v>
      </c>
      <c r="H416">
        <f t="shared" si="98"/>
        <v>0.002214255588359304</v>
      </c>
      <c r="I416">
        <f t="shared" si="99"/>
        <v>0.00583190394511135</v>
      </c>
      <c r="J416">
        <f t="shared" si="100"/>
        <v>0.04107796964939814</v>
      </c>
      <c r="K416">
        <f t="shared" si="101"/>
        <v>-0.0036176483567520457</v>
      </c>
      <c r="L416">
        <f t="shared" si="102"/>
        <v>0.044695618006150184</v>
      </c>
      <c r="M416">
        <f t="shared" si="103"/>
        <v>0.0019976982689516964</v>
      </c>
      <c r="N416">
        <f t="shared" si="104"/>
        <v>1.1424520043941482</v>
      </c>
      <c r="O416">
        <f t="shared" si="105"/>
        <v>0.002626357053617406</v>
      </c>
      <c r="P416">
        <f t="shared" si="106"/>
        <v>1.1424520043941482</v>
      </c>
      <c r="S416">
        <f t="shared" si="107"/>
        <v>-0.0008844258109170336</v>
      </c>
      <c r="T416">
        <f t="shared" si="108"/>
        <v>1.1455859173652025</v>
      </c>
      <c r="U416">
        <f t="shared" si="109"/>
        <v>0.04811408263479744</v>
      </c>
      <c r="V416">
        <f t="shared" si="110"/>
        <v>0.0023149649477881163</v>
      </c>
      <c r="W416">
        <f t="shared" si="111"/>
        <v>0.0022184099999999923</v>
      </c>
    </row>
    <row r="417" spans="1:23" ht="12.75">
      <c r="A417" s="1">
        <v>38426</v>
      </c>
      <c r="B417" s="2">
        <v>95.28</v>
      </c>
      <c r="C417">
        <v>88.65</v>
      </c>
      <c r="D417">
        <v>1.1654</v>
      </c>
      <c r="E417">
        <f t="shared" si="96"/>
        <v>0.7899946163744945</v>
      </c>
      <c r="F417">
        <f t="shared" si="97"/>
        <v>1.0843063602015115</v>
      </c>
      <c r="H417">
        <f t="shared" si="98"/>
        <v>0.002419779063650651</v>
      </c>
      <c r="I417">
        <f t="shared" si="99"/>
        <v>0.00784447476125516</v>
      </c>
      <c r="J417">
        <f t="shared" si="100"/>
        <v>-0.023707799279551023</v>
      </c>
      <c r="K417">
        <f t="shared" si="101"/>
        <v>-0.005424695697604509</v>
      </c>
      <c r="L417">
        <f t="shared" si="102"/>
        <v>-0.018283103581946514</v>
      </c>
      <c r="M417">
        <f t="shared" si="103"/>
        <v>0.0003342718765881854</v>
      </c>
      <c r="N417">
        <f t="shared" si="104"/>
        <v>1.1872245407457696</v>
      </c>
      <c r="O417">
        <f t="shared" si="105"/>
        <v>0.00047631057876375575</v>
      </c>
      <c r="P417">
        <f t="shared" si="106"/>
        <v>1.1872245407457696</v>
      </c>
      <c r="S417">
        <f t="shared" si="107"/>
        <v>-0.0016448909645099983</v>
      </c>
      <c r="T417">
        <f t="shared" si="108"/>
        <v>1.1917364936556643</v>
      </c>
      <c r="U417">
        <f t="shared" si="109"/>
        <v>-0.02633649365566426</v>
      </c>
      <c r="V417">
        <f t="shared" si="110"/>
        <v>0.0006936108980748439</v>
      </c>
      <c r="W417">
        <f t="shared" si="111"/>
        <v>0.0008008899999999995</v>
      </c>
    </row>
    <row r="418" spans="1:23" ht="12.75">
      <c r="A418" s="1">
        <v>38457</v>
      </c>
      <c r="B418" s="2">
        <v>96.06</v>
      </c>
      <c r="C418">
        <v>89.24</v>
      </c>
      <c r="D418">
        <v>1.2042</v>
      </c>
      <c r="E418">
        <f t="shared" si="96"/>
        <v>0.8150565251905539</v>
      </c>
      <c r="F418">
        <f t="shared" si="97"/>
        <v>1.1187050593379135</v>
      </c>
      <c r="H418">
        <f t="shared" si="98"/>
        <v>0.008186397984886629</v>
      </c>
      <c r="I418">
        <f t="shared" si="99"/>
        <v>0.006655386350817638</v>
      </c>
      <c r="J418">
        <f t="shared" si="100"/>
        <v>0.03329328985755953</v>
      </c>
      <c r="K418">
        <f t="shared" si="101"/>
        <v>0.0015310116340689905</v>
      </c>
      <c r="L418">
        <f t="shared" si="102"/>
        <v>0.03176227822349054</v>
      </c>
      <c r="M418">
        <f t="shared" si="103"/>
        <v>0.0010088423179464212</v>
      </c>
      <c r="N418">
        <f t="shared" si="104"/>
        <v>1.167184240958344</v>
      </c>
      <c r="O418">
        <f t="shared" si="105"/>
        <v>0.0013701664174299373</v>
      </c>
      <c r="P418">
        <f t="shared" si="106"/>
        <v>1.167184240958344</v>
      </c>
      <c r="S418">
        <f t="shared" si="107"/>
        <v>0.0012823002190001556</v>
      </c>
      <c r="T418">
        <f t="shared" si="108"/>
        <v>1.1668943926752227</v>
      </c>
      <c r="U418">
        <f t="shared" si="109"/>
        <v>0.03730560732477728</v>
      </c>
      <c r="V418">
        <f t="shared" si="110"/>
        <v>0.0013917083378704761</v>
      </c>
      <c r="W418">
        <f t="shared" si="111"/>
        <v>0.0015054399999999957</v>
      </c>
    </row>
    <row r="419" spans="1:23" ht="12.75">
      <c r="A419" s="1">
        <v>38487</v>
      </c>
      <c r="B419" s="2">
        <v>95.97</v>
      </c>
      <c r="C419">
        <v>89.15</v>
      </c>
      <c r="D419">
        <v>1.198</v>
      </c>
      <c r="E419">
        <f t="shared" si="96"/>
        <v>0.8108019737466533</v>
      </c>
      <c r="F419">
        <f t="shared" si="97"/>
        <v>1.1128654787954568</v>
      </c>
      <c r="H419">
        <f t="shared" si="98"/>
        <v>-0.0009369144284822051</v>
      </c>
      <c r="I419">
        <f t="shared" si="99"/>
        <v>-0.0010085163603763547</v>
      </c>
      <c r="J419">
        <f t="shared" si="100"/>
        <v>-0.005148646404251722</v>
      </c>
      <c r="K419">
        <f t="shared" si="101"/>
        <v>7.160193189414965E-05</v>
      </c>
      <c r="L419">
        <f t="shared" si="102"/>
        <v>-0.005220248336145872</v>
      </c>
      <c r="M419">
        <f t="shared" si="103"/>
        <v>2.7250992691033743E-05</v>
      </c>
      <c r="N419">
        <f t="shared" si="104"/>
        <v>1.204286223046387</v>
      </c>
      <c r="O419">
        <f t="shared" si="105"/>
        <v>3.951660018892896E-05</v>
      </c>
      <c r="P419">
        <f t="shared" si="106"/>
        <v>1.204286223046387</v>
      </c>
      <c r="S419">
        <f t="shared" si="107"/>
        <v>0.0006681324558048107</v>
      </c>
      <c r="T419">
        <f t="shared" si="108"/>
        <v>1.2050045651032801</v>
      </c>
      <c r="U419">
        <f t="shared" si="109"/>
        <v>-0.00700456510328018</v>
      </c>
      <c r="V419">
        <f t="shared" si="110"/>
        <v>4.9063932286090484E-05</v>
      </c>
      <c r="W419">
        <f t="shared" si="111"/>
        <v>3.8439999999999795E-05</v>
      </c>
    </row>
    <row r="420" spans="1:23" ht="12.75">
      <c r="A420" s="1">
        <v>38518</v>
      </c>
      <c r="B420" s="2">
        <v>95.75</v>
      </c>
      <c r="C420">
        <v>89.2</v>
      </c>
      <c r="D420">
        <v>1.2529</v>
      </c>
      <c r="E420">
        <f t="shared" si="96"/>
        <v>0.8503830740524816</v>
      </c>
      <c r="F420">
        <f t="shared" si="97"/>
        <v>1.1671924804177545</v>
      </c>
      <c r="H420">
        <f t="shared" si="98"/>
        <v>-0.002292383036365475</v>
      </c>
      <c r="I420">
        <f t="shared" si="99"/>
        <v>0.000560852495793629</v>
      </c>
      <c r="J420">
        <f t="shared" si="100"/>
        <v>0.04582637729549255</v>
      </c>
      <c r="K420">
        <f t="shared" si="101"/>
        <v>-0.002853235532159104</v>
      </c>
      <c r="L420">
        <f t="shared" si="102"/>
        <v>0.04867961282765165</v>
      </c>
      <c r="M420">
        <f t="shared" si="103"/>
        <v>0.002369704705050067</v>
      </c>
      <c r="N420">
        <f t="shared" si="104"/>
        <v>1.1945818238324732</v>
      </c>
      <c r="O420">
        <f t="shared" si="105"/>
        <v>0.0034010096715066745</v>
      </c>
      <c r="P420">
        <f t="shared" si="106"/>
        <v>1.1945818238324732</v>
      </c>
      <c r="S420">
        <f t="shared" si="107"/>
        <v>-0.0005627356687051122</v>
      </c>
      <c r="T420">
        <f t="shared" si="108"/>
        <v>1.1973258426688913</v>
      </c>
      <c r="U420">
        <f t="shared" si="109"/>
        <v>0.0555741573311086</v>
      </c>
      <c r="V420">
        <f t="shared" si="110"/>
        <v>0.0030884869630628115</v>
      </c>
      <c r="W420">
        <f t="shared" si="111"/>
        <v>0.0030140099999999945</v>
      </c>
    </row>
    <row r="421" spans="1:23" ht="12.75">
      <c r="A421" s="1">
        <v>38548</v>
      </c>
      <c r="B421" s="2">
        <v>95.23</v>
      </c>
      <c r="C421">
        <v>89.61</v>
      </c>
      <c r="D421">
        <v>1.2965</v>
      </c>
      <c r="E421">
        <f t="shared" si="96"/>
        <v>0.8888476746292873</v>
      </c>
      <c r="F421">
        <f t="shared" si="97"/>
        <v>1.2199870313976688</v>
      </c>
      <c r="H421">
        <f t="shared" si="98"/>
        <v>-0.005430809399477821</v>
      </c>
      <c r="I421">
        <f t="shared" si="99"/>
        <v>0.004596412556053808</v>
      </c>
      <c r="J421">
        <f t="shared" si="100"/>
        <v>0.03479926570356784</v>
      </c>
      <c r="K421">
        <f t="shared" si="101"/>
        <v>-0.010027221955531629</v>
      </c>
      <c r="L421">
        <f t="shared" si="102"/>
        <v>0.04482648765909947</v>
      </c>
      <c r="M421">
        <f t="shared" si="103"/>
        <v>0.002009413995851397</v>
      </c>
      <c r="N421">
        <f t="shared" si="104"/>
        <v>1.2403368936119143</v>
      </c>
      <c r="O421">
        <f t="shared" si="105"/>
        <v>0.0031542945191594257</v>
      </c>
      <c r="P421">
        <f t="shared" si="106"/>
        <v>1.2403368936119143</v>
      </c>
      <c r="S421">
        <f t="shared" si="107"/>
        <v>-0.003581785897212242</v>
      </c>
      <c r="T421">
        <f t="shared" si="108"/>
        <v>1.2484123804493827</v>
      </c>
      <c r="U421">
        <f t="shared" si="109"/>
        <v>0.048087619550617244</v>
      </c>
      <c r="V421">
        <f t="shared" si="110"/>
        <v>0.0023124191540449058</v>
      </c>
      <c r="W421">
        <f t="shared" si="111"/>
        <v>0.0019009600000000073</v>
      </c>
    </row>
    <row r="422" spans="1:23" ht="12.75">
      <c r="A422" s="1">
        <v>38579</v>
      </c>
      <c r="B422" s="2">
        <v>95.36</v>
      </c>
      <c r="C422">
        <v>90.07</v>
      </c>
      <c r="D422">
        <v>1.278</v>
      </c>
      <c r="E422">
        <f t="shared" si="96"/>
        <v>0.8794616386106927</v>
      </c>
      <c r="F422">
        <f t="shared" si="97"/>
        <v>1.2071042365771811</v>
      </c>
      <c r="H422">
        <f t="shared" si="98"/>
        <v>0.00136511603486289</v>
      </c>
      <c r="I422">
        <f t="shared" si="99"/>
        <v>0.005133355652270799</v>
      </c>
      <c r="J422">
        <f t="shared" si="100"/>
        <v>-0.014269186270728818</v>
      </c>
      <c r="K422">
        <f t="shared" si="101"/>
        <v>-0.003768239617407909</v>
      </c>
      <c r="L422">
        <f t="shared" si="102"/>
        <v>-0.010500946653320908</v>
      </c>
      <c r="M422">
        <f t="shared" si="103"/>
        <v>0.00011026988061589158</v>
      </c>
      <c r="N422">
        <f t="shared" si="104"/>
        <v>1.2916144773360307</v>
      </c>
      <c r="O422">
        <f t="shared" si="105"/>
        <v>0.00018535399313329405</v>
      </c>
      <c r="P422">
        <f t="shared" si="106"/>
        <v>1.2916144773360307</v>
      </c>
      <c r="S422">
        <f t="shared" si="107"/>
        <v>-0.0009477995829126226</v>
      </c>
      <c r="T422">
        <f t="shared" si="108"/>
        <v>1.2952711778407537</v>
      </c>
      <c r="U422">
        <f t="shared" si="109"/>
        <v>-0.017271177840753715</v>
      </c>
      <c r="V422">
        <f t="shared" si="110"/>
        <v>0.0002982935840069422</v>
      </c>
      <c r="W422">
        <f t="shared" si="111"/>
        <v>0.00034224999999999853</v>
      </c>
    </row>
    <row r="423" spans="1:23" ht="12.75">
      <c r="A423" s="1">
        <v>38610</v>
      </c>
      <c r="B423" s="2">
        <v>95.78</v>
      </c>
      <c r="C423">
        <v>91.17</v>
      </c>
      <c r="D423">
        <v>1.24</v>
      </c>
      <c r="E423">
        <f t="shared" si="96"/>
        <v>0.8599455108996953</v>
      </c>
      <c r="F423">
        <f t="shared" si="97"/>
        <v>1.1803173940279807</v>
      </c>
      <c r="H423">
        <f t="shared" si="98"/>
        <v>0.004404362416107421</v>
      </c>
      <c r="I423">
        <f t="shared" si="99"/>
        <v>0.0122127234373266</v>
      </c>
      <c r="J423">
        <f t="shared" si="100"/>
        <v>-0.029733959311424085</v>
      </c>
      <c r="K423">
        <f t="shared" si="101"/>
        <v>-0.007808361021219179</v>
      </c>
      <c r="L423">
        <f t="shared" si="102"/>
        <v>-0.021925598290204906</v>
      </c>
      <c r="M423">
        <f t="shared" si="103"/>
        <v>0.0004807318603834363</v>
      </c>
      <c r="N423">
        <f t="shared" si="104"/>
        <v>1.268020914614882</v>
      </c>
      <c r="O423">
        <f t="shared" si="105"/>
        <v>0.0007851716558545069</v>
      </c>
      <c r="P423">
        <f t="shared" si="106"/>
        <v>1.268020914614882</v>
      </c>
      <c r="S423">
        <f t="shared" si="107"/>
        <v>-0.0026480159936427307</v>
      </c>
      <c r="T423">
        <f t="shared" si="108"/>
        <v>1.2746158355601247</v>
      </c>
      <c r="U423">
        <f t="shared" si="109"/>
        <v>-0.03461583556012471</v>
      </c>
      <c r="V423">
        <f t="shared" si="110"/>
        <v>0.0011982560715255942</v>
      </c>
      <c r="W423">
        <f t="shared" si="111"/>
        <v>0.0014440000000000026</v>
      </c>
    </row>
    <row r="424" spans="1:23" ht="12.75">
      <c r="A424" s="1">
        <v>38640</v>
      </c>
      <c r="B424" s="2">
        <v>96.62</v>
      </c>
      <c r="C424">
        <v>91.35</v>
      </c>
      <c r="D424">
        <v>1.3022</v>
      </c>
      <c r="E424">
        <f t="shared" si="96"/>
        <v>0.8969977135334019</v>
      </c>
      <c r="F424">
        <f t="shared" si="97"/>
        <v>1.2311733595528875</v>
      </c>
      <c r="H424">
        <f t="shared" si="98"/>
        <v>0.008770098141574367</v>
      </c>
      <c r="I424">
        <f t="shared" si="99"/>
        <v>0.001974333662388972</v>
      </c>
      <c r="J424">
        <f t="shared" si="100"/>
        <v>0.050161290322580765</v>
      </c>
      <c r="K424">
        <f t="shared" si="101"/>
        <v>0.0067957644791853955</v>
      </c>
      <c r="L424">
        <f t="shared" si="102"/>
        <v>0.04336552584339537</v>
      </c>
      <c r="M424">
        <f t="shared" si="103"/>
        <v>0.0018805688316741918</v>
      </c>
      <c r="N424">
        <f t="shared" si="104"/>
        <v>1.24842674795419</v>
      </c>
      <c r="O424">
        <f t="shared" si="105"/>
        <v>0.002891562635582217</v>
      </c>
      <c r="P424">
        <f t="shared" si="106"/>
        <v>1.24842674795419</v>
      </c>
      <c r="S424">
        <f t="shared" si="107"/>
        <v>0.0034978819530690278</v>
      </c>
      <c r="T424">
        <f t="shared" si="108"/>
        <v>1.2443373736218057</v>
      </c>
      <c r="U424">
        <f t="shared" si="109"/>
        <v>0.05786262637819428</v>
      </c>
      <c r="V424">
        <f t="shared" si="110"/>
        <v>0.003348083531382505</v>
      </c>
      <c r="W424">
        <f t="shared" si="111"/>
        <v>0.003868840000000004</v>
      </c>
    </row>
    <row r="425" spans="1:23" ht="12.75">
      <c r="A425" s="1">
        <v>38671</v>
      </c>
      <c r="B425" s="2">
        <v>96.35</v>
      </c>
      <c r="C425">
        <v>90.62</v>
      </c>
      <c r="D425">
        <v>1.2903</v>
      </c>
      <c r="E425">
        <f t="shared" si="96"/>
        <v>0.8841687529101209</v>
      </c>
      <c r="F425">
        <f t="shared" si="97"/>
        <v>1.2135649818370524</v>
      </c>
      <c r="H425">
        <f t="shared" si="98"/>
        <v>-0.002794452494307653</v>
      </c>
      <c r="I425">
        <f t="shared" si="99"/>
        <v>-0.007991242474000959</v>
      </c>
      <c r="J425">
        <f t="shared" si="100"/>
        <v>-0.009138381201044377</v>
      </c>
      <c r="K425">
        <f t="shared" si="101"/>
        <v>0.005196789979693306</v>
      </c>
      <c r="L425">
        <f t="shared" si="102"/>
        <v>-0.014335171180737682</v>
      </c>
      <c r="M425">
        <f t="shared" si="103"/>
        <v>0.0002054971327810522</v>
      </c>
      <c r="N425">
        <f t="shared" si="104"/>
        <v>1.3089672599115567</v>
      </c>
      <c r="O425">
        <f t="shared" si="105"/>
        <v>0.0003484665926056122</v>
      </c>
      <c r="P425">
        <f t="shared" si="106"/>
        <v>1.3089672599115567</v>
      </c>
      <c r="S425">
        <f t="shared" si="107"/>
        <v>0.002824980717524273</v>
      </c>
      <c r="T425">
        <f t="shared" si="108"/>
        <v>1.30587868989036</v>
      </c>
      <c r="U425">
        <f t="shared" si="109"/>
        <v>-0.015578689890360042</v>
      </c>
      <c r="V425">
        <f t="shared" si="110"/>
        <v>0.0002426955787000062</v>
      </c>
      <c r="W425">
        <f t="shared" si="111"/>
        <v>0.0001416100000000005</v>
      </c>
    </row>
    <row r="426" spans="1:23" ht="12.75">
      <c r="A426" s="1">
        <v>38701</v>
      </c>
      <c r="B426" s="2">
        <v>96.24</v>
      </c>
      <c r="C426">
        <v>90.25</v>
      </c>
      <c r="D426">
        <v>1.321</v>
      </c>
      <c r="E426">
        <f t="shared" si="96"/>
        <v>0.9025401697264974</v>
      </c>
      <c r="F426">
        <f t="shared" si="97"/>
        <v>1.2387806525353284</v>
      </c>
      <c r="H426">
        <f t="shared" si="98"/>
        <v>-0.001141670991178012</v>
      </c>
      <c r="I426">
        <f t="shared" si="99"/>
        <v>-0.004082983888766378</v>
      </c>
      <c r="J426">
        <f t="shared" si="100"/>
        <v>0.023792916376036644</v>
      </c>
      <c r="K426">
        <f t="shared" si="101"/>
        <v>0.0029413128975883662</v>
      </c>
      <c r="L426">
        <f t="shared" si="102"/>
        <v>0.020851603478448277</v>
      </c>
      <c r="M426">
        <f t="shared" si="103"/>
        <v>0.0004347893676224363</v>
      </c>
      <c r="N426">
        <f t="shared" si="104"/>
        <v>1.2940951760317583</v>
      </c>
      <c r="O426">
        <f t="shared" si="105"/>
        <v>0.0007238695527620717</v>
      </c>
      <c r="P426">
        <f t="shared" si="106"/>
        <v>1.2940951760317583</v>
      </c>
      <c r="S426">
        <f t="shared" si="107"/>
        <v>0.0018758015306308048</v>
      </c>
      <c r="T426">
        <f t="shared" si="108"/>
        <v>1.292720346714973</v>
      </c>
      <c r="U426">
        <f t="shared" si="109"/>
        <v>0.028279653285026907</v>
      </c>
      <c r="V426">
        <f t="shared" si="110"/>
        <v>0.0007997387899213331</v>
      </c>
      <c r="W426">
        <f t="shared" si="111"/>
        <v>0.0009424899999999969</v>
      </c>
    </row>
    <row r="427" spans="1:23" ht="12.75">
      <c r="A427" s="1">
        <v>38732</v>
      </c>
      <c r="B427" s="2">
        <v>96.06</v>
      </c>
      <c r="C427">
        <v>90.94</v>
      </c>
      <c r="D427">
        <v>1.3148</v>
      </c>
      <c r="E427">
        <f t="shared" si="96"/>
        <v>0.9068682336963497</v>
      </c>
      <c r="F427">
        <f t="shared" si="97"/>
        <v>1.2447211326254424</v>
      </c>
      <c r="H427">
        <f t="shared" si="98"/>
        <v>-0.0018703241895261513</v>
      </c>
      <c r="I427">
        <f t="shared" si="99"/>
        <v>0.007645429362880929</v>
      </c>
      <c r="J427">
        <f t="shared" si="100"/>
        <v>-0.004693414080242264</v>
      </c>
      <c r="K427">
        <f t="shared" si="101"/>
        <v>-0.00951575355240708</v>
      </c>
      <c r="L427">
        <f t="shared" si="102"/>
        <v>0.004822339472164816</v>
      </c>
      <c r="M427">
        <f t="shared" si="103"/>
        <v>2.3254957984798837E-05</v>
      </c>
      <c r="N427">
        <f t="shared" si="104"/>
        <v>1.3084296895572702</v>
      </c>
      <c r="O427">
        <f t="shared" si="105"/>
        <v>4.058085513675147E-05</v>
      </c>
      <c r="P427">
        <f t="shared" si="106"/>
        <v>1.3084296895572702</v>
      </c>
      <c r="S427">
        <f t="shared" si="107"/>
        <v>-0.0033665431147201284</v>
      </c>
      <c r="T427">
        <f t="shared" si="108"/>
        <v>1.3165527965454547</v>
      </c>
      <c r="U427">
        <f t="shared" si="109"/>
        <v>-0.0017527965454546823</v>
      </c>
      <c r="V427">
        <f t="shared" si="110"/>
        <v>3.072295729757868E-06</v>
      </c>
      <c r="W427">
        <f t="shared" si="111"/>
        <v>3.8439999999999795E-05</v>
      </c>
    </row>
    <row r="428" spans="1:23" ht="12.75">
      <c r="A428" s="1">
        <v>38763</v>
      </c>
      <c r="B428" s="2">
        <v>96.36</v>
      </c>
      <c r="C428">
        <v>91.12</v>
      </c>
      <c r="D428">
        <v>1.2841</v>
      </c>
      <c r="E428">
        <f t="shared" si="96"/>
        <v>0.8846834282025391</v>
      </c>
      <c r="F428">
        <f t="shared" si="97"/>
        <v>1.2142713989207141</v>
      </c>
      <c r="H428">
        <f t="shared" si="98"/>
        <v>0.0031230480949406836</v>
      </c>
      <c r="I428">
        <f t="shared" si="99"/>
        <v>0.001979327028810207</v>
      </c>
      <c r="J428">
        <f t="shared" si="100"/>
        <v>-0.02334955886826895</v>
      </c>
      <c r="K428">
        <f t="shared" si="101"/>
        <v>0.0011437210661304764</v>
      </c>
      <c r="L428">
        <f t="shared" si="102"/>
        <v>-0.024493279934399426</v>
      </c>
      <c r="M428">
        <f t="shared" si="103"/>
        <v>0.0005999207619448536</v>
      </c>
      <c r="N428">
        <f t="shared" si="104"/>
        <v>1.3163037644577482</v>
      </c>
      <c r="O428">
        <f t="shared" si="105"/>
        <v>0.001037082445250126</v>
      </c>
      <c r="P428">
        <f t="shared" si="106"/>
        <v>1.3163037644577482</v>
      </c>
      <c r="S428">
        <f t="shared" si="107"/>
        <v>0.0011193155674228867</v>
      </c>
      <c r="T428">
        <f t="shared" si="108"/>
        <v>1.3162716761080477</v>
      </c>
      <c r="U428">
        <f t="shared" si="109"/>
        <v>-0.03217167610804772</v>
      </c>
      <c r="V428">
        <f t="shared" si="110"/>
        <v>0.0010350167436011285</v>
      </c>
      <c r="W428">
        <f t="shared" si="111"/>
        <v>0.0009424899999999969</v>
      </c>
    </row>
    <row r="429" spans="1:23" ht="12.75">
      <c r="A429" s="1">
        <v>38791</v>
      </c>
      <c r="B429" s="2">
        <v>96.26</v>
      </c>
      <c r="C429">
        <v>91.63</v>
      </c>
      <c r="D429">
        <v>1.3165</v>
      </c>
      <c r="E429">
        <f t="shared" si="96"/>
        <v>0.9130295195780778</v>
      </c>
      <c r="F429">
        <f t="shared" si="97"/>
        <v>1.253177799709121</v>
      </c>
      <c r="H429">
        <f t="shared" si="98"/>
        <v>-0.0010377750103777172</v>
      </c>
      <c r="I429">
        <f t="shared" si="99"/>
        <v>0.005597014925373012</v>
      </c>
      <c r="J429">
        <f t="shared" si="100"/>
        <v>0.025231679775718385</v>
      </c>
      <c r="K429">
        <f t="shared" si="101"/>
        <v>-0.006634789935750729</v>
      </c>
      <c r="L429">
        <f t="shared" si="102"/>
        <v>0.031866469711469114</v>
      </c>
      <c r="M429">
        <f t="shared" si="103"/>
        <v>0.0010154718918719784</v>
      </c>
      <c r="N429">
        <f t="shared" si="104"/>
        <v>1.2755802662435025</v>
      </c>
      <c r="O429">
        <f t="shared" si="105"/>
        <v>0.0016744246107026402</v>
      </c>
      <c r="P429">
        <f t="shared" si="106"/>
        <v>1.2755802662435025</v>
      </c>
      <c r="S429">
        <f t="shared" si="107"/>
        <v>-0.0021541385530317865</v>
      </c>
      <c r="T429">
        <f t="shared" si="108"/>
        <v>1.2813338706840518</v>
      </c>
      <c r="U429">
        <f t="shared" si="109"/>
        <v>0.0351661293159482</v>
      </c>
      <c r="V429">
        <f t="shared" si="110"/>
        <v>0.0012366566510659915</v>
      </c>
      <c r="W429">
        <f t="shared" si="111"/>
        <v>0.001049759999999999</v>
      </c>
    </row>
    <row r="430" spans="1:23" ht="12.75">
      <c r="A430" s="1">
        <v>38822</v>
      </c>
      <c r="B430" s="2">
        <v>97.08</v>
      </c>
      <c r="C430">
        <v>92.41</v>
      </c>
      <c r="D430">
        <v>1.3044</v>
      </c>
      <c r="E430">
        <f t="shared" si="96"/>
        <v>0.9046323603396407</v>
      </c>
      <c r="F430">
        <f t="shared" si="97"/>
        <v>1.241652286773795</v>
      </c>
      <c r="H430">
        <f t="shared" si="98"/>
        <v>0.00851859547060041</v>
      </c>
      <c r="I430">
        <f t="shared" si="99"/>
        <v>0.008512495907453843</v>
      </c>
      <c r="J430">
        <f t="shared" si="100"/>
        <v>-0.009191036840106359</v>
      </c>
      <c r="K430">
        <f t="shared" si="101"/>
        <v>6.099563146566567E-06</v>
      </c>
      <c r="L430">
        <f t="shared" si="102"/>
        <v>-0.009197136403252926</v>
      </c>
      <c r="M430">
        <f t="shared" si="103"/>
        <v>8.458731802004016E-05</v>
      </c>
      <c r="N430">
        <f t="shared" si="104"/>
        <v>1.3165080300748824</v>
      </c>
      <c r="O430">
        <f t="shared" si="105"/>
        <v>0.00014660439229425597</v>
      </c>
      <c r="P430">
        <f t="shared" si="106"/>
        <v>1.3165080300748824</v>
      </c>
      <c r="S430">
        <f t="shared" si="107"/>
        <v>0.000640566897457659</v>
      </c>
      <c r="T430">
        <f t="shared" si="108"/>
        <v>1.317343306320503</v>
      </c>
      <c r="U430">
        <f t="shared" si="109"/>
        <v>-0.01294330632050289</v>
      </c>
      <c r="V430">
        <f t="shared" si="110"/>
        <v>0.00016752917850637006</v>
      </c>
      <c r="W430">
        <f t="shared" si="111"/>
        <v>0.00014641</v>
      </c>
    </row>
    <row r="431" spans="1:23" ht="12.75">
      <c r="A431" s="1">
        <v>38852</v>
      </c>
      <c r="B431" s="2">
        <v>97.27</v>
      </c>
      <c r="C431">
        <v>92.87</v>
      </c>
      <c r="D431">
        <v>1.2386</v>
      </c>
      <c r="E431">
        <f t="shared" si="96"/>
        <v>0.8615881790223344</v>
      </c>
      <c r="F431">
        <f t="shared" si="97"/>
        <v>1.182572036599157</v>
      </c>
      <c r="H431">
        <f t="shared" si="98"/>
        <v>0.0019571487433045487</v>
      </c>
      <c r="I431">
        <f t="shared" si="99"/>
        <v>0.004977816253652234</v>
      </c>
      <c r="J431">
        <f t="shared" si="100"/>
        <v>-0.05044464888071154</v>
      </c>
      <c r="K431">
        <f t="shared" si="101"/>
        <v>-0.0030206675103476854</v>
      </c>
      <c r="L431">
        <f t="shared" si="102"/>
        <v>-0.047423981370363855</v>
      </c>
      <c r="M431">
        <f t="shared" si="103"/>
        <v>0.0022490340090166178</v>
      </c>
      <c r="N431">
        <f t="shared" si="104"/>
        <v>1.3004598412995025</v>
      </c>
      <c r="O431">
        <f t="shared" si="105"/>
        <v>0.0038266399655996495</v>
      </c>
      <c r="P431">
        <f t="shared" si="106"/>
        <v>1.3004598412995025</v>
      </c>
      <c r="S431">
        <f t="shared" si="107"/>
        <v>-0.0006331965703821476</v>
      </c>
      <c r="T431">
        <f t="shared" si="108"/>
        <v>1.3035740583935935</v>
      </c>
      <c r="U431">
        <f t="shared" si="109"/>
        <v>-0.0649740583935936</v>
      </c>
      <c r="V431">
        <f t="shared" si="110"/>
        <v>0.004221628264134111</v>
      </c>
      <c r="W431">
        <f t="shared" si="111"/>
        <v>0.0043296400000000105</v>
      </c>
    </row>
    <row r="432" spans="1:23" ht="12.75">
      <c r="A432" s="1">
        <v>38883</v>
      </c>
      <c r="B432" s="2">
        <v>97.25</v>
      </c>
      <c r="C432">
        <v>93.05</v>
      </c>
      <c r="D432">
        <v>1.2197</v>
      </c>
      <c r="E432">
        <f t="shared" si="96"/>
        <v>0.8502603315282857</v>
      </c>
      <c r="F432">
        <f t="shared" si="97"/>
        <v>1.1670240102827762</v>
      </c>
      <c r="H432">
        <f t="shared" si="98"/>
        <v>-0.0002056132414927081</v>
      </c>
      <c r="I432">
        <f t="shared" si="99"/>
        <v>0.0019381931732529445</v>
      </c>
      <c r="J432">
        <f t="shared" si="100"/>
        <v>-0.015259163571774481</v>
      </c>
      <c r="K432">
        <f t="shared" si="101"/>
        <v>-0.0021438064147456526</v>
      </c>
      <c r="L432">
        <f t="shared" si="102"/>
        <v>-0.013115357157028829</v>
      </c>
      <c r="M432">
        <f t="shared" si="103"/>
        <v>0.0001720125933564273</v>
      </c>
      <c r="N432">
        <f t="shared" si="104"/>
        <v>1.235944681374696</v>
      </c>
      <c r="O432">
        <f t="shared" si="105"/>
        <v>0.0002638896729653927</v>
      </c>
      <c r="P432">
        <f t="shared" si="106"/>
        <v>1.235944681374696</v>
      </c>
      <c r="S432">
        <f t="shared" si="107"/>
        <v>-0.0002641844849366572</v>
      </c>
      <c r="T432">
        <f t="shared" si="108"/>
        <v>1.2382727810969574</v>
      </c>
      <c r="U432">
        <f t="shared" si="109"/>
        <v>-0.01857278109695737</v>
      </c>
      <c r="V432">
        <f t="shared" si="110"/>
        <v>0.000344948197675497</v>
      </c>
      <c r="W432">
        <f t="shared" si="111"/>
        <v>0.00035720999999999686</v>
      </c>
    </row>
    <row r="433" spans="1:23" ht="12.75">
      <c r="A433" s="1">
        <v>38913</v>
      </c>
      <c r="B433" s="2">
        <v>96.58</v>
      </c>
      <c r="C433">
        <v>93.32</v>
      </c>
      <c r="D433">
        <v>1.2253</v>
      </c>
      <c r="E433">
        <f t="shared" si="96"/>
        <v>0.8625853721440541</v>
      </c>
      <c r="F433">
        <f t="shared" si="97"/>
        <v>1.1839407330710292</v>
      </c>
      <c r="H433">
        <f t="shared" si="98"/>
        <v>-0.006889460154241633</v>
      </c>
      <c r="I433">
        <f t="shared" si="99"/>
        <v>0.0029016657710907445</v>
      </c>
      <c r="J433">
        <f t="shared" si="100"/>
        <v>0.004591292940887115</v>
      </c>
      <c r="K433">
        <f t="shared" si="101"/>
        <v>-0.009791125925332378</v>
      </c>
      <c r="L433">
        <f t="shared" si="102"/>
        <v>0.014382418866219493</v>
      </c>
      <c r="M433">
        <f t="shared" si="103"/>
        <v>0.0002068539724433864</v>
      </c>
      <c r="N433">
        <f t="shared" si="104"/>
        <v>1.2077577637088721</v>
      </c>
      <c r="O433">
        <f t="shared" si="105"/>
        <v>0.0003077300540937663</v>
      </c>
      <c r="P433">
        <f t="shared" si="106"/>
        <v>1.2077577637088721</v>
      </c>
      <c r="S433">
        <f t="shared" si="107"/>
        <v>-0.0034824288965354003</v>
      </c>
      <c r="T433">
        <f t="shared" si="108"/>
        <v>1.2154524814748957</v>
      </c>
      <c r="U433">
        <f t="shared" si="109"/>
        <v>0.009847518525104348</v>
      </c>
      <c r="V433">
        <f t="shared" si="110"/>
        <v>9.697362110227333E-05</v>
      </c>
      <c r="W433">
        <f t="shared" si="111"/>
        <v>3.1360000000000554E-05</v>
      </c>
    </row>
    <row r="434" spans="1:23" ht="12.75">
      <c r="A434" s="1">
        <v>38944</v>
      </c>
      <c r="B434" s="2">
        <v>96.75</v>
      </c>
      <c r="C434">
        <v>93.51</v>
      </c>
      <c r="D434">
        <v>1.2317</v>
      </c>
      <c r="E434">
        <f t="shared" si="96"/>
        <v>0.8673295661836367</v>
      </c>
      <c r="F434">
        <f t="shared" si="97"/>
        <v>1.1904523720930233</v>
      </c>
      <c r="H434">
        <f t="shared" si="98"/>
        <v>0.001760198798923085</v>
      </c>
      <c r="I434">
        <f t="shared" si="99"/>
        <v>0.0020360051435921456</v>
      </c>
      <c r="J434">
        <f t="shared" si="100"/>
        <v>0.005223210642291587</v>
      </c>
      <c r="K434">
        <f t="shared" si="101"/>
        <v>-0.0002758063446690606</v>
      </c>
      <c r="L434">
        <f t="shared" si="102"/>
        <v>0.0054990169869606476</v>
      </c>
      <c r="M434">
        <f t="shared" si="103"/>
        <v>3.023918782288176E-05</v>
      </c>
      <c r="N434">
        <f t="shared" si="104"/>
        <v>1.224962054485877</v>
      </c>
      <c r="O434">
        <f t="shared" si="105"/>
        <v>4.539990975129011E-05</v>
      </c>
      <c r="P434">
        <f t="shared" si="106"/>
        <v>1.224962054485877</v>
      </c>
      <c r="S434">
        <f t="shared" si="107"/>
        <v>0.0005219315885538852</v>
      </c>
      <c r="T434">
        <f t="shared" si="108"/>
        <v>1.225939522775455</v>
      </c>
      <c r="U434">
        <f t="shared" si="109"/>
        <v>0.00576047722454498</v>
      </c>
      <c r="V434">
        <f t="shared" si="110"/>
        <v>3.3183097854501436E-05</v>
      </c>
      <c r="W434">
        <f t="shared" si="111"/>
        <v>4.0959999999999506E-05</v>
      </c>
    </row>
    <row r="435" spans="1:23" ht="12.75">
      <c r="A435" s="1">
        <v>38975</v>
      </c>
      <c r="B435" s="2">
        <v>96.54</v>
      </c>
      <c r="C435">
        <v>93.05</v>
      </c>
      <c r="D435">
        <v>1.2308</v>
      </c>
      <c r="E435">
        <f t="shared" si="96"/>
        <v>0.8643083267798433</v>
      </c>
      <c r="F435">
        <f t="shared" si="97"/>
        <v>1.1863055728195564</v>
      </c>
      <c r="H435">
        <f t="shared" si="98"/>
        <v>-0.0021705426356588564</v>
      </c>
      <c r="I435">
        <f t="shared" si="99"/>
        <v>-0.0049192599721955554</v>
      </c>
      <c r="J435">
        <f t="shared" si="100"/>
        <v>-0.0007306974100836916</v>
      </c>
      <c r="K435">
        <f t="shared" si="101"/>
        <v>0.002748717336536699</v>
      </c>
      <c r="L435">
        <f t="shared" si="102"/>
        <v>-0.0034794147466203906</v>
      </c>
      <c r="M435">
        <f t="shared" si="103"/>
        <v>1.2106326978999438E-05</v>
      </c>
      <c r="N435">
        <f t="shared" si="104"/>
        <v>1.2350855951434123</v>
      </c>
      <c r="O435">
        <f t="shared" si="105"/>
        <v>1.8366325733240155E-05</v>
      </c>
      <c r="P435">
        <f t="shared" si="106"/>
        <v>1.2350855951434123</v>
      </c>
      <c r="S435">
        <f t="shared" si="107"/>
        <v>0.0017947509628867485</v>
      </c>
      <c r="T435">
        <f t="shared" si="108"/>
        <v>1.2339105947609876</v>
      </c>
      <c r="U435">
        <f t="shared" si="109"/>
        <v>-0.0031105947609877393</v>
      </c>
      <c r="V435">
        <f t="shared" si="110"/>
        <v>9.67579976708437E-06</v>
      </c>
      <c r="W435">
        <f t="shared" si="111"/>
        <v>8.100000000002213E-07</v>
      </c>
    </row>
    <row r="436" spans="1:23" ht="12.75">
      <c r="A436" s="1">
        <v>39005</v>
      </c>
      <c r="B436" s="2">
        <v>96.87</v>
      </c>
      <c r="C436">
        <v>92.55</v>
      </c>
      <c r="D436">
        <v>1.2426</v>
      </c>
      <c r="E436">
        <f t="shared" si="96"/>
        <v>0.8649491955602788</v>
      </c>
      <c r="F436">
        <f t="shared" si="97"/>
        <v>1.187185196655311</v>
      </c>
      <c r="H436">
        <f t="shared" si="98"/>
        <v>0.003418272218769447</v>
      </c>
      <c r="I436">
        <f t="shared" si="99"/>
        <v>-0.005373455131649663</v>
      </c>
      <c r="J436">
        <f t="shared" si="100"/>
        <v>0.009587260318492108</v>
      </c>
      <c r="K436">
        <f t="shared" si="101"/>
        <v>0.00879172735041911</v>
      </c>
      <c r="L436">
        <f t="shared" si="102"/>
        <v>0.0007955329680729983</v>
      </c>
      <c r="M436">
        <f t="shared" si="103"/>
        <v>6.328727032910342E-07</v>
      </c>
      <c r="N436">
        <f t="shared" si="104"/>
        <v>1.2416208580228956</v>
      </c>
      <c r="O436">
        <f t="shared" si="105"/>
        <v>9.587190113278323E-07</v>
      </c>
      <c r="P436">
        <f t="shared" si="106"/>
        <v>1.2416208580228956</v>
      </c>
      <c r="S436">
        <f t="shared" si="107"/>
        <v>0.0043378489960589255</v>
      </c>
      <c r="T436">
        <f t="shared" si="108"/>
        <v>1.236139024544349</v>
      </c>
      <c r="U436">
        <f t="shared" si="109"/>
        <v>0.00646097545565083</v>
      </c>
      <c r="V436">
        <f t="shared" si="110"/>
        <v>4.1744203838522456E-05</v>
      </c>
      <c r="W436">
        <f t="shared" si="111"/>
        <v>0.00013924000000000076</v>
      </c>
    </row>
    <row r="437" spans="1:23" ht="12.75">
      <c r="A437" s="1">
        <v>39036</v>
      </c>
      <c r="B437" s="2">
        <v>96.83</v>
      </c>
      <c r="C437">
        <v>92.41</v>
      </c>
      <c r="D437">
        <v>1.2433</v>
      </c>
      <c r="E437">
        <f t="shared" si="96"/>
        <v>0.8644842763160854</v>
      </c>
      <c r="F437">
        <f t="shared" si="97"/>
        <v>1.1865470721883715</v>
      </c>
      <c r="H437">
        <f t="shared" si="98"/>
        <v>-0.0004129245380407598</v>
      </c>
      <c r="I437">
        <f t="shared" si="99"/>
        <v>-0.0015126958400863977</v>
      </c>
      <c r="J437">
        <f t="shared" si="100"/>
        <v>0.0005633349428617596</v>
      </c>
      <c r="K437">
        <f t="shared" si="101"/>
        <v>0.0010997713020456379</v>
      </c>
      <c r="L437">
        <f t="shared" si="102"/>
        <v>-0.0005364363591838783</v>
      </c>
      <c r="M437">
        <f t="shared" si="103"/>
        <v>2.877639674544549E-07</v>
      </c>
      <c r="N437">
        <f t="shared" si="104"/>
        <v>1.2439665758199219</v>
      </c>
      <c r="O437">
        <f t="shared" si="105"/>
        <v>4.4432332370441953E-07</v>
      </c>
      <c r="P437">
        <f t="shared" si="106"/>
        <v>1.2439665758199219</v>
      </c>
      <c r="S437">
        <f t="shared" si="107"/>
        <v>0.0011008200563537719</v>
      </c>
      <c r="T437">
        <f t="shared" si="108"/>
        <v>1.2439678790020252</v>
      </c>
      <c r="U437">
        <f t="shared" si="109"/>
        <v>-0.0006678790020251402</v>
      </c>
      <c r="V437">
        <f t="shared" si="110"/>
        <v>4.460623613460972E-07</v>
      </c>
      <c r="W437">
        <f t="shared" si="111"/>
        <v>4.900000000002029E-07</v>
      </c>
    </row>
    <row r="438" spans="1:23" ht="12.75">
      <c r="A438" s="1">
        <v>39066</v>
      </c>
      <c r="B438" s="2">
        <v>96.84</v>
      </c>
      <c r="C438">
        <v>92.55</v>
      </c>
      <c r="D438">
        <v>1.1947</v>
      </c>
      <c r="E438">
        <f t="shared" si="96"/>
        <v>0.8318645793030077</v>
      </c>
      <c r="F438">
        <f t="shared" si="97"/>
        <v>1.1417749380421314</v>
      </c>
      <c r="H438">
        <f t="shared" si="98"/>
        <v>0.0001032737787876048</v>
      </c>
      <c r="I438">
        <f t="shared" si="99"/>
        <v>0.0015149875554594239</v>
      </c>
      <c r="J438">
        <f t="shared" si="100"/>
        <v>-0.03908951982626874</v>
      </c>
      <c r="K438">
        <f t="shared" si="101"/>
        <v>-0.001411713776671819</v>
      </c>
      <c r="L438">
        <f t="shared" si="102"/>
        <v>-0.03767780604959692</v>
      </c>
      <c r="M438">
        <f t="shared" si="103"/>
        <v>0.001419617068711042</v>
      </c>
      <c r="N438">
        <f t="shared" si="104"/>
        <v>1.241544816261464</v>
      </c>
      <c r="O438">
        <f t="shared" si="105"/>
        <v>0.002194436810570309</v>
      </c>
      <c r="P438">
        <f t="shared" si="106"/>
        <v>1.241544816261464</v>
      </c>
      <c r="S438">
        <f t="shared" si="107"/>
        <v>4.3904256221868367E-05</v>
      </c>
      <c r="T438">
        <f t="shared" si="108"/>
        <v>1.2433545861617608</v>
      </c>
      <c r="U438">
        <f t="shared" si="109"/>
        <v>-0.04865458616176066</v>
      </c>
      <c r="V438">
        <f t="shared" si="110"/>
        <v>0.002367268754572192</v>
      </c>
      <c r="W438">
        <f t="shared" si="111"/>
        <v>0.0023619599999999976</v>
      </c>
    </row>
    <row r="439" spans="1:23" ht="12.75">
      <c r="A439" s="1">
        <v>39097</v>
      </c>
      <c r="B439" s="2">
        <v>96.16</v>
      </c>
      <c r="C439">
        <v>92.83</v>
      </c>
      <c r="D439">
        <v>1.2195</v>
      </c>
      <c r="E439">
        <f t="shared" si="96"/>
        <v>0.8577245227006604</v>
      </c>
      <c r="F439">
        <f t="shared" si="97"/>
        <v>1.1772689787853579</v>
      </c>
      <c r="H439">
        <f t="shared" si="98"/>
        <v>-0.00702189178025614</v>
      </c>
      <c r="I439">
        <f t="shared" si="99"/>
        <v>0.0030253916801727954</v>
      </c>
      <c r="J439">
        <f t="shared" si="100"/>
        <v>0.02075834937641252</v>
      </c>
      <c r="K439">
        <f t="shared" si="101"/>
        <v>-0.010047283460428935</v>
      </c>
      <c r="L439">
        <f t="shared" si="102"/>
        <v>0.030805632836841457</v>
      </c>
      <c r="M439">
        <f t="shared" si="103"/>
        <v>0.0009489870144782847</v>
      </c>
      <c r="N439">
        <f t="shared" si="104"/>
        <v>1.1826965104498257</v>
      </c>
      <c r="O439">
        <f t="shared" si="105"/>
        <v>0.0013544968430697902</v>
      </c>
      <c r="P439">
        <f t="shared" si="106"/>
        <v>1.1826965104498257</v>
      </c>
      <c r="S439">
        <f t="shared" si="107"/>
        <v>-0.0035902284405026903</v>
      </c>
      <c r="T439">
        <f t="shared" si="108"/>
        <v>1.1904107540821316</v>
      </c>
      <c r="U439">
        <f t="shared" si="109"/>
        <v>0.029089245917868434</v>
      </c>
      <c r="V439">
        <f t="shared" si="110"/>
        <v>0.0008461842280702253</v>
      </c>
      <c r="W439">
        <f t="shared" si="111"/>
        <v>0.0006150399999999967</v>
      </c>
    </row>
    <row r="440" spans="1:23" ht="12.75">
      <c r="A440" s="1">
        <v>39128</v>
      </c>
      <c r="B440" s="2">
        <v>96.35</v>
      </c>
      <c r="C440">
        <v>93.32</v>
      </c>
      <c r="D440">
        <v>1.2427</v>
      </c>
      <c r="E440">
        <f t="shared" si="96"/>
        <v>0.876922949526879</v>
      </c>
      <c r="F440">
        <f t="shared" si="97"/>
        <v>1.2036197612869743</v>
      </c>
      <c r="H440">
        <f t="shared" si="98"/>
        <v>0.0019758735440931208</v>
      </c>
      <c r="I440">
        <f t="shared" si="99"/>
        <v>0.005278466013142191</v>
      </c>
      <c r="J440">
        <f t="shared" si="100"/>
        <v>0.019024190241902383</v>
      </c>
      <c r="K440">
        <f t="shared" si="101"/>
        <v>-0.0033025924690490704</v>
      </c>
      <c r="L440">
        <f t="shared" si="102"/>
        <v>0.022326782710951454</v>
      </c>
      <c r="M440">
        <f t="shared" si="103"/>
        <v>0.0004984852262220408</v>
      </c>
      <c r="N440">
        <f t="shared" si="104"/>
        <v>1.2154724884839947</v>
      </c>
      <c r="O440">
        <f t="shared" si="105"/>
        <v>0.0007413373833541969</v>
      </c>
      <c r="P440">
        <f t="shared" si="106"/>
        <v>1.2154724884839947</v>
      </c>
      <c r="S440">
        <f t="shared" si="107"/>
        <v>-0.0007518398965273276</v>
      </c>
      <c r="T440">
        <f t="shared" si="108"/>
        <v>1.218583131246185</v>
      </c>
      <c r="U440">
        <f t="shared" si="109"/>
        <v>0.024116868753814913</v>
      </c>
      <c r="V440">
        <f t="shared" si="110"/>
        <v>0.0005816233584887341</v>
      </c>
      <c r="W440">
        <f t="shared" si="111"/>
        <v>0.0005382399999999947</v>
      </c>
    </row>
    <row r="441" spans="1:23" ht="12.75">
      <c r="A441" s="1">
        <v>39156</v>
      </c>
      <c r="B441" s="2">
        <v>96.43</v>
      </c>
      <c r="C441">
        <v>94.17</v>
      </c>
      <c r="D441">
        <v>1.2226</v>
      </c>
      <c r="E441">
        <f t="shared" si="96"/>
        <v>0.8698751443724355</v>
      </c>
      <c r="F441">
        <f t="shared" si="97"/>
        <v>1.1939463030177329</v>
      </c>
      <c r="H441">
        <f t="shared" si="98"/>
        <v>0.0008303061754022512</v>
      </c>
      <c r="I441">
        <f t="shared" si="99"/>
        <v>0.009108444063437693</v>
      </c>
      <c r="J441">
        <f t="shared" si="100"/>
        <v>-0.01617445883962343</v>
      </c>
      <c r="K441">
        <f t="shared" si="101"/>
        <v>-0.008278137888035442</v>
      </c>
      <c r="L441">
        <f t="shared" si="102"/>
        <v>-0.007896320951587987</v>
      </c>
      <c r="M441">
        <f t="shared" si="103"/>
        <v>6.235188457048741E-05</v>
      </c>
      <c r="N441">
        <f t="shared" si="104"/>
        <v>1.2324127580465383</v>
      </c>
      <c r="O441">
        <f t="shared" si="105"/>
        <v>9.629022047990335E-05</v>
      </c>
      <c r="P441">
        <f t="shared" si="106"/>
        <v>1.2324127580465383</v>
      </c>
      <c r="S441">
        <f t="shared" si="107"/>
        <v>-0.002845713601835619</v>
      </c>
      <c r="T441">
        <f t="shared" si="108"/>
        <v>1.2391636317069987</v>
      </c>
      <c r="U441">
        <f t="shared" si="109"/>
        <v>-0.016563631706998816</v>
      </c>
      <c r="V441">
        <f t="shared" si="110"/>
        <v>0.0002743538953250965</v>
      </c>
      <c r="W441">
        <f t="shared" si="111"/>
        <v>0.0004040100000000003</v>
      </c>
    </row>
    <row r="442" spans="1:23" ht="12.75">
      <c r="A442" s="1">
        <v>39187</v>
      </c>
      <c r="B442" s="2">
        <v>97.52</v>
      </c>
      <c r="C442">
        <v>94.79</v>
      </c>
      <c r="D442">
        <v>1.2139</v>
      </c>
      <c r="E442">
        <f t="shared" si="96"/>
        <v>0.8596543567771638</v>
      </c>
      <c r="F442">
        <f t="shared" si="97"/>
        <v>1.1799177707136999</v>
      </c>
      <c r="H442">
        <f t="shared" si="98"/>
        <v>0.011303536243907342</v>
      </c>
      <c r="I442">
        <f t="shared" si="99"/>
        <v>0.006583837740256948</v>
      </c>
      <c r="J442">
        <f t="shared" si="100"/>
        <v>-0.007115982332733473</v>
      </c>
      <c r="K442">
        <f t="shared" si="101"/>
        <v>0.0047196985036503936</v>
      </c>
      <c r="L442">
        <f t="shared" si="102"/>
        <v>-0.011835680836383866</v>
      </c>
      <c r="M442">
        <f t="shared" si="103"/>
        <v>0.0001400833408607443</v>
      </c>
      <c r="N442">
        <f t="shared" si="104"/>
        <v>1.2283703033905629</v>
      </c>
      <c r="O442">
        <f t="shared" si="105"/>
        <v>0.0002093896802149355</v>
      </c>
      <c r="P442">
        <f t="shared" si="106"/>
        <v>1.2283703033905629</v>
      </c>
      <c r="S442">
        <f t="shared" si="107"/>
        <v>0.0026242048803867065</v>
      </c>
      <c r="T442">
        <f t="shared" si="108"/>
        <v>1.2258083528867605</v>
      </c>
      <c r="U442">
        <f t="shared" si="109"/>
        <v>-0.01190835288676051</v>
      </c>
      <c r="V442">
        <f t="shared" si="110"/>
        <v>0.00014180886847561734</v>
      </c>
      <c r="W442">
        <f t="shared" si="111"/>
        <v>7.568999999999878E-05</v>
      </c>
    </row>
    <row r="443" spans="1:23" ht="12.75">
      <c r="A443" s="1">
        <v>39217</v>
      </c>
      <c r="B443" s="2">
        <v>97.75</v>
      </c>
      <c r="C443">
        <v>95.37</v>
      </c>
      <c r="D443">
        <v>1.2151</v>
      </c>
      <c r="E443">
        <f t="shared" si="96"/>
        <v>0.8637323063470409</v>
      </c>
      <c r="F443">
        <f t="shared" si="97"/>
        <v>1.185514956521739</v>
      </c>
      <c r="H443">
        <f t="shared" si="98"/>
        <v>0.002358490566037874</v>
      </c>
      <c r="I443">
        <f t="shared" si="99"/>
        <v>0.006118788901782857</v>
      </c>
      <c r="J443">
        <f t="shared" si="100"/>
        <v>0.0009885493038965798</v>
      </c>
      <c r="K443">
        <f t="shared" si="101"/>
        <v>-0.0037602983357449826</v>
      </c>
      <c r="L443">
        <f t="shared" si="102"/>
        <v>0.004748847639641562</v>
      </c>
      <c r="M443">
        <f t="shared" si="103"/>
        <v>2.255155390452924E-05</v>
      </c>
      <c r="N443">
        <f t="shared" si="104"/>
        <v>1.209335373850239</v>
      </c>
      <c r="O443">
        <f t="shared" si="105"/>
        <v>3.32309146465087E-05</v>
      </c>
      <c r="P443">
        <f t="shared" si="106"/>
        <v>1.209335373850239</v>
      </c>
      <c r="S443">
        <f t="shared" si="107"/>
        <v>-0.0009444576295265682</v>
      </c>
      <c r="T443">
        <f t="shared" si="108"/>
        <v>1.2127535228835178</v>
      </c>
      <c r="U443">
        <f t="shared" si="109"/>
        <v>0.0023464771164822817</v>
      </c>
      <c r="V443">
        <f t="shared" si="110"/>
        <v>5.505954858175004E-06</v>
      </c>
      <c r="W443">
        <f t="shared" si="111"/>
        <v>1.4400000000002158E-06</v>
      </c>
    </row>
    <row r="444" spans="1:23" ht="12.75">
      <c r="A444" s="1">
        <v>39248</v>
      </c>
      <c r="B444" s="2">
        <v>97.86</v>
      </c>
      <c r="C444">
        <v>95.55</v>
      </c>
      <c r="D444">
        <v>1.2299</v>
      </c>
      <c r="E444">
        <f t="shared" si="96"/>
        <v>0.8749181136808137</v>
      </c>
      <c r="F444">
        <f t="shared" si="97"/>
        <v>1.2008680257510729</v>
      </c>
      <c r="H444">
        <f t="shared" si="98"/>
        <v>0.0011253196930947063</v>
      </c>
      <c r="I444">
        <f t="shared" si="99"/>
        <v>0.0018873859704309215</v>
      </c>
      <c r="J444">
        <f t="shared" si="100"/>
        <v>0.012180067484157675</v>
      </c>
      <c r="K444">
        <f t="shared" si="101"/>
        <v>-0.0007620662773362152</v>
      </c>
      <c r="L444">
        <f t="shared" si="102"/>
        <v>0.01294213376149389</v>
      </c>
      <c r="M444">
        <f t="shared" si="103"/>
        <v>0.00016749882630039998</v>
      </c>
      <c r="N444">
        <f t="shared" si="104"/>
        <v>1.2141740132664087</v>
      </c>
      <c r="O444">
        <f t="shared" si="105"/>
        <v>0.00024730665874508857</v>
      </c>
      <c r="P444">
        <f t="shared" si="106"/>
        <v>1.2141740132664087</v>
      </c>
      <c r="S444">
        <f t="shared" si="107"/>
        <v>0.0003172973623097685</v>
      </c>
      <c r="T444">
        <f t="shared" si="108"/>
        <v>1.2154855480249427</v>
      </c>
      <c r="U444">
        <f t="shared" si="109"/>
        <v>0.014414451975057307</v>
      </c>
      <c r="V444">
        <f t="shared" si="110"/>
        <v>0.0002077764257412335</v>
      </c>
      <c r="W444">
        <f t="shared" si="111"/>
        <v>0.00021903999999999777</v>
      </c>
    </row>
    <row r="445" spans="1:23" ht="12.75">
      <c r="A445" s="1">
        <v>39278</v>
      </c>
      <c r="B445" s="2">
        <v>97.28</v>
      </c>
      <c r="C445">
        <v>95.53</v>
      </c>
      <c r="D445">
        <v>1.2112</v>
      </c>
      <c r="E445">
        <f t="shared" si="96"/>
        <v>0.8665711062882903</v>
      </c>
      <c r="F445">
        <f t="shared" si="97"/>
        <v>1.1894113486842106</v>
      </c>
      <c r="H445">
        <f t="shared" si="98"/>
        <v>-0.005926834253014546</v>
      </c>
      <c r="I445">
        <f t="shared" si="99"/>
        <v>-0.0002093144950287007</v>
      </c>
      <c r="J445">
        <f t="shared" si="100"/>
        <v>-0.015204488169769825</v>
      </c>
      <c r="K445">
        <f t="shared" si="101"/>
        <v>-0.005717519757985845</v>
      </c>
      <c r="L445">
        <f t="shared" si="102"/>
        <v>-0.00948696841178398</v>
      </c>
      <c r="M445">
        <f t="shared" si="103"/>
        <v>9.000256964618706E-05</v>
      </c>
      <c r="N445">
        <f t="shared" si="104"/>
        <v>1.2228680224496533</v>
      </c>
      <c r="O445">
        <f t="shared" si="105"/>
        <v>0.00013614274788561245</v>
      </c>
      <c r="P445">
        <f t="shared" si="106"/>
        <v>1.2228680224496533</v>
      </c>
      <c r="S445">
        <f t="shared" si="107"/>
        <v>-0.0017681209923124572</v>
      </c>
      <c r="T445">
        <f t="shared" si="108"/>
        <v>1.2277253879915548</v>
      </c>
      <c r="U445">
        <f t="shared" si="109"/>
        <v>-0.016525387991554785</v>
      </c>
      <c r="V445">
        <f t="shared" si="110"/>
        <v>0.00027308844827142307</v>
      </c>
      <c r="W445">
        <f t="shared" si="111"/>
        <v>0.0003496899999999977</v>
      </c>
    </row>
    <row r="446" spans="1:23" ht="12.75">
      <c r="A446" s="1">
        <v>39309</v>
      </c>
      <c r="B446" s="2">
        <v>97.17</v>
      </c>
      <c r="C446">
        <v>95.35</v>
      </c>
      <c r="D446">
        <v>1.2013</v>
      </c>
      <c r="E446">
        <f t="shared" si="96"/>
        <v>0.8588396735753964</v>
      </c>
      <c r="F446">
        <f t="shared" si="97"/>
        <v>1.1787995780590717</v>
      </c>
      <c r="H446">
        <f t="shared" si="98"/>
        <v>-0.001130756578947345</v>
      </c>
      <c r="I446">
        <f t="shared" si="99"/>
        <v>-0.0018842248508322834</v>
      </c>
      <c r="J446">
        <f t="shared" si="100"/>
        <v>-0.008173712021136037</v>
      </c>
      <c r="K446">
        <f t="shared" si="101"/>
        <v>0.0007534682718849384</v>
      </c>
      <c r="L446">
        <f t="shared" si="102"/>
        <v>-0.008927180293020975</v>
      </c>
      <c r="M446">
        <f t="shared" si="103"/>
        <v>7.969454798410206E-05</v>
      </c>
      <c r="N446">
        <f t="shared" si="104"/>
        <v>1.2121126007709069</v>
      </c>
      <c r="O446">
        <f t="shared" si="105"/>
        <v>0.00011691233543101527</v>
      </c>
      <c r="P446">
        <f t="shared" si="106"/>
        <v>1.2121126007709069</v>
      </c>
      <c r="S446">
        <f t="shared" si="107"/>
        <v>0.0009550843132621542</v>
      </c>
      <c r="T446">
        <f t="shared" si="108"/>
        <v>1.2123567981202232</v>
      </c>
      <c r="U446">
        <f t="shared" si="109"/>
        <v>-0.011056798120223199</v>
      </c>
      <c r="V446">
        <f t="shared" si="110"/>
        <v>0.00012225278467137128</v>
      </c>
      <c r="W446">
        <f t="shared" si="111"/>
        <v>9.80100000000004E-05</v>
      </c>
    </row>
    <row r="447" spans="1:23" ht="12.75">
      <c r="A447" s="1">
        <v>39340</v>
      </c>
      <c r="B447" s="2">
        <v>97.26</v>
      </c>
      <c r="C447">
        <v>95.61</v>
      </c>
      <c r="D447">
        <v>1.2071</v>
      </c>
      <c r="E447">
        <f t="shared" si="96"/>
        <v>0.8645386814009401</v>
      </c>
      <c r="F447">
        <f t="shared" si="97"/>
        <v>1.1866217458359036</v>
      </c>
      <c r="H447">
        <f t="shared" si="98"/>
        <v>0.0009262117937636205</v>
      </c>
      <c r="I447">
        <f t="shared" si="99"/>
        <v>0.002726796014682842</v>
      </c>
      <c r="J447">
        <f t="shared" si="100"/>
        <v>0.004828102888537522</v>
      </c>
      <c r="K447">
        <f t="shared" si="101"/>
        <v>-0.0018005842209192213</v>
      </c>
      <c r="L447">
        <f t="shared" si="102"/>
        <v>0.0066286871094567434</v>
      </c>
      <c r="M447">
        <f t="shared" si="103"/>
        <v>4.3939492795078E-05</v>
      </c>
      <c r="N447">
        <f t="shared" si="104"/>
        <v>1.1991369581754099</v>
      </c>
      <c r="O447">
        <f t="shared" si="105"/>
        <v>6.341003510017247E-05</v>
      </c>
      <c r="P447">
        <f t="shared" si="106"/>
        <v>1.1991369581754099</v>
      </c>
      <c r="S447">
        <f t="shared" si="107"/>
        <v>-0.00011974525944209865</v>
      </c>
      <c r="T447">
        <f t="shared" si="108"/>
        <v>1.2011561500198322</v>
      </c>
      <c r="U447">
        <f t="shared" si="109"/>
        <v>0.005943849980167837</v>
      </c>
      <c r="V447">
        <f t="shared" si="110"/>
        <v>3.5329352586741196E-05</v>
      </c>
      <c r="W447">
        <f t="shared" si="111"/>
        <v>3.3640000000000315E-05</v>
      </c>
    </row>
    <row r="448" spans="1:23" ht="12.75">
      <c r="A448" s="1">
        <v>39370</v>
      </c>
      <c r="B448" s="2">
        <v>98.09</v>
      </c>
      <c r="C448">
        <v>95.82</v>
      </c>
      <c r="D448">
        <v>1.1683</v>
      </c>
      <c r="E448">
        <f t="shared" si="96"/>
        <v>0.8314917320281261</v>
      </c>
      <c r="F448">
        <f t="shared" si="97"/>
        <v>1.1412631868692016</v>
      </c>
      <c r="H448">
        <f t="shared" si="98"/>
        <v>0.008533826855850357</v>
      </c>
      <c r="I448">
        <f t="shared" si="99"/>
        <v>0.0021964229683086867</v>
      </c>
      <c r="J448">
        <f t="shared" si="100"/>
        <v>-0.03214315301134962</v>
      </c>
      <c r="K448">
        <f t="shared" si="101"/>
        <v>0.0063374038875416705</v>
      </c>
      <c r="L448">
        <f t="shared" si="102"/>
        <v>-0.038480556898891294</v>
      </c>
      <c r="M448">
        <f t="shared" si="103"/>
        <v>0.0014807532592488104</v>
      </c>
      <c r="N448">
        <f t="shared" si="104"/>
        <v>1.2147498802326515</v>
      </c>
      <c r="O448">
        <f t="shared" si="105"/>
        <v>0.0021575913736276795</v>
      </c>
      <c r="P448">
        <f t="shared" si="106"/>
        <v>1.2147498802326515</v>
      </c>
      <c r="S448">
        <f t="shared" si="107"/>
        <v>0.003304988690205824</v>
      </c>
      <c r="T448">
        <f t="shared" si="108"/>
        <v>1.2110894518479476</v>
      </c>
      <c r="U448">
        <f t="shared" si="109"/>
        <v>-0.04278945184794769</v>
      </c>
      <c r="V448">
        <f t="shared" si="110"/>
        <v>0.001830937189447834</v>
      </c>
      <c r="W448">
        <f t="shared" si="111"/>
        <v>0.001505440000000013</v>
      </c>
    </row>
    <row r="449" spans="1:23" ht="12.75">
      <c r="A449" s="1">
        <v>39401</v>
      </c>
      <c r="B449" s="2">
        <v>98.54</v>
      </c>
      <c r="C449">
        <v>96.39</v>
      </c>
      <c r="D449">
        <v>1.1591</v>
      </c>
      <c r="E449">
        <f t="shared" si="96"/>
        <v>0.8260616389100939</v>
      </c>
      <c r="F449">
        <f t="shared" si="97"/>
        <v>1.1338101177186928</v>
      </c>
      <c r="H449">
        <f t="shared" si="98"/>
        <v>0.004587623610969649</v>
      </c>
      <c r="I449">
        <f t="shared" si="99"/>
        <v>0.005948653725735831</v>
      </c>
      <c r="J449">
        <f t="shared" si="100"/>
        <v>-0.007874689720106076</v>
      </c>
      <c r="K449">
        <f t="shared" si="101"/>
        <v>-0.0013610301147661819</v>
      </c>
      <c r="L449">
        <f t="shared" si="102"/>
        <v>-0.006513659605339894</v>
      </c>
      <c r="M449">
        <f t="shared" si="103"/>
        <v>4.2427761454236665E-05</v>
      </c>
      <c r="N449">
        <f t="shared" si="104"/>
        <v>1.1667099085169186</v>
      </c>
      <c r="O449">
        <f t="shared" si="105"/>
        <v>5.7910707635869667E-05</v>
      </c>
      <c r="P449">
        <f t="shared" si="106"/>
        <v>1.1667099085169186</v>
      </c>
      <c r="S449">
        <f t="shared" si="107"/>
        <v>6.523361371260335E-05</v>
      </c>
      <c r="T449">
        <f t="shared" si="108"/>
        <v>1.1683762124309003</v>
      </c>
      <c r="U449">
        <f t="shared" si="109"/>
        <v>-0.009276212430900266</v>
      </c>
      <c r="V449">
        <f t="shared" si="110"/>
        <v>8.604811706318862E-05</v>
      </c>
      <c r="W449">
        <f t="shared" si="111"/>
        <v>8.46399999999977E-05</v>
      </c>
    </row>
    <row r="450" spans="1:23" ht="12.75">
      <c r="A450" s="1">
        <v>39431</v>
      </c>
      <c r="B450" s="2">
        <v>98.78</v>
      </c>
      <c r="C450">
        <v>96.32</v>
      </c>
      <c r="D450">
        <v>1.1291</v>
      </c>
      <c r="E450">
        <f t="shared" si="96"/>
        <v>0.8021433472981344</v>
      </c>
      <c r="F450">
        <f t="shared" si="97"/>
        <v>1.1009810892893297</v>
      </c>
      <c r="H450">
        <f t="shared" si="98"/>
        <v>0.0024355591637912344</v>
      </c>
      <c r="I450">
        <f t="shared" si="99"/>
        <v>-0.0007262164124910431</v>
      </c>
      <c r="J450">
        <f t="shared" si="100"/>
        <v>-0.025882149943922017</v>
      </c>
      <c r="K450">
        <f t="shared" si="101"/>
        <v>0.0031617755762822775</v>
      </c>
      <c r="L450">
        <f t="shared" si="102"/>
        <v>-0.029043925520204295</v>
      </c>
      <c r="M450">
        <f t="shared" si="103"/>
        <v>0.0008435496096231743</v>
      </c>
      <c r="N450">
        <f t="shared" si="104"/>
        <v>1.1627648140704687</v>
      </c>
      <c r="O450">
        <f t="shared" si="105"/>
        <v>0.0011333197063992293</v>
      </c>
      <c r="P450">
        <f t="shared" si="106"/>
        <v>1.1627648140704687</v>
      </c>
      <c r="S450">
        <f t="shared" si="107"/>
        <v>0.0019685795010935996</v>
      </c>
      <c r="T450">
        <f t="shared" si="108"/>
        <v>1.1613817804997175</v>
      </c>
      <c r="U450">
        <f t="shared" si="109"/>
        <v>-0.03228178049971753</v>
      </c>
      <c r="V450">
        <f t="shared" si="110"/>
        <v>0.0010421133522319427</v>
      </c>
      <c r="W450">
        <f t="shared" si="111"/>
        <v>0.0009000000000000016</v>
      </c>
    </row>
    <row r="451" spans="1:23" ht="12.75">
      <c r="A451" s="1">
        <v>39462</v>
      </c>
      <c r="B451" s="2">
        <v>98.5</v>
      </c>
      <c r="C451">
        <v>96.8</v>
      </c>
      <c r="D451">
        <v>1.1329</v>
      </c>
      <c r="E451">
        <f t="shared" si="96"/>
        <v>0.8111530958956648</v>
      </c>
      <c r="F451">
        <f t="shared" si="97"/>
        <v>1.1133474111675128</v>
      </c>
      <c r="H451">
        <f t="shared" si="98"/>
        <v>-0.0028345818991698524</v>
      </c>
      <c r="I451">
        <f t="shared" si="99"/>
        <v>0.004983388704318914</v>
      </c>
      <c r="J451">
        <f t="shared" si="100"/>
        <v>0.003365512354972955</v>
      </c>
      <c r="K451">
        <f t="shared" si="101"/>
        <v>-0.007817970603488766</v>
      </c>
      <c r="L451">
        <f t="shared" si="102"/>
        <v>0.011183482958461721</v>
      </c>
      <c r="M451">
        <f t="shared" si="103"/>
        <v>0.00012507029108220374</v>
      </c>
      <c r="N451">
        <f t="shared" si="104"/>
        <v>1.1202727293916008</v>
      </c>
      <c r="O451">
        <f t="shared" si="105"/>
        <v>0.000159447963017742</v>
      </c>
      <c r="P451">
        <f t="shared" si="106"/>
        <v>1.1202727293916008</v>
      </c>
      <c r="S451">
        <f t="shared" si="107"/>
        <v>-0.002652060022977988</v>
      </c>
      <c r="T451">
        <f t="shared" si="108"/>
        <v>1.1261055590280555</v>
      </c>
      <c r="U451">
        <f t="shared" si="109"/>
        <v>0.006794440971944482</v>
      </c>
      <c r="V451">
        <f t="shared" si="110"/>
        <v>4.616442812123788E-05</v>
      </c>
      <c r="W451">
        <f t="shared" si="111"/>
        <v>1.4440000000000194E-05</v>
      </c>
    </row>
    <row r="452" spans="1:23" ht="12.75">
      <c r="A452" s="1">
        <v>39493</v>
      </c>
      <c r="B452" s="2">
        <v>98.63</v>
      </c>
      <c r="C452">
        <v>97.08</v>
      </c>
      <c r="D452">
        <v>1.0821</v>
      </c>
      <c r="E452">
        <f t="shared" si="96"/>
        <v>0.7759973855259653</v>
      </c>
      <c r="F452">
        <f t="shared" si="97"/>
        <v>1.065094474297881</v>
      </c>
      <c r="H452">
        <f t="shared" si="98"/>
        <v>0.0013197969543146115</v>
      </c>
      <c r="I452">
        <f t="shared" si="99"/>
        <v>0.002892561983470987</v>
      </c>
      <c r="J452">
        <f t="shared" si="100"/>
        <v>-0.04484067437549644</v>
      </c>
      <c r="K452">
        <f t="shared" si="101"/>
        <v>-0.0015727650291563755</v>
      </c>
      <c r="L452">
        <f t="shared" si="102"/>
        <v>-0.04326790934634006</v>
      </c>
      <c r="M452">
        <f t="shared" si="103"/>
        <v>0.0018721119792031015</v>
      </c>
      <c r="N452">
        <f t="shared" si="104"/>
        <v>1.1311182144984688</v>
      </c>
      <c r="O452">
        <f t="shared" si="105"/>
        <v>0.002402785352617894</v>
      </c>
      <c r="P452">
        <f t="shared" si="106"/>
        <v>1.1311182144984688</v>
      </c>
      <c r="S452">
        <f t="shared" si="107"/>
        <v>-2.3871425514965022E-05</v>
      </c>
      <c r="T452">
        <f t="shared" si="108"/>
        <v>1.132872956062034</v>
      </c>
      <c r="U452">
        <f t="shared" si="109"/>
        <v>-0.050772956062034025</v>
      </c>
      <c r="V452">
        <f t="shared" si="110"/>
        <v>0.0025778930672772375</v>
      </c>
      <c r="W452">
        <f t="shared" si="111"/>
        <v>0.0025806399999999956</v>
      </c>
    </row>
    <row r="453" spans="1:23" ht="12.75">
      <c r="A453" s="1">
        <v>39522</v>
      </c>
      <c r="B453" s="2">
        <v>98.96</v>
      </c>
      <c r="C453">
        <v>97.92</v>
      </c>
      <c r="D453">
        <v>1.0431</v>
      </c>
      <c r="E453">
        <f t="shared" si="96"/>
        <v>0.7519860602689097</v>
      </c>
      <c r="F453">
        <f t="shared" si="97"/>
        <v>1.032137752627324</v>
      </c>
      <c r="H453">
        <f t="shared" si="98"/>
        <v>0.0033458379803306126</v>
      </c>
      <c r="I453">
        <f t="shared" si="99"/>
        <v>0.008652657601977864</v>
      </c>
      <c r="J453">
        <f t="shared" si="100"/>
        <v>-0.03604103132797354</v>
      </c>
      <c r="K453">
        <f t="shared" si="101"/>
        <v>-0.005306819621647252</v>
      </c>
      <c r="L453">
        <f t="shared" si="102"/>
        <v>-0.030734211706326287</v>
      </c>
      <c r="M453">
        <f t="shared" si="103"/>
        <v>0.0009445917692092838</v>
      </c>
      <c r="N453">
        <f t="shared" si="104"/>
        <v>1.0763574904874156</v>
      </c>
      <c r="O453">
        <f t="shared" si="105"/>
        <v>0.0011060606735205434</v>
      </c>
      <c r="P453">
        <f t="shared" si="106"/>
        <v>1.0763574904874156</v>
      </c>
      <c r="S453">
        <f t="shared" si="107"/>
        <v>-0.001595284821836678</v>
      </c>
      <c r="T453">
        <f t="shared" si="108"/>
        <v>1.0803737422942905</v>
      </c>
      <c r="U453">
        <f t="shared" si="109"/>
        <v>-0.03727374229429059</v>
      </c>
      <c r="V453">
        <f t="shared" si="110"/>
        <v>0.001389331864621187</v>
      </c>
      <c r="W453">
        <f t="shared" si="111"/>
        <v>0.0015210000000000113</v>
      </c>
    </row>
    <row r="454" spans="1:23" ht="12.75">
      <c r="A454" s="1">
        <v>39553</v>
      </c>
      <c r="B454" s="2">
        <v>99.75</v>
      </c>
      <c r="C454">
        <v>98.52</v>
      </c>
      <c r="D454">
        <v>1.0108</v>
      </c>
      <c r="E454">
        <f t="shared" si="96"/>
        <v>0.7273590696141229</v>
      </c>
      <c r="F454">
        <f t="shared" si="97"/>
        <v>0.9983359999999999</v>
      </c>
      <c r="H454">
        <f t="shared" si="98"/>
        <v>0.007983023443815851</v>
      </c>
      <c r="I454">
        <f t="shared" si="99"/>
        <v>0.006127450980392135</v>
      </c>
      <c r="J454">
        <f t="shared" si="100"/>
        <v>-0.030965391621129323</v>
      </c>
      <c r="K454">
        <f t="shared" si="101"/>
        <v>0.0018555724634237158</v>
      </c>
      <c r="L454">
        <f t="shared" si="102"/>
        <v>-0.03282096408455304</v>
      </c>
      <c r="M454">
        <f t="shared" si="103"/>
        <v>0.0010772156834395205</v>
      </c>
      <c r="N454">
        <f t="shared" si="104"/>
        <v>1.0450355476365971</v>
      </c>
      <c r="O454">
        <f t="shared" si="105"/>
        <v>0.0011720727219777158</v>
      </c>
      <c r="P454">
        <f t="shared" si="106"/>
        <v>1.0450355476365971</v>
      </c>
      <c r="S454">
        <f t="shared" si="107"/>
        <v>0.0014188861264999926</v>
      </c>
      <c r="T454">
        <f t="shared" si="108"/>
        <v>1.044580040118552</v>
      </c>
      <c r="U454">
        <f t="shared" si="109"/>
        <v>-0.03378004011855218</v>
      </c>
      <c r="V454">
        <f t="shared" si="110"/>
        <v>0.0011410911104109947</v>
      </c>
      <c r="W454">
        <f t="shared" si="111"/>
        <v>0.0010432899999999997</v>
      </c>
    </row>
    <row r="455" spans="1:23" ht="12.75">
      <c r="A455" s="1">
        <v>39583</v>
      </c>
      <c r="B455" s="2">
        <v>100.54</v>
      </c>
      <c r="C455">
        <v>99.35</v>
      </c>
      <c r="D455">
        <v>1.0478</v>
      </c>
      <c r="E455">
        <f t="shared" si="96"/>
        <v>0.7543614925806035</v>
      </c>
      <c r="F455">
        <f t="shared" si="97"/>
        <v>1.0353981499900535</v>
      </c>
      <c r="H455">
        <f t="shared" si="98"/>
        <v>0.007919799498746993</v>
      </c>
      <c r="I455">
        <f t="shared" si="99"/>
        <v>0.00842468534307761</v>
      </c>
      <c r="J455">
        <f t="shared" si="100"/>
        <v>0.0366046695686586</v>
      </c>
      <c r="K455">
        <f t="shared" si="101"/>
        <v>-0.0005048858443306159</v>
      </c>
      <c r="L455">
        <f t="shared" si="102"/>
        <v>0.037109555412989215</v>
      </c>
      <c r="M455">
        <f t="shared" si="103"/>
        <v>0.0013771191029497171</v>
      </c>
      <c r="N455">
        <f t="shared" si="104"/>
        <v>1.0102896613885506</v>
      </c>
      <c r="O455">
        <f t="shared" si="105"/>
        <v>0.0014070255027455977</v>
      </c>
      <c r="P455">
        <f t="shared" si="106"/>
        <v>1.0102896613885506</v>
      </c>
      <c r="S455">
        <f t="shared" si="107"/>
        <v>0.00042552737547281395</v>
      </c>
      <c r="T455">
        <f t="shared" si="108"/>
        <v>1.0112301230711278</v>
      </c>
      <c r="U455">
        <f t="shared" si="109"/>
        <v>0.03656987692887226</v>
      </c>
      <c r="V455">
        <f t="shared" si="110"/>
        <v>0.0013373558985928635</v>
      </c>
      <c r="W455">
        <f t="shared" si="111"/>
        <v>0.0013690000000000106</v>
      </c>
    </row>
    <row r="456" spans="1:23" ht="12.75">
      <c r="A456" s="1">
        <v>39614</v>
      </c>
      <c r="B456" s="2">
        <v>100.71</v>
      </c>
      <c r="C456">
        <v>100.35</v>
      </c>
      <c r="D456">
        <v>1.0379</v>
      </c>
      <c r="E456">
        <f t="shared" si="96"/>
        <v>0.7534811974158383</v>
      </c>
      <c r="F456">
        <f t="shared" si="97"/>
        <v>1.0341899016979448</v>
      </c>
      <c r="H456">
        <f t="shared" si="98"/>
        <v>0.00169086930574891</v>
      </c>
      <c r="I456">
        <f t="shared" si="99"/>
        <v>0.010065425264217387</v>
      </c>
      <c r="J456">
        <f t="shared" si="100"/>
        <v>-0.009448368009162045</v>
      </c>
      <c r="K456">
        <f t="shared" si="101"/>
        <v>-0.008374555958468477</v>
      </c>
      <c r="L456">
        <f t="shared" si="102"/>
        <v>-0.0010738120506935678</v>
      </c>
      <c r="M456">
        <f t="shared" si="103"/>
        <v>1.1530723202147254E-06</v>
      </c>
      <c r="N456">
        <f t="shared" si="104"/>
        <v>1.0390251402667168</v>
      </c>
      <c r="O456">
        <f t="shared" si="105"/>
        <v>1.2659406197873915E-06</v>
      </c>
      <c r="P456">
        <f t="shared" si="106"/>
        <v>1.0390251402667168</v>
      </c>
      <c r="S456">
        <f t="shared" si="107"/>
        <v>-0.0028862895076701644</v>
      </c>
      <c r="T456">
        <f t="shared" si="108"/>
        <v>1.0447757458538633</v>
      </c>
      <c r="U456">
        <f t="shared" si="109"/>
        <v>-0.006875745853863302</v>
      </c>
      <c r="V456">
        <f t="shared" si="110"/>
        <v>4.727588104691839E-05</v>
      </c>
      <c r="W456">
        <f t="shared" si="111"/>
        <v>9.80100000000004E-05</v>
      </c>
    </row>
    <row r="457" spans="1:23" ht="12.75">
      <c r="A457" s="1">
        <v>39644</v>
      </c>
      <c r="B457" s="2">
        <v>100.27</v>
      </c>
      <c r="C457">
        <v>100.88</v>
      </c>
      <c r="D457">
        <v>1.0183</v>
      </c>
      <c r="E457">
        <f t="shared" si="96"/>
        <v>0.7464176990744334</v>
      </c>
      <c r="F457">
        <f t="shared" si="97"/>
        <v>1.0244949037598483</v>
      </c>
      <c r="H457">
        <f t="shared" si="98"/>
        <v>-0.004368980240293863</v>
      </c>
      <c r="I457">
        <f t="shared" si="99"/>
        <v>0.005281514698554979</v>
      </c>
      <c r="J457">
        <f t="shared" si="100"/>
        <v>-0.018884285576645232</v>
      </c>
      <c r="K457">
        <f t="shared" si="101"/>
        <v>-0.009650494938848841</v>
      </c>
      <c r="L457">
        <f t="shared" si="102"/>
        <v>-0.00923379063779639</v>
      </c>
      <c r="M457">
        <f t="shared" si="103"/>
        <v>8.526288954265628E-05</v>
      </c>
      <c r="N457">
        <f t="shared" si="104"/>
        <v>1.0278837513029688</v>
      </c>
      <c r="O457">
        <f t="shared" si="105"/>
        <v>9.184828903715705E-05</v>
      </c>
      <c r="P457">
        <f t="shared" si="106"/>
        <v>1.0278837513029688</v>
      </c>
      <c r="S457">
        <f t="shared" si="107"/>
        <v>-0.003423246736600575</v>
      </c>
      <c r="T457">
        <f t="shared" si="108"/>
        <v>1.0343470122120824</v>
      </c>
      <c r="U457">
        <f t="shared" si="109"/>
        <v>-0.01604701221208238</v>
      </c>
      <c r="V457">
        <f t="shared" si="110"/>
        <v>0.000257506600934721</v>
      </c>
      <c r="W457">
        <f t="shared" si="111"/>
        <v>0.0003841600000000024</v>
      </c>
    </row>
    <row r="458" spans="1:23" ht="12.75">
      <c r="A458" s="1">
        <v>39675</v>
      </c>
      <c r="B458" s="2">
        <v>100.01</v>
      </c>
      <c r="C458">
        <v>100.47</v>
      </c>
      <c r="D458">
        <v>1.048</v>
      </c>
      <c r="E458">
        <f aca="true" t="shared" si="112" ref="E458:E521">C458*D458/B458/7.086608*5.1631</f>
        <v>0.7670547861122881</v>
      </c>
      <c r="F458">
        <f aca="true" t="shared" si="113" ref="F458:F521">C458*D458/B458</f>
        <v>1.0528203179682032</v>
      </c>
      <c r="H458">
        <f aca="true" t="shared" si="114" ref="H458:H521">B458/B457-1</f>
        <v>-0.0025929989029619405</v>
      </c>
      <c r="I458">
        <f aca="true" t="shared" si="115" ref="I458:I521">C458/C457-1</f>
        <v>-0.004064234734337813</v>
      </c>
      <c r="J458">
        <f aca="true" t="shared" si="116" ref="J458:J521">D458/D457-1</f>
        <v>0.029166257487970304</v>
      </c>
      <c r="K458">
        <f aca="true" t="shared" si="117" ref="K458:K521">H458-I458</f>
        <v>0.0014712358313758722</v>
      </c>
      <c r="L458">
        <f aca="true" t="shared" si="118" ref="L458:L521">J458-K458</f>
        <v>0.027695021656594432</v>
      </c>
      <c r="M458">
        <f aca="true" t="shared" si="119" ref="M458:M521">(J458-K458)^2</f>
        <v>0.0007670142245592346</v>
      </c>
      <c r="N458">
        <f aca="true" t="shared" si="120" ref="N458:N521">D457*(1+K458)</f>
        <v>1.01979815944709</v>
      </c>
      <c r="O458">
        <f aca="true" t="shared" si="121" ref="O458:O521">(D458-N458)^2</f>
        <v>0.0007953438105717638</v>
      </c>
      <c r="P458">
        <f aca="true" t="shared" si="122" ref="P458:P521">D457*(1+K458)</f>
        <v>1.01979815944709</v>
      </c>
      <c r="S458">
        <f aca="true" t="shared" si="123" ref="S458:S521">0.000638+0.420833*K458</f>
        <v>0.0012571445886254023</v>
      </c>
      <c r="T458">
        <f aca="true" t="shared" si="124" ref="T458:T521">D457*(1+S458)</f>
        <v>1.0195801503345971</v>
      </c>
      <c r="U458">
        <f aca="true" t="shared" si="125" ref="U458:U521">D458-T458</f>
        <v>0.028419849665402896</v>
      </c>
      <c r="V458">
        <f aca="true" t="shared" si="126" ref="V458:V521">U458^2</f>
        <v>0.0008076878550041011</v>
      </c>
      <c r="W458">
        <f aca="true" t="shared" si="127" ref="W458:W521">(D458-D457)^2</f>
        <v>0.0008820900000000036</v>
      </c>
    </row>
    <row r="459" spans="1:23" ht="12.75">
      <c r="A459" s="1">
        <v>39706</v>
      </c>
      <c r="B459" s="2">
        <v>100.11</v>
      </c>
      <c r="C459">
        <v>100.33</v>
      </c>
      <c r="D459">
        <v>1.1019</v>
      </c>
      <c r="E459">
        <f t="shared" si="112"/>
        <v>0.8045770869468056</v>
      </c>
      <c r="F459">
        <f t="shared" si="113"/>
        <v>1.1043215163320348</v>
      </c>
      <c r="H459">
        <f t="shared" si="114"/>
        <v>0.0009999000099989441</v>
      </c>
      <c r="I459">
        <f t="shared" si="115"/>
        <v>-0.0013934507813277985</v>
      </c>
      <c r="J459">
        <f t="shared" si="116"/>
        <v>0.05143129770992383</v>
      </c>
      <c r="K459">
        <f t="shared" si="117"/>
        <v>0.0023933507913267427</v>
      </c>
      <c r="L459">
        <f t="shared" si="118"/>
        <v>0.049037946918597086</v>
      </c>
      <c r="M459">
        <f t="shared" si="119"/>
        <v>0.0024047202379911454</v>
      </c>
      <c r="N459">
        <f t="shared" si="120"/>
        <v>1.0505082316293104</v>
      </c>
      <c r="O459">
        <f t="shared" si="121"/>
        <v>0.0026411138562666228</v>
      </c>
      <c r="P459">
        <f t="shared" si="122"/>
        <v>1.0505082316293104</v>
      </c>
      <c r="S459">
        <f t="shared" si="123"/>
        <v>0.001645200993566407</v>
      </c>
      <c r="T459">
        <f t="shared" si="124"/>
        <v>1.0497241706412577</v>
      </c>
      <c r="U459">
        <f t="shared" si="125"/>
        <v>0.05217582935874243</v>
      </c>
      <c r="V459">
        <f t="shared" si="126"/>
        <v>0.0027223171692726087</v>
      </c>
      <c r="W459">
        <f t="shared" si="127"/>
        <v>0.002905210000000006</v>
      </c>
    </row>
    <row r="460" spans="1:23" ht="12.75">
      <c r="A460" s="1">
        <v>39736</v>
      </c>
      <c r="B460" s="2">
        <v>100.64</v>
      </c>
      <c r="C460">
        <v>99.32</v>
      </c>
      <c r="D460">
        <v>1.1209</v>
      </c>
      <c r="E460">
        <f t="shared" si="112"/>
        <v>0.8059443933572545</v>
      </c>
      <c r="F460">
        <f t="shared" si="113"/>
        <v>1.1061982114467408</v>
      </c>
      <c r="H460">
        <f t="shared" si="114"/>
        <v>0.005294176405953532</v>
      </c>
      <c r="I460">
        <f t="shared" si="115"/>
        <v>-0.010066779627230238</v>
      </c>
      <c r="J460">
        <f t="shared" si="116"/>
        <v>0.01724294400580817</v>
      </c>
      <c r="K460">
        <f t="shared" si="117"/>
        <v>0.01536095603318377</v>
      </c>
      <c r="L460">
        <f t="shared" si="118"/>
        <v>0.0018819879726243993</v>
      </c>
      <c r="M460">
        <f t="shared" si="119"/>
        <v>3.541878729102897E-06</v>
      </c>
      <c r="N460">
        <f t="shared" si="120"/>
        <v>1.1188262374529654</v>
      </c>
      <c r="O460">
        <f t="shared" si="121"/>
        <v>4.30049110148351E-06</v>
      </c>
      <c r="P460">
        <f t="shared" si="122"/>
        <v>1.1188262374529654</v>
      </c>
      <c r="S460">
        <f t="shared" si="123"/>
        <v>0.007102397210312825</v>
      </c>
      <c r="T460">
        <f t="shared" si="124"/>
        <v>1.1097261314860438</v>
      </c>
      <c r="U460">
        <f t="shared" si="125"/>
        <v>0.011173868513956187</v>
      </c>
      <c r="V460">
        <f t="shared" si="126"/>
        <v>0.00012485533756718143</v>
      </c>
      <c r="W460">
        <f t="shared" si="127"/>
        <v>0.0003609999999999964</v>
      </c>
    </row>
    <row r="461" spans="1:23" ht="12.75">
      <c r="A461" s="1">
        <v>39767</v>
      </c>
      <c r="B461" s="2">
        <v>99.97</v>
      </c>
      <c r="C461">
        <v>97.42</v>
      </c>
      <c r="D461">
        <v>1.1681</v>
      </c>
      <c r="E461">
        <f t="shared" si="112"/>
        <v>0.8293361256286182</v>
      </c>
      <c r="F461">
        <f t="shared" si="113"/>
        <v>1.138304511353406</v>
      </c>
      <c r="H461">
        <f t="shared" si="114"/>
        <v>-0.006657392686804431</v>
      </c>
      <c r="I461">
        <f t="shared" si="115"/>
        <v>-0.019130084575110673</v>
      </c>
      <c r="J461">
        <f t="shared" si="116"/>
        <v>0.04210901953787127</v>
      </c>
      <c r="K461">
        <f t="shared" si="117"/>
        <v>0.012472691888306242</v>
      </c>
      <c r="L461">
        <f t="shared" si="118"/>
        <v>0.02963632764956503</v>
      </c>
      <c r="M461">
        <f t="shared" si="119"/>
        <v>0.0008783119165523727</v>
      </c>
      <c r="N461">
        <f t="shared" si="120"/>
        <v>1.1348806403376024</v>
      </c>
      <c r="O461">
        <f t="shared" si="121"/>
        <v>0.001103525856379724</v>
      </c>
      <c r="P461">
        <f t="shared" si="122"/>
        <v>1.1348806403376024</v>
      </c>
      <c r="S461">
        <f t="shared" si="123"/>
        <v>0.00588692034543158</v>
      </c>
      <c r="T461">
        <f t="shared" si="124"/>
        <v>1.1274986490151941</v>
      </c>
      <c r="U461">
        <f t="shared" si="125"/>
        <v>0.04060135098480577</v>
      </c>
      <c r="V461">
        <f t="shared" si="126"/>
        <v>0.0016484697017913887</v>
      </c>
      <c r="W461">
        <f t="shared" si="127"/>
        <v>0.0022278399999999914</v>
      </c>
    </row>
    <row r="462" spans="1:23" ht="12.75">
      <c r="A462" s="1">
        <v>39797</v>
      </c>
      <c r="B462" s="2">
        <v>99.47</v>
      </c>
      <c r="C462">
        <v>96.41</v>
      </c>
      <c r="D462">
        <v>1.2076</v>
      </c>
      <c r="E462">
        <f t="shared" si="112"/>
        <v>0.8527568088826949</v>
      </c>
      <c r="F462">
        <f t="shared" si="113"/>
        <v>1.1704505479038905</v>
      </c>
      <c r="H462">
        <f t="shared" si="114"/>
        <v>-0.005001500450135032</v>
      </c>
      <c r="I462">
        <f t="shared" si="115"/>
        <v>-0.010367481010059576</v>
      </c>
      <c r="J462">
        <f t="shared" si="116"/>
        <v>0.03381559797962508</v>
      </c>
      <c r="K462">
        <f t="shared" si="117"/>
        <v>0.005365980559924544</v>
      </c>
      <c r="L462">
        <f t="shared" si="118"/>
        <v>0.028449617419700535</v>
      </c>
      <c r="M462">
        <f t="shared" si="119"/>
        <v>0.0008093807313273281</v>
      </c>
      <c r="N462">
        <f t="shared" si="120"/>
        <v>1.174368001892048</v>
      </c>
      <c r="O462">
        <f t="shared" si="121"/>
        <v>0.0011043656982469305</v>
      </c>
      <c r="P462">
        <f t="shared" si="122"/>
        <v>1.174368001892048</v>
      </c>
      <c r="S462">
        <f t="shared" si="123"/>
        <v>0.0028961816969747256</v>
      </c>
      <c r="T462">
        <f t="shared" si="124"/>
        <v>1.1714830298402361</v>
      </c>
      <c r="U462">
        <f t="shared" si="125"/>
        <v>0.036116970159763895</v>
      </c>
      <c r="V462">
        <f t="shared" si="126"/>
        <v>0.0013044355335212756</v>
      </c>
      <c r="W462">
        <f t="shared" si="127"/>
        <v>0.0015602500000000072</v>
      </c>
    </row>
    <row r="463" spans="1:23" ht="12.75">
      <c r="A463" s="1">
        <v>39828</v>
      </c>
      <c r="B463" s="2">
        <v>98.63</v>
      </c>
      <c r="C463">
        <v>96.83</v>
      </c>
      <c r="D463">
        <v>1.0673</v>
      </c>
      <c r="E463">
        <f t="shared" si="112"/>
        <v>0.7634129708916445</v>
      </c>
      <c r="F463">
        <f t="shared" si="113"/>
        <v>1.047821747946872</v>
      </c>
      <c r="H463">
        <f t="shared" si="114"/>
        <v>-0.008444757213230125</v>
      </c>
      <c r="I463">
        <f t="shared" si="115"/>
        <v>0.00435639456487924</v>
      </c>
      <c r="J463">
        <f t="shared" si="116"/>
        <v>-0.11618085458761185</v>
      </c>
      <c r="K463">
        <f t="shared" si="117"/>
        <v>-0.012801151778109365</v>
      </c>
      <c r="L463">
        <f t="shared" si="118"/>
        <v>-0.10337970280950248</v>
      </c>
      <c r="M463">
        <f t="shared" si="119"/>
        <v>0.010687362952981056</v>
      </c>
      <c r="N463">
        <f t="shared" si="120"/>
        <v>1.1921413291127552</v>
      </c>
      <c r="O463">
        <f t="shared" si="121"/>
        <v>0.015585357454639272</v>
      </c>
      <c r="P463">
        <f t="shared" si="122"/>
        <v>1.1921413291127552</v>
      </c>
      <c r="S463">
        <f t="shared" si="123"/>
        <v>-0.004749147106237099</v>
      </c>
      <c r="T463">
        <f t="shared" si="124"/>
        <v>1.201864929954508</v>
      </c>
      <c r="U463">
        <f t="shared" si="125"/>
        <v>-0.1345649299545082</v>
      </c>
      <c r="V463">
        <f t="shared" si="126"/>
        <v>0.018107720373661696</v>
      </c>
      <c r="W463">
        <f t="shared" si="127"/>
        <v>0.019684090000000026</v>
      </c>
    </row>
    <row r="464" spans="1:23" ht="12.75">
      <c r="A464" s="1">
        <v>39859</v>
      </c>
      <c r="B464" s="2">
        <v>98.86</v>
      </c>
      <c r="C464">
        <v>97.31</v>
      </c>
      <c r="D464">
        <v>1.164</v>
      </c>
      <c r="E464">
        <f t="shared" si="112"/>
        <v>0.834760658959561</v>
      </c>
      <c r="F464">
        <f t="shared" si="113"/>
        <v>1.1457499494234271</v>
      </c>
      <c r="H464">
        <f t="shared" si="114"/>
        <v>0.0023319476832606156</v>
      </c>
      <c r="I464">
        <f t="shared" si="115"/>
        <v>0.004957141381803254</v>
      </c>
      <c r="J464">
        <f t="shared" si="116"/>
        <v>0.09060245479246709</v>
      </c>
      <c r="K464">
        <f t="shared" si="117"/>
        <v>-0.0026251936985426383</v>
      </c>
      <c r="L464">
        <f t="shared" si="118"/>
        <v>0.09322764849100973</v>
      </c>
      <c r="M464">
        <f t="shared" si="119"/>
        <v>0.008691394443163268</v>
      </c>
      <c r="N464">
        <f t="shared" si="120"/>
        <v>1.0644981307655454</v>
      </c>
      <c r="O464">
        <f t="shared" si="121"/>
        <v>0.009900621981150479</v>
      </c>
      <c r="P464">
        <f t="shared" si="122"/>
        <v>1.0644981307655454</v>
      </c>
      <c r="S464">
        <f t="shared" si="123"/>
        <v>-0.0004667681397387942</v>
      </c>
      <c r="T464">
        <f t="shared" si="124"/>
        <v>1.0668018183644568</v>
      </c>
      <c r="U464">
        <f t="shared" si="125"/>
        <v>0.09719818163554317</v>
      </c>
      <c r="V464">
        <f t="shared" si="126"/>
        <v>0.009447486513256042</v>
      </c>
      <c r="W464">
        <f t="shared" si="127"/>
        <v>0.009350890000000002</v>
      </c>
    </row>
    <row r="465" spans="1:23" ht="12.75">
      <c r="A465" s="1">
        <v>39887</v>
      </c>
      <c r="B465" s="2">
        <v>98.54</v>
      </c>
      <c r="C465">
        <v>97.55</v>
      </c>
      <c r="D465">
        <v>1.1723</v>
      </c>
      <c r="E465">
        <f t="shared" si="112"/>
        <v>0.8455233532289373</v>
      </c>
      <c r="F465">
        <f t="shared" si="113"/>
        <v>1.1605222752181854</v>
      </c>
      <c r="H465">
        <f t="shared" si="114"/>
        <v>-0.0032369006676107315</v>
      </c>
      <c r="I465">
        <f t="shared" si="115"/>
        <v>0.0024663446716677306</v>
      </c>
      <c r="J465">
        <f t="shared" si="116"/>
        <v>0.007130584192439837</v>
      </c>
      <c r="K465">
        <f t="shared" si="117"/>
        <v>-0.005703245339278462</v>
      </c>
      <c r="L465">
        <f t="shared" si="118"/>
        <v>0.0128338295317183</v>
      </c>
      <c r="M465">
        <f t="shared" si="119"/>
        <v>0.00016470718044920475</v>
      </c>
      <c r="N465">
        <f t="shared" si="120"/>
        <v>1.1573614224250799</v>
      </c>
      <c r="O465">
        <f t="shared" si="121"/>
        <v>0.00022316109996190297</v>
      </c>
      <c r="P465">
        <f t="shared" si="122"/>
        <v>1.1573614224250799</v>
      </c>
      <c r="S465">
        <f t="shared" si="123"/>
        <v>-0.0017621138458645729</v>
      </c>
      <c r="T465">
        <f t="shared" si="124"/>
        <v>1.1619488994834135</v>
      </c>
      <c r="U465">
        <f t="shared" si="125"/>
        <v>0.010351100516586387</v>
      </c>
      <c r="V465">
        <f t="shared" si="126"/>
        <v>0.00010714528190447496</v>
      </c>
      <c r="W465">
        <f t="shared" si="127"/>
        <v>6.888999999999957E-05</v>
      </c>
    </row>
    <row r="466" spans="1:23" ht="12.75">
      <c r="A466" s="1">
        <v>39918</v>
      </c>
      <c r="B466" s="2">
        <v>99.41</v>
      </c>
      <c r="C466">
        <v>97.79</v>
      </c>
      <c r="D466">
        <v>1.1465</v>
      </c>
      <c r="E466">
        <f t="shared" si="112"/>
        <v>0.8216948364540961</v>
      </c>
      <c r="F466">
        <f t="shared" si="113"/>
        <v>1.1278164671562219</v>
      </c>
      <c r="H466">
        <f t="shared" si="114"/>
        <v>0.00882890196874353</v>
      </c>
      <c r="I466">
        <f t="shared" si="115"/>
        <v>0.0024602767811379156</v>
      </c>
      <c r="J466">
        <f t="shared" si="116"/>
        <v>-0.022008018425317633</v>
      </c>
      <c r="K466">
        <f t="shared" si="117"/>
        <v>0.006368625187605614</v>
      </c>
      <c r="L466">
        <f t="shared" si="118"/>
        <v>-0.028376643612923247</v>
      </c>
      <c r="M466">
        <f t="shared" si="119"/>
        <v>0.0008052339027348577</v>
      </c>
      <c r="N466">
        <f t="shared" si="120"/>
        <v>1.17976593930743</v>
      </c>
      <c r="O466">
        <f t="shared" si="121"/>
        <v>0.0011066227180056122</v>
      </c>
      <c r="P466">
        <f t="shared" si="122"/>
        <v>1.17976593930743</v>
      </c>
      <c r="S466">
        <f t="shared" si="123"/>
        <v>0.003318127643575634</v>
      </c>
      <c r="T466">
        <f t="shared" si="124"/>
        <v>1.1761898410365637</v>
      </c>
      <c r="U466">
        <f t="shared" si="125"/>
        <v>-0.02968984103656358</v>
      </c>
      <c r="V466">
        <f t="shared" si="126"/>
        <v>0.0008814866607764147</v>
      </c>
      <c r="W466">
        <f t="shared" si="127"/>
        <v>0.0006656399999999909</v>
      </c>
    </row>
    <row r="467" spans="1:23" ht="12.75">
      <c r="A467" s="1">
        <v>39948</v>
      </c>
      <c r="B467" s="2">
        <v>99.57</v>
      </c>
      <c r="C467">
        <v>98.07</v>
      </c>
      <c r="D467">
        <v>1.1364</v>
      </c>
      <c r="E467">
        <f t="shared" si="112"/>
        <v>0.815475691500437</v>
      </c>
      <c r="F467">
        <f t="shared" si="113"/>
        <v>1.1192803856583309</v>
      </c>
      <c r="H467">
        <f t="shared" si="114"/>
        <v>0.0016094960265566893</v>
      </c>
      <c r="I467">
        <f t="shared" si="115"/>
        <v>0.0028632784538296097</v>
      </c>
      <c r="J467">
        <f t="shared" si="116"/>
        <v>-0.008809419973833443</v>
      </c>
      <c r="K467">
        <f t="shared" si="117"/>
        <v>-0.0012537824272729203</v>
      </c>
      <c r="L467">
        <f t="shared" si="118"/>
        <v>-0.007555637546560523</v>
      </c>
      <c r="M467">
        <f t="shared" si="119"/>
        <v>5.708765873499512E-05</v>
      </c>
      <c r="N467">
        <f t="shared" si="120"/>
        <v>1.1450625384471316</v>
      </c>
      <c r="O467">
        <f t="shared" si="121"/>
        <v>7.503957234803135E-05</v>
      </c>
      <c r="P467">
        <f t="shared" si="122"/>
        <v>1.1450625384471316</v>
      </c>
      <c r="S467">
        <f t="shared" si="123"/>
        <v>0.00011036697978345509</v>
      </c>
      <c r="T467">
        <f t="shared" si="124"/>
        <v>1.1466265357423218</v>
      </c>
      <c r="U467">
        <f t="shared" si="125"/>
        <v>-0.010226535742321685</v>
      </c>
      <c r="V467">
        <f t="shared" si="126"/>
        <v>0.00010458203328898293</v>
      </c>
      <c r="W467">
        <f t="shared" si="127"/>
        <v>0.00010200999999999995</v>
      </c>
    </row>
    <row r="468" spans="1:23" ht="12.75">
      <c r="A468" s="1">
        <v>39979</v>
      </c>
      <c r="B468" s="2">
        <v>99.75</v>
      </c>
      <c r="C468">
        <v>98.92</v>
      </c>
      <c r="D468">
        <v>1.0688</v>
      </c>
      <c r="E468">
        <f t="shared" si="112"/>
        <v>0.7722177410164458</v>
      </c>
      <c r="F468">
        <f t="shared" si="113"/>
        <v>1.0599067268170426</v>
      </c>
      <c r="H468">
        <f t="shared" si="114"/>
        <v>0.0018077734257306854</v>
      </c>
      <c r="I468">
        <f t="shared" si="115"/>
        <v>0.00866727847455917</v>
      </c>
      <c r="J468">
        <f t="shared" si="116"/>
        <v>-0.05948609644491387</v>
      </c>
      <c r="K468">
        <f t="shared" si="117"/>
        <v>-0.006859505048828485</v>
      </c>
      <c r="L468">
        <f t="shared" si="118"/>
        <v>-0.05262659139608539</v>
      </c>
      <c r="M468">
        <f t="shared" si="119"/>
        <v>0.0027695581219705284</v>
      </c>
      <c r="N468">
        <f t="shared" si="120"/>
        <v>1.1286048584625115</v>
      </c>
      <c r="O468">
        <f t="shared" si="121"/>
        <v>0.003576621095721032</v>
      </c>
      <c r="P468">
        <f t="shared" si="122"/>
        <v>1.1286048584625115</v>
      </c>
      <c r="S468">
        <f t="shared" si="123"/>
        <v>-0.002248706088213638</v>
      </c>
      <c r="T468">
        <f t="shared" si="124"/>
        <v>1.1338445704013542</v>
      </c>
      <c r="U468">
        <f t="shared" si="125"/>
        <v>-0.06504457040135425</v>
      </c>
      <c r="V468">
        <f t="shared" si="126"/>
        <v>0.00423079613869673</v>
      </c>
      <c r="W468">
        <f t="shared" si="127"/>
        <v>0.004569760000000014</v>
      </c>
    </row>
    <row r="469" spans="1:23" ht="12.75">
      <c r="A469" s="1">
        <v>40009</v>
      </c>
      <c r="B469" s="2">
        <v>99.09</v>
      </c>
      <c r="C469">
        <v>98.76</v>
      </c>
      <c r="D469">
        <v>1.072</v>
      </c>
      <c r="E469">
        <f t="shared" si="112"/>
        <v>0.7784274902301828</v>
      </c>
      <c r="F469">
        <f t="shared" si="113"/>
        <v>1.0684299122010295</v>
      </c>
      <c r="H469">
        <f t="shared" si="114"/>
        <v>-0.006616541353383409</v>
      </c>
      <c r="I469">
        <f t="shared" si="115"/>
        <v>-0.0016174686615446632</v>
      </c>
      <c r="J469">
        <f t="shared" si="116"/>
        <v>0.0029940119760480943</v>
      </c>
      <c r="K469">
        <f t="shared" si="117"/>
        <v>-0.004999072691838746</v>
      </c>
      <c r="L469">
        <f t="shared" si="118"/>
        <v>0.00799308466788684</v>
      </c>
      <c r="M469">
        <f t="shared" si="119"/>
        <v>6.388940250800769E-05</v>
      </c>
      <c r="N469">
        <f t="shared" si="120"/>
        <v>1.0634569911069627</v>
      </c>
      <c r="O469">
        <f t="shared" si="121"/>
        <v>7.298300094651584E-05</v>
      </c>
      <c r="P469">
        <f t="shared" si="122"/>
        <v>1.0634569911069627</v>
      </c>
      <c r="S469">
        <f t="shared" si="123"/>
        <v>-0.0014657747581245753</v>
      </c>
      <c r="T469">
        <f t="shared" si="124"/>
        <v>1.0672333799385163</v>
      </c>
      <c r="U469">
        <f t="shared" si="125"/>
        <v>0.004766620061483762</v>
      </c>
      <c r="V469">
        <f t="shared" si="126"/>
        <v>2.272066681053946E-05</v>
      </c>
      <c r="W469">
        <f t="shared" si="127"/>
        <v>1.0240000000000586E-05</v>
      </c>
    </row>
    <row r="470" spans="1:23" ht="12.75">
      <c r="A470" s="1">
        <v>40040</v>
      </c>
      <c r="B470" s="2">
        <v>99.2</v>
      </c>
      <c r="C470">
        <v>98.98</v>
      </c>
      <c r="D470">
        <v>1.0578</v>
      </c>
      <c r="E470">
        <f t="shared" si="112"/>
        <v>0.768973664430307</v>
      </c>
      <c r="F470">
        <f t="shared" si="113"/>
        <v>1.0554540725806452</v>
      </c>
      <c r="H470">
        <f t="shared" si="114"/>
        <v>0.0011101019275405744</v>
      </c>
      <c r="I470">
        <f t="shared" si="115"/>
        <v>0.0022276225192385812</v>
      </c>
      <c r="J470">
        <f t="shared" si="116"/>
        <v>-0.013246268656716409</v>
      </c>
      <c r="K470">
        <f t="shared" si="117"/>
        <v>-0.0011175205916980069</v>
      </c>
      <c r="L470">
        <f t="shared" si="118"/>
        <v>-0.012128748065018402</v>
      </c>
      <c r="M470">
        <f t="shared" si="119"/>
        <v>0.00014710652962468762</v>
      </c>
      <c r="N470">
        <f t="shared" si="120"/>
        <v>1.0708020179256998</v>
      </c>
      <c r="O470">
        <f t="shared" si="121"/>
        <v>0.0001690524701402182</v>
      </c>
      <c r="P470">
        <f t="shared" si="122"/>
        <v>1.0708020179256998</v>
      </c>
      <c r="S470">
        <f t="shared" si="123"/>
        <v>0.00016771045683395267</v>
      </c>
      <c r="T470">
        <f t="shared" si="124"/>
        <v>1.0721797856097262</v>
      </c>
      <c r="U470">
        <f t="shared" si="125"/>
        <v>-0.014379785609726081</v>
      </c>
      <c r="V470">
        <f t="shared" si="126"/>
        <v>0.0002067782341816853</v>
      </c>
      <c r="W470">
        <f t="shared" si="127"/>
        <v>0.00020163999999999973</v>
      </c>
    </row>
    <row r="471" spans="1:23" ht="12.75">
      <c r="A471" s="1">
        <v>40071</v>
      </c>
      <c r="B471" s="2">
        <v>99.19</v>
      </c>
      <c r="C471">
        <v>99.04</v>
      </c>
      <c r="D471">
        <v>1.0653</v>
      </c>
      <c r="E471">
        <f t="shared" si="112"/>
        <v>0.7749733977926727</v>
      </c>
      <c r="F471">
        <f t="shared" si="113"/>
        <v>1.0636890009073496</v>
      </c>
      <c r="H471">
        <f t="shared" si="114"/>
        <v>-0.00010080645161292257</v>
      </c>
      <c r="I471">
        <f t="shared" si="115"/>
        <v>0.0006061830672863255</v>
      </c>
      <c r="J471">
        <f t="shared" si="116"/>
        <v>0.007090187180941454</v>
      </c>
      <c r="K471">
        <f t="shared" si="117"/>
        <v>-0.0007069895188992481</v>
      </c>
      <c r="L471">
        <f t="shared" si="118"/>
        <v>0.007797176699840702</v>
      </c>
      <c r="M471">
        <f t="shared" si="119"/>
        <v>6.079596448853874E-05</v>
      </c>
      <c r="N471">
        <f t="shared" si="120"/>
        <v>1.0570521464869085</v>
      </c>
      <c r="O471">
        <f t="shared" si="121"/>
        <v>6.802708757341464E-05</v>
      </c>
      <c r="P471">
        <f t="shared" si="122"/>
        <v>1.0570521464869085</v>
      </c>
      <c r="S471">
        <f t="shared" si="123"/>
        <v>0.0003404754797930727</v>
      </c>
      <c r="T471">
        <f t="shared" si="124"/>
        <v>1.0581601549625252</v>
      </c>
      <c r="U471">
        <f t="shared" si="125"/>
        <v>0.007139845037474668</v>
      </c>
      <c r="V471">
        <f t="shared" si="126"/>
        <v>5.0977387159151645E-05</v>
      </c>
      <c r="W471">
        <f t="shared" si="127"/>
        <v>5.62499999999976E-05</v>
      </c>
    </row>
    <row r="472" spans="1:23" ht="12.75">
      <c r="A472" s="1">
        <v>40101</v>
      </c>
      <c r="B472" s="2">
        <v>99.8</v>
      </c>
      <c r="C472">
        <v>99.14</v>
      </c>
      <c r="D472">
        <v>1.0424</v>
      </c>
      <c r="E472">
        <f t="shared" si="112"/>
        <v>0.7544403405863912</v>
      </c>
      <c r="F472">
        <f t="shared" si="113"/>
        <v>1.035506372745491</v>
      </c>
      <c r="H472">
        <f t="shared" si="114"/>
        <v>0.006149813489263023</v>
      </c>
      <c r="I472">
        <f t="shared" si="115"/>
        <v>0.0010096930533116666</v>
      </c>
      <c r="J472">
        <f t="shared" si="116"/>
        <v>-0.021496292124284166</v>
      </c>
      <c r="K472">
        <f t="shared" si="117"/>
        <v>0.005140120435951356</v>
      </c>
      <c r="L472">
        <f t="shared" si="118"/>
        <v>-0.026636412560235523</v>
      </c>
      <c r="M472">
        <f t="shared" si="119"/>
        <v>0.0007094984740790727</v>
      </c>
      <c r="N472">
        <f t="shared" si="120"/>
        <v>1.0707757703004188</v>
      </c>
      <c r="O472">
        <f t="shared" si="121"/>
        <v>0.000805184340142131</v>
      </c>
      <c r="P472">
        <f t="shared" si="122"/>
        <v>1.0707757703004188</v>
      </c>
      <c r="S472">
        <f t="shared" si="123"/>
        <v>0.0028011323034227175</v>
      </c>
      <c r="T472">
        <f t="shared" si="124"/>
        <v>1.0682840462428362</v>
      </c>
      <c r="U472">
        <f t="shared" si="125"/>
        <v>-0.025884046242836245</v>
      </c>
      <c r="V472">
        <f t="shared" si="126"/>
        <v>0.0006699838499012852</v>
      </c>
      <c r="W472">
        <f t="shared" si="127"/>
        <v>0.0005244099999999963</v>
      </c>
    </row>
    <row r="473" spans="1:23" ht="12.75">
      <c r="A473" s="1">
        <v>40132</v>
      </c>
      <c r="B473" s="2">
        <v>99.99</v>
      </c>
      <c r="C473">
        <v>99.21</v>
      </c>
      <c r="D473">
        <v>1.0177</v>
      </c>
      <c r="E473">
        <f t="shared" si="112"/>
        <v>0.7356831044562293</v>
      </c>
      <c r="F473">
        <f t="shared" si="113"/>
        <v>1.0097611461146114</v>
      </c>
      <c r="H473">
        <f t="shared" si="114"/>
        <v>0.0019038076152304573</v>
      </c>
      <c r="I473">
        <f t="shared" si="115"/>
        <v>0.000706072221101417</v>
      </c>
      <c r="J473">
        <f t="shared" si="116"/>
        <v>-0.023695318495778883</v>
      </c>
      <c r="K473">
        <f t="shared" si="117"/>
        <v>0.0011977353941290403</v>
      </c>
      <c r="L473">
        <f t="shared" si="118"/>
        <v>-0.024893053889907923</v>
      </c>
      <c r="M473">
        <f t="shared" si="119"/>
        <v>0.00061966413196586</v>
      </c>
      <c r="N473">
        <f t="shared" si="120"/>
        <v>1.0436485193748402</v>
      </c>
      <c r="O473">
        <f t="shared" si="121"/>
        <v>0.0006733256577464524</v>
      </c>
      <c r="P473">
        <f t="shared" si="122"/>
        <v>1.0436485193748402</v>
      </c>
      <c r="S473">
        <f t="shared" si="123"/>
        <v>0.0011420465791175064</v>
      </c>
      <c r="T473">
        <f t="shared" si="124"/>
        <v>1.043590469354072</v>
      </c>
      <c r="U473">
        <f t="shared" si="125"/>
        <v>-0.02589046935407202</v>
      </c>
      <c r="V473">
        <f t="shared" si="126"/>
        <v>0.0006703164033741425</v>
      </c>
      <c r="W473">
        <f t="shared" si="127"/>
        <v>0.0006100899999999973</v>
      </c>
    </row>
    <row r="474" spans="1:23" ht="12.75">
      <c r="A474" s="1">
        <v>40162</v>
      </c>
      <c r="B474" s="2">
        <v>99.75</v>
      </c>
      <c r="C474">
        <v>99.03</v>
      </c>
      <c r="D474">
        <v>0.9984</v>
      </c>
      <c r="E474">
        <f t="shared" si="112"/>
        <v>0.7221552510397288</v>
      </c>
      <c r="F474">
        <f t="shared" si="113"/>
        <v>0.9911935037593984</v>
      </c>
      <c r="H474">
        <f t="shared" si="114"/>
        <v>-0.002400240024002298</v>
      </c>
      <c r="I474">
        <f t="shared" si="115"/>
        <v>-0.001814333232536991</v>
      </c>
      <c r="J474">
        <f t="shared" si="116"/>
        <v>-0.018964331335364126</v>
      </c>
      <c r="K474">
        <f t="shared" si="117"/>
        <v>-0.0005859067914653071</v>
      </c>
      <c r="L474">
        <f t="shared" si="118"/>
        <v>-0.01837842454389882</v>
      </c>
      <c r="M474">
        <f t="shared" si="119"/>
        <v>0.0003377664887157825</v>
      </c>
      <c r="N474">
        <f t="shared" si="120"/>
        <v>1.0171037226583257</v>
      </c>
      <c r="O474">
        <f t="shared" si="121"/>
        <v>0.0003498292412795685</v>
      </c>
      <c r="P474">
        <f t="shared" si="122"/>
        <v>1.0171037226583257</v>
      </c>
      <c r="S474">
        <f t="shared" si="123"/>
        <v>0.0003914310872272804</v>
      </c>
      <c r="T474">
        <f t="shared" si="124"/>
        <v>1.0180983594174713</v>
      </c>
      <c r="U474">
        <f t="shared" si="125"/>
        <v>-0.019698359417471334</v>
      </c>
      <c r="V474">
        <f t="shared" si="126"/>
        <v>0.0003880253637398816</v>
      </c>
      <c r="W474">
        <f t="shared" si="127"/>
        <v>0.00037249000000000364</v>
      </c>
    </row>
    <row r="475" spans="1:23" ht="12.75">
      <c r="A475" s="1">
        <v>40193</v>
      </c>
      <c r="B475" s="2">
        <v>99.64</v>
      </c>
      <c r="C475">
        <v>99.37</v>
      </c>
      <c r="D475">
        <v>1.0358</v>
      </c>
      <c r="E475">
        <f t="shared" si="112"/>
        <v>0.752609340741849</v>
      </c>
      <c r="F475">
        <f t="shared" si="113"/>
        <v>1.032993235648334</v>
      </c>
      <c r="H475">
        <f t="shared" si="114"/>
        <v>-0.0011027568922306052</v>
      </c>
      <c r="I475">
        <f t="shared" si="115"/>
        <v>0.003433303039483082</v>
      </c>
      <c r="J475">
        <f t="shared" si="116"/>
        <v>0.0374599358974359</v>
      </c>
      <c r="K475">
        <f t="shared" si="117"/>
        <v>-0.004536059931713687</v>
      </c>
      <c r="L475">
        <f t="shared" si="118"/>
        <v>0.04199599582914959</v>
      </c>
      <c r="M475">
        <f t="shared" si="119"/>
        <v>0.0017636636656819498</v>
      </c>
      <c r="N475">
        <f t="shared" si="120"/>
        <v>0.993871197764177</v>
      </c>
      <c r="O475">
        <f t="shared" si="121"/>
        <v>0.0017580244569307616</v>
      </c>
      <c r="P475">
        <f t="shared" si="122"/>
        <v>0.993871197764177</v>
      </c>
      <c r="S475">
        <f t="shared" si="123"/>
        <v>-0.0012709237092428665</v>
      </c>
      <c r="T475">
        <f t="shared" si="124"/>
        <v>0.9971311097686919</v>
      </c>
      <c r="U475">
        <f t="shared" si="125"/>
        <v>0.03866889023130815</v>
      </c>
      <c r="V475">
        <f t="shared" si="126"/>
        <v>0.0014952830717209588</v>
      </c>
      <c r="W475">
        <f t="shared" si="127"/>
        <v>0.0013987600000000076</v>
      </c>
    </row>
    <row r="476" spans="1:23" ht="12.75">
      <c r="A476" s="1">
        <v>40224</v>
      </c>
      <c r="B476" s="2">
        <v>99.79</v>
      </c>
      <c r="C476">
        <v>99.4</v>
      </c>
      <c r="D476">
        <v>1.0586</v>
      </c>
      <c r="E476">
        <f t="shared" si="112"/>
        <v>0.7682514310355667</v>
      </c>
      <c r="F476">
        <f t="shared" si="113"/>
        <v>1.0544627718208237</v>
      </c>
      <c r="H476">
        <f t="shared" si="114"/>
        <v>0.0015054195102368606</v>
      </c>
      <c r="I476">
        <f t="shared" si="115"/>
        <v>0.000301901982489694</v>
      </c>
      <c r="J476">
        <f t="shared" si="116"/>
        <v>0.022011971423054666</v>
      </c>
      <c r="K476">
        <f t="shared" si="117"/>
        <v>0.0012035175277471666</v>
      </c>
      <c r="L476">
        <f t="shared" si="118"/>
        <v>0.0208084538953075</v>
      </c>
      <c r="M476">
        <f t="shared" si="119"/>
        <v>0.0004329917535131378</v>
      </c>
      <c r="N476">
        <f t="shared" si="120"/>
        <v>1.0370466034552406</v>
      </c>
      <c r="O476">
        <f t="shared" si="121"/>
        <v>0.00046454890261564673</v>
      </c>
      <c r="P476">
        <f t="shared" si="122"/>
        <v>1.0370466034552406</v>
      </c>
      <c r="S476">
        <f t="shared" si="123"/>
        <v>0.0011444798917544232</v>
      </c>
      <c r="T476">
        <f t="shared" si="124"/>
        <v>1.0369854522718793</v>
      </c>
      <c r="U476">
        <f t="shared" si="125"/>
        <v>0.02161454772812066</v>
      </c>
      <c r="V476">
        <f t="shared" si="126"/>
        <v>0.00046718867349120595</v>
      </c>
      <c r="W476">
        <f t="shared" si="127"/>
        <v>0.0005198399999999969</v>
      </c>
    </row>
    <row r="477" spans="1:23" ht="12.75">
      <c r="A477" s="1">
        <v>40252</v>
      </c>
      <c r="B477" s="2">
        <v>99.92</v>
      </c>
      <c r="C477">
        <v>99.81</v>
      </c>
      <c r="D477">
        <v>1.0827</v>
      </c>
      <c r="E477">
        <f t="shared" si="112"/>
        <v>0.7879558668373731</v>
      </c>
      <c r="F477">
        <f t="shared" si="113"/>
        <v>1.081508076461169</v>
      </c>
      <c r="H477">
        <f t="shared" si="114"/>
        <v>0.001302735745064565</v>
      </c>
      <c r="I477">
        <f t="shared" si="115"/>
        <v>0.004124748490945684</v>
      </c>
      <c r="J477">
        <f t="shared" si="116"/>
        <v>0.022765917249196965</v>
      </c>
      <c r="K477">
        <f t="shared" si="117"/>
        <v>-0.0028220127458811195</v>
      </c>
      <c r="L477">
        <f t="shared" si="118"/>
        <v>0.025587929995078085</v>
      </c>
      <c r="M477">
        <f t="shared" si="119"/>
        <v>0.0006547421614330167</v>
      </c>
      <c r="N477">
        <f t="shared" si="120"/>
        <v>1.0556126173072102</v>
      </c>
      <c r="O477">
        <f t="shared" si="121"/>
        <v>0.0007337263011456464</v>
      </c>
      <c r="P477">
        <f t="shared" si="122"/>
        <v>1.0556126173072102</v>
      </c>
      <c r="S477">
        <f t="shared" si="123"/>
        <v>-0.0005495960898873892</v>
      </c>
      <c r="T477">
        <f t="shared" si="124"/>
        <v>1.0580181975792453</v>
      </c>
      <c r="U477">
        <f t="shared" si="125"/>
        <v>0.024681802420754684</v>
      </c>
      <c r="V477">
        <f t="shared" si="126"/>
        <v>0.0006091913707371718</v>
      </c>
      <c r="W477">
        <f t="shared" si="127"/>
        <v>0.0005808100000000005</v>
      </c>
    </row>
    <row r="478" spans="1:23" ht="12.75">
      <c r="A478" s="1">
        <v>40283</v>
      </c>
      <c r="B478" s="2">
        <v>100.78</v>
      </c>
      <c r="C478">
        <v>99.98</v>
      </c>
      <c r="D478">
        <v>1.0559</v>
      </c>
      <c r="E478">
        <f t="shared" si="112"/>
        <v>0.7631917986596489</v>
      </c>
      <c r="F478">
        <f t="shared" si="113"/>
        <v>1.0475181782099625</v>
      </c>
      <c r="H478">
        <f t="shared" si="114"/>
        <v>0.008606885508406714</v>
      </c>
      <c r="I478">
        <f t="shared" si="115"/>
        <v>0.0017032361486826186</v>
      </c>
      <c r="J478">
        <f t="shared" si="116"/>
        <v>-0.024752932483605772</v>
      </c>
      <c r="K478">
        <f t="shared" si="117"/>
        <v>0.0069036493597240955</v>
      </c>
      <c r="L478">
        <f t="shared" si="118"/>
        <v>-0.03165658184332987</v>
      </c>
      <c r="M478">
        <f t="shared" si="119"/>
        <v>0.0010021391740034423</v>
      </c>
      <c r="N478">
        <f t="shared" si="120"/>
        <v>1.0901745811617733</v>
      </c>
      <c r="O478">
        <f t="shared" si="121"/>
        <v>0.0011747469138149844</v>
      </c>
      <c r="P478">
        <f t="shared" si="122"/>
        <v>1.0901745811617733</v>
      </c>
      <c r="S478">
        <f t="shared" si="123"/>
        <v>0.0035432834710007704</v>
      </c>
      <c r="T478">
        <f t="shared" si="124"/>
        <v>1.0865363130140524</v>
      </c>
      <c r="U478">
        <f t="shared" si="125"/>
        <v>-0.03063631301405234</v>
      </c>
      <c r="V478">
        <f t="shared" si="126"/>
        <v>0.0009385836750949928</v>
      </c>
      <c r="W478">
        <f t="shared" si="127"/>
        <v>0.0007182399999999965</v>
      </c>
    </row>
    <row r="479" spans="1:23" ht="12.75">
      <c r="A479" s="1">
        <v>40313</v>
      </c>
      <c r="B479" s="2">
        <v>100.67</v>
      </c>
      <c r="C479">
        <v>100.06</v>
      </c>
      <c r="D479">
        <v>1.0868</v>
      </c>
      <c r="E479">
        <f t="shared" si="112"/>
        <v>0.7870135073917092</v>
      </c>
      <c r="F479">
        <f t="shared" si="113"/>
        <v>1.0802146418992749</v>
      </c>
      <c r="H479">
        <f t="shared" si="114"/>
        <v>-0.0010914864060329599</v>
      </c>
      <c r="I479">
        <f t="shared" si="115"/>
        <v>0.0008001600320064473</v>
      </c>
      <c r="J479">
        <f t="shared" si="116"/>
        <v>0.029264134861255675</v>
      </c>
      <c r="K479">
        <f t="shared" si="117"/>
        <v>-0.0018916464380394071</v>
      </c>
      <c r="L479">
        <f t="shared" si="118"/>
        <v>0.031155781299295082</v>
      </c>
      <c r="M479">
        <f t="shared" si="119"/>
        <v>0.0009706827083695051</v>
      </c>
      <c r="N479">
        <f t="shared" si="120"/>
        <v>1.0539026105260743</v>
      </c>
      <c r="O479">
        <f t="shared" si="121"/>
        <v>0.0010822382341991595</v>
      </c>
      <c r="P479">
        <f t="shared" si="122"/>
        <v>1.0539026105260743</v>
      </c>
      <c r="S479">
        <f t="shared" si="123"/>
        <v>-0.00015806724545943784</v>
      </c>
      <c r="T479">
        <f t="shared" si="124"/>
        <v>1.0557330967955194</v>
      </c>
      <c r="U479">
        <f t="shared" si="125"/>
        <v>0.031066903204480578</v>
      </c>
      <c r="V479">
        <f t="shared" si="126"/>
        <v>0.0009651524747165656</v>
      </c>
      <c r="W479">
        <f t="shared" si="127"/>
        <v>0.0009548099999999955</v>
      </c>
    </row>
    <row r="480" spans="1:23" ht="12.75">
      <c r="A480" s="1">
        <v>40344</v>
      </c>
      <c r="B480" s="2">
        <v>100.24</v>
      </c>
      <c r="C480">
        <v>99.96</v>
      </c>
      <c r="D480">
        <v>1.1548</v>
      </c>
      <c r="E480">
        <f t="shared" si="112"/>
        <v>0.8390041155067756</v>
      </c>
      <c r="F480">
        <f t="shared" si="113"/>
        <v>1.1515743016759776</v>
      </c>
      <c r="H480">
        <f t="shared" si="114"/>
        <v>-0.004271381742326441</v>
      </c>
      <c r="I480">
        <f t="shared" si="115"/>
        <v>-0.000999400359784186</v>
      </c>
      <c r="J480">
        <f t="shared" si="116"/>
        <v>0.06256900993743097</v>
      </c>
      <c r="K480">
        <f t="shared" si="117"/>
        <v>-0.003271981382542255</v>
      </c>
      <c r="L480">
        <f t="shared" si="118"/>
        <v>0.06584099131997323</v>
      </c>
      <c r="M480">
        <f t="shared" si="119"/>
        <v>0.00433503613799679</v>
      </c>
      <c r="N480">
        <f t="shared" si="120"/>
        <v>1.083244010633453</v>
      </c>
      <c r="O480">
        <f t="shared" si="121"/>
        <v>0.00512025961422538</v>
      </c>
      <c r="P480">
        <f t="shared" si="122"/>
        <v>1.083244010633453</v>
      </c>
      <c r="S480">
        <f t="shared" si="123"/>
        <v>-0.000738957741159405</v>
      </c>
      <c r="T480">
        <f t="shared" si="124"/>
        <v>1.085996900726908</v>
      </c>
      <c r="U480">
        <f t="shared" si="125"/>
        <v>0.06880309927309214</v>
      </c>
      <c r="V480">
        <f t="shared" si="126"/>
        <v>0.004733866469582972</v>
      </c>
      <c r="W480">
        <f t="shared" si="127"/>
        <v>0.004624000000000008</v>
      </c>
    </row>
    <row r="481" spans="1:23" ht="12.75">
      <c r="A481" s="1">
        <v>40374</v>
      </c>
      <c r="B481" s="2">
        <v>99.5</v>
      </c>
      <c r="C481">
        <v>99.98</v>
      </c>
      <c r="D481">
        <v>1.0675</v>
      </c>
      <c r="E481">
        <f t="shared" si="112"/>
        <v>0.7815019425003744</v>
      </c>
      <c r="F481">
        <f t="shared" si="113"/>
        <v>1.0726497487437185</v>
      </c>
      <c r="H481">
        <f t="shared" si="114"/>
        <v>-0.007382282521947281</v>
      </c>
      <c r="I481">
        <f t="shared" si="115"/>
        <v>0.00020008003201299474</v>
      </c>
      <c r="J481">
        <f t="shared" si="116"/>
        <v>-0.07559750606165583</v>
      </c>
      <c r="K481">
        <f t="shared" si="117"/>
        <v>-0.007582362553960276</v>
      </c>
      <c r="L481">
        <f t="shared" si="118"/>
        <v>-0.06801514350769555</v>
      </c>
      <c r="M481">
        <f t="shared" si="119"/>
        <v>0.0046260597463724205</v>
      </c>
      <c r="N481">
        <f t="shared" si="120"/>
        <v>1.1460438877226866</v>
      </c>
      <c r="O481">
        <f t="shared" si="121"/>
        <v>0.006169142298594018</v>
      </c>
      <c r="P481">
        <f t="shared" si="122"/>
        <v>1.1460438877226866</v>
      </c>
      <c r="S481">
        <f t="shared" si="123"/>
        <v>-0.002552908380670765</v>
      </c>
      <c r="T481">
        <f t="shared" si="124"/>
        <v>1.1518519014020014</v>
      </c>
      <c r="U481">
        <f t="shared" si="125"/>
        <v>-0.08435190140200155</v>
      </c>
      <c r="V481">
        <f t="shared" si="126"/>
        <v>0.007115243270132991</v>
      </c>
      <c r="W481">
        <f t="shared" si="127"/>
        <v>0.007621290000000027</v>
      </c>
    </row>
    <row r="482" spans="1:23" ht="12.75">
      <c r="A482" s="1">
        <v>40405</v>
      </c>
      <c r="B482" s="2">
        <v>99.49</v>
      </c>
      <c r="C482">
        <v>100.12</v>
      </c>
      <c r="D482">
        <v>1.0379</v>
      </c>
      <c r="E482">
        <f t="shared" si="112"/>
        <v>0.7609726506169924</v>
      </c>
      <c r="F482">
        <f t="shared" si="113"/>
        <v>1.0444722886722286</v>
      </c>
      <c r="H482">
        <f t="shared" si="114"/>
        <v>-0.00010050251256288334</v>
      </c>
      <c r="I482">
        <f t="shared" si="115"/>
        <v>0.0014002800560111162</v>
      </c>
      <c r="J482">
        <f t="shared" si="116"/>
        <v>-0.027728337236533784</v>
      </c>
      <c r="K482">
        <f t="shared" si="117"/>
        <v>-0.0015007825685739995</v>
      </c>
      <c r="L482">
        <f t="shared" si="118"/>
        <v>-0.026227554667959785</v>
      </c>
      <c r="M482">
        <f t="shared" si="119"/>
        <v>0.0006878846238608191</v>
      </c>
      <c r="N482">
        <f t="shared" si="120"/>
        <v>1.0658979146080472</v>
      </c>
      <c r="O482">
        <f t="shared" si="121"/>
        <v>0.0007838832223994986</v>
      </c>
      <c r="P482">
        <f t="shared" si="122"/>
        <v>1.0658979146080472</v>
      </c>
      <c r="S482">
        <f t="shared" si="123"/>
        <v>6.421169319298001E-06</v>
      </c>
      <c r="T482">
        <f t="shared" si="124"/>
        <v>1.0675068545982482</v>
      </c>
      <c r="U482">
        <f t="shared" si="125"/>
        <v>-0.02960685459824819</v>
      </c>
      <c r="V482">
        <f t="shared" si="126"/>
        <v>0.00087656583920181</v>
      </c>
      <c r="W482">
        <f t="shared" si="127"/>
        <v>0.0008761599999999911</v>
      </c>
    </row>
    <row r="483" spans="1:23" ht="12.75">
      <c r="A483" s="1">
        <v>40436</v>
      </c>
      <c r="B483" s="2">
        <v>99.47</v>
      </c>
      <c r="C483">
        <v>100.18</v>
      </c>
      <c r="D483">
        <v>1.0149</v>
      </c>
      <c r="E483">
        <f t="shared" si="112"/>
        <v>0.7447050319870655</v>
      </c>
      <c r="F483">
        <f t="shared" si="113"/>
        <v>1.0221441841761334</v>
      </c>
      <c r="H483">
        <f t="shared" si="114"/>
        <v>-0.0002010252286661629</v>
      </c>
      <c r="I483">
        <f t="shared" si="115"/>
        <v>0.0005992808629644575</v>
      </c>
      <c r="J483">
        <f t="shared" si="116"/>
        <v>-0.02216013103381842</v>
      </c>
      <c r="K483">
        <f t="shared" si="117"/>
        <v>-0.0008003060916306204</v>
      </c>
      <c r="L483">
        <f t="shared" si="118"/>
        <v>-0.0213598249421878</v>
      </c>
      <c r="M483">
        <f t="shared" si="119"/>
        <v>0.00045624212156090803</v>
      </c>
      <c r="N483">
        <f t="shared" si="120"/>
        <v>1.0370693623074967</v>
      </c>
      <c r="O483">
        <f t="shared" si="121"/>
        <v>0.0004914806251210587</v>
      </c>
      <c r="P483">
        <f t="shared" si="122"/>
        <v>1.0370693623074967</v>
      </c>
      <c r="S483">
        <f t="shared" si="123"/>
        <v>0.0003012047865408111</v>
      </c>
      <c r="T483">
        <f t="shared" si="124"/>
        <v>1.0382126204479507</v>
      </c>
      <c r="U483">
        <f t="shared" si="125"/>
        <v>-0.023312620447950794</v>
      </c>
      <c r="V483">
        <f t="shared" si="126"/>
        <v>0.0005434782721502135</v>
      </c>
      <c r="W483">
        <f t="shared" si="127"/>
        <v>0.000529000000000006</v>
      </c>
    </row>
    <row r="484" spans="1:23" ht="12.75">
      <c r="A484" s="1">
        <v>40466</v>
      </c>
      <c r="B484" s="2">
        <v>100</v>
      </c>
      <c r="C484">
        <v>100.3</v>
      </c>
      <c r="D484">
        <v>0.9761</v>
      </c>
      <c r="E484">
        <f t="shared" si="112"/>
        <v>0.7132920313540695</v>
      </c>
      <c r="F484">
        <f t="shared" si="113"/>
        <v>0.9790283</v>
      </c>
      <c r="H484">
        <f t="shared" si="114"/>
        <v>0.0053282396702523105</v>
      </c>
      <c r="I484">
        <f t="shared" si="115"/>
        <v>0.0011978438810140712</v>
      </c>
      <c r="J484">
        <f t="shared" si="116"/>
        <v>-0.03823036752389397</v>
      </c>
      <c r="K484">
        <f t="shared" si="117"/>
        <v>0.004130395789238239</v>
      </c>
      <c r="L484">
        <f t="shared" si="118"/>
        <v>-0.04236076331313221</v>
      </c>
      <c r="M484">
        <f t="shared" si="119"/>
        <v>0.0017944342684712079</v>
      </c>
      <c r="N484">
        <f t="shared" si="120"/>
        <v>1.0190919386864978</v>
      </c>
      <c r="O484">
        <f t="shared" si="121"/>
        <v>0.0018483067920235918</v>
      </c>
      <c r="P484">
        <f t="shared" si="122"/>
        <v>1.0190919386864978</v>
      </c>
      <c r="S484">
        <f t="shared" si="123"/>
        <v>0.002376206851172496</v>
      </c>
      <c r="T484">
        <f t="shared" si="124"/>
        <v>1.0173116123332548</v>
      </c>
      <c r="U484">
        <f t="shared" si="125"/>
        <v>-0.04121161233325488</v>
      </c>
      <c r="V484">
        <f t="shared" si="126"/>
        <v>0.0016983969911064855</v>
      </c>
      <c r="W484">
        <f t="shared" si="127"/>
        <v>0.0015054399999999957</v>
      </c>
    </row>
    <row r="485" spans="1:23" ht="12.75">
      <c r="A485" s="1">
        <v>40497</v>
      </c>
      <c r="B485" s="2">
        <v>100.24</v>
      </c>
      <c r="C485">
        <v>100.34</v>
      </c>
      <c r="D485">
        <v>0.993</v>
      </c>
      <c r="E485">
        <f t="shared" si="112"/>
        <v>0.7241931517957045</v>
      </c>
      <c r="F485">
        <f t="shared" si="113"/>
        <v>0.9939906225059857</v>
      </c>
      <c r="H485">
        <f t="shared" si="114"/>
        <v>0.0023999999999999577</v>
      </c>
      <c r="I485">
        <f t="shared" si="115"/>
        <v>0.00039880358923238823</v>
      </c>
      <c r="J485">
        <f t="shared" si="116"/>
        <v>0.01731379981559278</v>
      </c>
      <c r="K485">
        <f t="shared" si="117"/>
        <v>0.0020011964107675695</v>
      </c>
      <c r="L485">
        <f t="shared" si="118"/>
        <v>0.015312603404825209</v>
      </c>
      <c r="M485">
        <f t="shared" si="119"/>
        <v>0.0002344758230334646</v>
      </c>
      <c r="N485">
        <f t="shared" si="120"/>
        <v>0.9780533678165502</v>
      </c>
      <c r="O485">
        <f t="shared" si="121"/>
        <v>0.0002234018136273381</v>
      </c>
      <c r="P485">
        <f t="shared" si="122"/>
        <v>0.9780533678165502</v>
      </c>
      <c r="S485">
        <f t="shared" si="123"/>
        <v>0.0014801694891325486</v>
      </c>
      <c r="T485">
        <f t="shared" si="124"/>
        <v>0.9775447934383423</v>
      </c>
      <c r="U485">
        <f t="shared" si="125"/>
        <v>0.015455206561657664</v>
      </c>
      <c r="V485">
        <f t="shared" si="126"/>
        <v>0.0002388634098635061</v>
      </c>
      <c r="W485">
        <f t="shared" si="127"/>
        <v>0.00028561000000000087</v>
      </c>
    </row>
    <row r="486" spans="1:23" ht="12.75">
      <c r="A486" s="1">
        <v>40527</v>
      </c>
      <c r="B486" s="2">
        <v>100.27</v>
      </c>
      <c r="C486">
        <v>100.52</v>
      </c>
      <c r="D486">
        <v>0.9997</v>
      </c>
      <c r="E486">
        <f t="shared" si="112"/>
        <v>0.7301688199800586</v>
      </c>
      <c r="F486">
        <f t="shared" si="113"/>
        <v>1.0021925201954722</v>
      </c>
      <c r="H486">
        <f t="shared" si="114"/>
        <v>0.0002992817238627321</v>
      </c>
      <c r="I486">
        <f t="shared" si="115"/>
        <v>0.0017939007374925264</v>
      </c>
      <c r="J486">
        <f t="shared" si="116"/>
        <v>0.006747230614300159</v>
      </c>
      <c r="K486">
        <f t="shared" si="117"/>
        <v>-0.0014946190136297943</v>
      </c>
      <c r="L486">
        <f t="shared" si="118"/>
        <v>0.008241849627929954</v>
      </c>
      <c r="M486">
        <f t="shared" si="119"/>
        <v>6.792808528940911E-05</v>
      </c>
      <c r="N486">
        <f t="shared" si="120"/>
        <v>0.9915158433194656</v>
      </c>
      <c r="O486">
        <f t="shared" si="121"/>
        <v>6.698042057153593E-05</v>
      </c>
      <c r="P486">
        <f t="shared" si="122"/>
        <v>0.9915158433194656</v>
      </c>
      <c r="S486">
        <f t="shared" si="123"/>
        <v>9.014996637132745E-06</v>
      </c>
      <c r="T486">
        <f t="shared" si="124"/>
        <v>0.9930089518916607</v>
      </c>
      <c r="U486">
        <f t="shared" si="125"/>
        <v>0.006691048108339315</v>
      </c>
      <c r="V486">
        <f t="shared" si="126"/>
        <v>4.477012478811112E-05</v>
      </c>
      <c r="W486">
        <f t="shared" si="127"/>
        <v>4.489000000000053E-05</v>
      </c>
    </row>
    <row r="487" spans="1:23" ht="12.75">
      <c r="A487" s="1">
        <v>40558</v>
      </c>
      <c r="B487" s="2">
        <v>99.92</v>
      </c>
      <c r="C487">
        <v>100.99</v>
      </c>
      <c r="D487">
        <v>0.9329</v>
      </c>
      <c r="E487">
        <f t="shared" si="112"/>
        <v>0.686962715121133</v>
      </c>
      <c r="F487">
        <f t="shared" si="113"/>
        <v>0.942890022017614</v>
      </c>
      <c r="H487">
        <f t="shared" si="114"/>
        <v>-0.003490575446294941</v>
      </c>
      <c r="I487">
        <f t="shared" si="115"/>
        <v>0.0046756864305610435</v>
      </c>
      <c r="J487">
        <f t="shared" si="116"/>
        <v>-0.0668200460138042</v>
      </c>
      <c r="K487">
        <f t="shared" si="117"/>
        <v>-0.008166261876855985</v>
      </c>
      <c r="L487">
        <f t="shared" si="118"/>
        <v>-0.05865378413694822</v>
      </c>
      <c r="M487">
        <f t="shared" si="119"/>
        <v>0.003440266393583718</v>
      </c>
      <c r="N487">
        <f t="shared" si="120"/>
        <v>0.9915361880017071</v>
      </c>
      <c r="O487">
        <f t="shared" si="121"/>
        <v>0.003438202543371541</v>
      </c>
      <c r="P487">
        <f t="shared" si="122"/>
        <v>0.9915361880017071</v>
      </c>
      <c r="S487">
        <f t="shared" si="123"/>
        <v>-0.0027986324844229346</v>
      </c>
      <c r="T487">
        <f t="shared" si="124"/>
        <v>0.9969022071053224</v>
      </c>
      <c r="U487">
        <f t="shared" si="125"/>
        <v>-0.06400220710532245</v>
      </c>
      <c r="V487">
        <f t="shared" si="126"/>
        <v>0.004096282514352588</v>
      </c>
      <c r="W487">
        <f t="shared" si="127"/>
        <v>0.0044622400000000105</v>
      </c>
    </row>
    <row r="488" spans="1:23" ht="12.75">
      <c r="A488" s="1">
        <v>40589</v>
      </c>
      <c r="B488" s="2">
        <v>100.3</v>
      </c>
      <c r="C488">
        <v>101.49</v>
      </c>
      <c r="D488">
        <v>0.9388</v>
      </c>
      <c r="E488">
        <f t="shared" si="112"/>
        <v>0.6920978926706614</v>
      </c>
      <c r="F488">
        <f t="shared" si="113"/>
        <v>0.9499383050847456</v>
      </c>
      <c r="H488">
        <f t="shared" si="114"/>
        <v>0.0038030424339470237</v>
      </c>
      <c r="I488">
        <f t="shared" si="115"/>
        <v>0.004950985246064077</v>
      </c>
      <c r="J488">
        <f t="shared" si="116"/>
        <v>0.006324364883695921</v>
      </c>
      <c r="K488">
        <f t="shared" si="117"/>
        <v>-0.0011479428121170532</v>
      </c>
      <c r="L488">
        <f t="shared" si="118"/>
        <v>0.007472307695812974</v>
      </c>
      <c r="M488">
        <f t="shared" si="119"/>
        <v>5.58353823009058E-05</v>
      </c>
      <c r="N488">
        <f t="shared" si="120"/>
        <v>0.931829084150576</v>
      </c>
      <c r="O488">
        <f t="shared" si="121"/>
        <v>4.859366777975069E-05</v>
      </c>
      <c r="P488">
        <f t="shared" si="122"/>
        <v>0.931829084150576</v>
      </c>
      <c r="S488">
        <f t="shared" si="123"/>
        <v>0.00015490778254834413</v>
      </c>
      <c r="T488">
        <f t="shared" si="124"/>
        <v>0.9330445134703395</v>
      </c>
      <c r="U488">
        <f t="shared" si="125"/>
        <v>0.005755486529660514</v>
      </c>
      <c r="V488">
        <f t="shared" si="126"/>
        <v>3.3125625193103625E-05</v>
      </c>
      <c r="W488">
        <f t="shared" si="127"/>
        <v>3.481000000000019E-05</v>
      </c>
    </row>
    <row r="489" spans="1:23" ht="12.75">
      <c r="A489" s="1">
        <v>40617</v>
      </c>
      <c r="B489" s="2">
        <v>100.93</v>
      </c>
      <c r="C489">
        <v>102.48</v>
      </c>
      <c r="D489">
        <v>0.9284</v>
      </c>
      <c r="E489">
        <f t="shared" si="112"/>
        <v>0.686793382201904</v>
      </c>
      <c r="F489">
        <f t="shared" si="113"/>
        <v>0.9426576042801941</v>
      </c>
      <c r="H489">
        <f t="shared" si="114"/>
        <v>0.006281156530408838</v>
      </c>
      <c r="I489">
        <f t="shared" si="115"/>
        <v>0.009754655631096787</v>
      </c>
      <c r="J489">
        <f t="shared" si="116"/>
        <v>-0.011077971878994397</v>
      </c>
      <c r="K489">
        <f t="shared" si="117"/>
        <v>-0.003473499100687949</v>
      </c>
      <c r="L489">
        <f t="shared" si="118"/>
        <v>-0.007604472778306448</v>
      </c>
      <c r="M489">
        <f t="shared" si="119"/>
        <v>5.782800623600379E-05</v>
      </c>
      <c r="N489">
        <f t="shared" si="120"/>
        <v>0.9355390790442741</v>
      </c>
      <c r="O489">
        <f t="shared" si="121"/>
        <v>5.0966449600394064E-05</v>
      </c>
      <c r="P489">
        <f t="shared" si="122"/>
        <v>0.9355390790442741</v>
      </c>
      <c r="S489">
        <f t="shared" si="123"/>
        <v>-0.0008237630470398118</v>
      </c>
      <c r="T489">
        <f t="shared" si="124"/>
        <v>0.938026651251439</v>
      </c>
      <c r="U489">
        <f t="shared" si="125"/>
        <v>-0.009626651251439022</v>
      </c>
      <c r="V489">
        <f t="shared" si="126"/>
        <v>9.26724143168325E-05</v>
      </c>
      <c r="W489">
        <f t="shared" si="127"/>
        <v>0.00010815999999999926</v>
      </c>
    </row>
    <row r="490" spans="1:23" ht="12.75">
      <c r="A490" s="1">
        <v>40648</v>
      </c>
      <c r="B490" s="2">
        <v>101.04</v>
      </c>
      <c r="C490">
        <v>103.14</v>
      </c>
      <c r="D490">
        <v>0.9243</v>
      </c>
      <c r="E490">
        <f t="shared" si="112"/>
        <v>0.6874147854287311</v>
      </c>
      <c r="F490">
        <f t="shared" si="113"/>
        <v>0.9435105106888361</v>
      </c>
      <c r="H490">
        <f t="shared" si="114"/>
        <v>0.0010898642623600185</v>
      </c>
      <c r="I490">
        <f t="shared" si="115"/>
        <v>0.0064402810304449165</v>
      </c>
      <c r="J490">
        <f t="shared" si="116"/>
        <v>-0.004416199913830243</v>
      </c>
      <c r="K490">
        <f t="shared" si="117"/>
        <v>-0.005350416768084898</v>
      </c>
      <c r="L490">
        <f t="shared" si="118"/>
        <v>0.0009342168542546547</v>
      </c>
      <c r="M490">
        <f t="shared" si="119"/>
        <v>8.727611307734628E-07</v>
      </c>
      <c r="N490">
        <f t="shared" si="120"/>
        <v>0.92343267307251</v>
      </c>
      <c r="O490">
        <f t="shared" si="121"/>
        <v>7.522559991492972E-07</v>
      </c>
      <c r="P490">
        <f t="shared" si="122"/>
        <v>0.92343267307251</v>
      </c>
      <c r="S490">
        <f t="shared" si="123"/>
        <v>-0.0016136319397634718</v>
      </c>
      <c r="T490">
        <f t="shared" si="124"/>
        <v>0.9269019041071236</v>
      </c>
      <c r="U490">
        <f t="shared" si="125"/>
        <v>-0.002601904107123576</v>
      </c>
      <c r="V490">
        <f t="shared" si="126"/>
        <v>6.7699049826665334E-06</v>
      </c>
      <c r="W490">
        <f t="shared" si="127"/>
        <v>1.680999999999994E-05</v>
      </c>
    </row>
    <row r="491" spans="1:23" ht="12.75">
      <c r="A491" s="1">
        <v>40678</v>
      </c>
      <c r="B491" s="2">
        <v>101.05</v>
      </c>
      <c r="C491">
        <v>103.63</v>
      </c>
      <c r="D491">
        <v>0.864</v>
      </c>
      <c r="E491">
        <f t="shared" si="112"/>
        <v>0.6455576756801237</v>
      </c>
      <c r="F491">
        <f t="shared" si="113"/>
        <v>0.886059574468085</v>
      </c>
      <c r="H491">
        <f t="shared" si="114"/>
        <v>9.89707046712418E-05</v>
      </c>
      <c r="I491">
        <f t="shared" si="115"/>
        <v>0.004750824122551789</v>
      </c>
      <c r="J491">
        <f t="shared" si="116"/>
        <v>-0.06523855890944497</v>
      </c>
      <c r="K491">
        <f t="shared" si="117"/>
        <v>-0.004651853417880547</v>
      </c>
      <c r="L491">
        <f t="shared" si="118"/>
        <v>-0.06058670549156442</v>
      </c>
      <c r="M491">
        <f t="shared" si="119"/>
        <v>0.003670748882321562</v>
      </c>
      <c r="N491">
        <f t="shared" si="120"/>
        <v>0.920000291885853</v>
      </c>
      <c r="O491">
        <f t="shared" si="121"/>
        <v>0.0031360326913007315</v>
      </c>
      <c r="P491">
        <f t="shared" si="122"/>
        <v>0.920000291885853</v>
      </c>
      <c r="S491">
        <f t="shared" si="123"/>
        <v>-0.0013196534294069241</v>
      </c>
      <c r="T491">
        <f t="shared" si="124"/>
        <v>0.9230802443351992</v>
      </c>
      <c r="U491">
        <f t="shared" si="125"/>
        <v>-0.059080244335199206</v>
      </c>
      <c r="V491">
        <f t="shared" si="126"/>
        <v>0.003490475270706838</v>
      </c>
      <c r="W491">
        <f t="shared" si="127"/>
        <v>0.0036360900000000024</v>
      </c>
    </row>
    <row r="492" spans="1:23" ht="12.75">
      <c r="A492" s="1">
        <v>40709</v>
      </c>
      <c r="B492" s="2">
        <v>100.8</v>
      </c>
      <c r="C492">
        <v>103.52</v>
      </c>
      <c r="D492">
        <v>0.8401</v>
      </c>
      <c r="E492">
        <f t="shared" si="112"/>
        <v>0.6285890949296574</v>
      </c>
      <c r="F492">
        <f t="shared" si="113"/>
        <v>0.8627693650793651</v>
      </c>
      <c r="H492">
        <f t="shared" si="114"/>
        <v>-0.002474022761009387</v>
      </c>
      <c r="I492">
        <f t="shared" si="115"/>
        <v>-0.0010614686866737832</v>
      </c>
      <c r="J492">
        <f t="shared" si="116"/>
        <v>-0.02766203703703707</v>
      </c>
      <c r="K492">
        <f t="shared" si="117"/>
        <v>-0.0014125540743356035</v>
      </c>
      <c r="L492">
        <f t="shared" si="118"/>
        <v>-0.026249482962701465</v>
      </c>
      <c r="M492">
        <f t="shared" si="119"/>
        <v>0.0006890353558091544</v>
      </c>
      <c r="N492">
        <f t="shared" si="120"/>
        <v>0.8627795532797741</v>
      </c>
      <c r="O492">
        <f t="shared" si="121"/>
        <v>0.0005143621369701126</v>
      </c>
      <c r="P492">
        <f t="shared" si="122"/>
        <v>0.8627795532797741</v>
      </c>
      <c r="S492">
        <f t="shared" si="123"/>
        <v>4.355063123512499E-05</v>
      </c>
      <c r="T492">
        <f t="shared" si="124"/>
        <v>0.8640376277453871</v>
      </c>
      <c r="U492">
        <f t="shared" si="125"/>
        <v>-0.023937627745387102</v>
      </c>
      <c r="V492">
        <f t="shared" si="126"/>
        <v>0.0005730100220767264</v>
      </c>
      <c r="W492">
        <f t="shared" si="127"/>
        <v>0.0005712100000000016</v>
      </c>
    </row>
    <row r="493" spans="1:23" ht="12.75">
      <c r="A493" s="1">
        <v>40739</v>
      </c>
      <c r="B493" s="2">
        <v>99.97</v>
      </c>
      <c r="C493">
        <v>103.61</v>
      </c>
      <c r="D493">
        <v>0.8479</v>
      </c>
      <c r="E493">
        <f t="shared" si="112"/>
        <v>0.6402487560305217</v>
      </c>
      <c r="F493">
        <f t="shared" si="113"/>
        <v>0.878772821846554</v>
      </c>
      <c r="H493">
        <f t="shared" si="114"/>
        <v>-0.008234126984126955</v>
      </c>
      <c r="I493">
        <f t="shared" si="115"/>
        <v>0.0008693972179290022</v>
      </c>
      <c r="J493">
        <f t="shared" si="116"/>
        <v>0.009284608975121955</v>
      </c>
      <c r="K493">
        <f t="shared" si="117"/>
        <v>-0.009103524202055957</v>
      </c>
      <c r="L493">
        <f t="shared" si="118"/>
        <v>0.018388133177177912</v>
      </c>
      <c r="M493">
        <f t="shared" si="119"/>
        <v>0.0003381234417416311</v>
      </c>
      <c r="N493">
        <f t="shared" si="120"/>
        <v>0.8324521293178527</v>
      </c>
      <c r="O493">
        <f t="shared" si="121"/>
        <v>0.0002386367086123448</v>
      </c>
      <c r="P493">
        <f t="shared" si="122"/>
        <v>0.8324521293178527</v>
      </c>
      <c r="S493">
        <f t="shared" si="123"/>
        <v>-0.0031930634005238145</v>
      </c>
      <c r="T493">
        <f t="shared" si="124"/>
        <v>0.8374175074372199</v>
      </c>
      <c r="U493">
        <f t="shared" si="125"/>
        <v>0.01048249256278011</v>
      </c>
      <c r="V493">
        <f t="shared" si="126"/>
        <v>0.00010988265032874032</v>
      </c>
      <c r="W493">
        <f t="shared" si="127"/>
        <v>6.0840000000000454E-05</v>
      </c>
    </row>
    <row r="494" spans="1:23" ht="12.75">
      <c r="A494" s="1">
        <v>40770</v>
      </c>
      <c r="B494" s="2">
        <v>99.68</v>
      </c>
      <c r="C494">
        <v>103.89</v>
      </c>
      <c r="D494">
        <v>0.7813</v>
      </c>
      <c r="E494">
        <f t="shared" si="112"/>
        <v>0.593274480533256</v>
      </c>
      <c r="F494">
        <f t="shared" si="113"/>
        <v>0.8142983246388442</v>
      </c>
      <c r="H494">
        <f t="shared" si="114"/>
        <v>-0.0029008702610782144</v>
      </c>
      <c r="I494">
        <f t="shared" si="115"/>
        <v>0.0027024418492422875</v>
      </c>
      <c r="J494">
        <f t="shared" si="116"/>
        <v>-0.07854699846680036</v>
      </c>
      <c r="K494">
        <f t="shared" si="117"/>
        <v>-0.005603312110320502</v>
      </c>
      <c r="L494">
        <f t="shared" si="118"/>
        <v>-0.07294368635647985</v>
      </c>
      <c r="M494">
        <f t="shared" si="119"/>
        <v>0.005320781379272505</v>
      </c>
      <c r="N494">
        <f t="shared" si="120"/>
        <v>0.8431489516616593</v>
      </c>
      <c r="O494">
        <f t="shared" si="121"/>
        <v>0.0038252928216462646</v>
      </c>
      <c r="P494">
        <f t="shared" si="122"/>
        <v>0.8431489516616593</v>
      </c>
      <c r="S494">
        <f t="shared" si="123"/>
        <v>-0.0017200586453225077</v>
      </c>
      <c r="T494">
        <f t="shared" si="124"/>
        <v>0.846441562274631</v>
      </c>
      <c r="U494">
        <f t="shared" si="125"/>
        <v>-0.06514156227463097</v>
      </c>
      <c r="V494">
        <f t="shared" si="126"/>
        <v>0.004243423135579625</v>
      </c>
      <c r="W494">
        <f t="shared" si="127"/>
        <v>0.004435559999999999</v>
      </c>
    </row>
    <row r="495" spans="1:23" ht="12.75">
      <c r="A495" s="1">
        <v>40801</v>
      </c>
      <c r="B495" s="2">
        <v>99.95</v>
      </c>
      <c r="C495">
        <v>104.05</v>
      </c>
      <c r="D495">
        <v>0.7951</v>
      </c>
      <c r="E495">
        <f t="shared" si="112"/>
        <v>0.6030497836928129</v>
      </c>
      <c r="F495">
        <f t="shared" si="113"/>
        <v>0.8277154077038519</v>
      </c>
      <c r="H495">
        <f t="shared" si="114"/>
        <v>0.0027086677367575973</v>
      </c>
      <c r="I495">
        <f t="shared" si="115"/>
        <v>0.001540090480315781</v>
      </c>
      <c r="J495">
        <f t="shared" si="116"/>
        <v>0.017662869576347218</v>
      </c>
      <c r="K495">
        <f t="shared" si="117"/>
        <v>0.0011685772564418162</v>
      </c>
      <c r="L495">
        <f t="shared" si="118"/>
        <v>0.0164942923199054</v>
      </c>
      <c r="M495">
        <f t="shared" si="119"/>
        <v>0.0002720616791344903</v>
      </c>
      <c r="N495">
        <f t="shared" si="120"/>
        <v>0.782213009410458</v>
      </c>
      <c r="O495">
        <f t="shared" si="121"/>
        <v>0.0001660745264549444</v>
      </c>
      <c r="P495">
        <f t="shared" si="122"/>
        <v>0.782213009410458</v>
      </c>
      <c r="S495">
        <f t="shared" si="123"/>
        <v>0.0011297758725601788</v>
      </c>
      <c r="T495">
        <f t="shared" si="124"/>
        <v>0.7821826938892312</v>
      </c>
      <c r="U495">
        <f t="shared" si="125"/>
        <v>0.0129173061107688</v>
      </c>
      <c r="V495">
        <f t="shared" si="126"/>
        <v>0.00016685679715930499</v>
      </c>
      <c r="W495">
        <f t="shared" si="127"/>
        <v>0.00019044000000000095</v>
      </c>
    </row>
    <row r="496" spans="1:23" ht="12.75">
      <c r="A496" s="1">
        <v>40831</v>
      </c>
      <c r="B496" s="2">
        <v>99.88</v>
      </c>
      <c r="C496">
        <v>103.84</v>
      </c>
      <c r="D496">
        <v>0.9151</v>
      </c>
      <c r="E496">
        <f t="shared" si="112"/>
        <v>0.6931493616237181</v>
      </c>
      <c r="F496">
        <f t="shared" si="113"/>
        <v>0.9513814977973568</v>
      </c>
      <c r="H496">
        <f t="shared" si="114"/>
        <v>-0.0007003501750876273</v>
      </c>
      <c r="I496">
        <f t="shared" si="115"/>
        <v>-0.0020182604517058333</v>
      </c>
      <c r="J496">
        <f t="shared" si="116"/>
        <v>0.15092441202364482</v>
      </c>
      <c r="K496">
        <f t="shared" si="117"/>
        <v>0.001317910276618206</v>
      </c>
      <c r="L496">
        <f t="shared" si="118"/>
        <v>0.1496065017470266</v>
      </c>
      <c r="M496">
        <f t="shared" si="119"/>
        <v>0.022382105364983078</v>
      </c>
      <c r="N496">
        <f t="shared" si="120"/>
        <v>0.7961478704609393</v>
      </c>
      <c r="O496">
        <f t="shared" si="121"/>
        <v>0.014149609121877491</v>
      </c>
      <c r="P496">
        <f t="shared" si="122"/>
        <v>0.7961478704609393</v>
      </c>
      <c r="S496">
        <f t="shared" si="123"/>
        <v>0.0011926201354400695</v>
      </c>
      <c r="T496">
        <f t="shared" si="124"/>
        <v>0.7960482522696883</v>
      </c>
      <c r="U496">
        <f t="shared" si="125"/>
        <v>0.11905174773031169</v>
      </c>
      <c r="V496">
        <f t="shared" si="126"/>
        <v>0.014173318637641773</v>
      </c>
      <c r="W496">
        <f t="shared" si="127"/>
        <v>0.0144</v>
      </c>
    </row>
    <row r="497" spans="1:23" ht="12.75">
      <c r="A497" s="1">
        <v>40862</v>
      </c>
      <c r="B497" s="2">
        <v>99.71</v>
      </c>
      <c r="C497">
        <v>103.75</v>
      </c>
      <c r="D497">
        <v>0.8901</v>
      </c>
      <c r="E497">
        <f t="shared" si="112"/>
        <v>0.674777070755107</v>
      </c>
      <c r="F497">
        <f t="shared" si="113"/>
        <v>0.9261646274195167</v>
      </c>
      <c r="H497">
        <f t="shared" si="114"/>
        <v>-0.001702042450941188</v>
      </c>
      <c r="I497">
        <f t="shared" si="115"/>
        <v>-0.0008667180277349695</v>
      </c>
      <c r="J497">
        <f t="shared" si="116"/>
        <v>-0.02731941864277132</v>
      </c>
      <c r="K497">
        <f t="shared" si="117"/>
        <v>-0.0008353244232062185</v>
      </c>
      <c r="L497">
        <f t="shared" si="118"/>
        <v>-0.026484094219565102</v>
      </c>
      <c r="M497">
        <f t="shared" si="119"/>
        <v>0.0007014072466308016</v>
      </c>
      <c r="N497">
        <f t="shared" si="120"/>
        <v>0.914335594620324</v>
      </c>
      <c r="O497">
        <f t="shared" si="121"/>
        <v>0.0005873640466006769</v>
      </c>
      <c r="P497">
        <f t="shared" si="122"/>
        <v>0.914335594620324</v>
      </c>
      <c r="S497">
        <f t="shared" si="123"/>
        <v>0.00028646791700885746</v>
      </c>
      <c r="T497">
        <f t="shared" si="124"/>
        <v>0.9153621467908549</v>
      </c>
      <c r="U497">
        <f t="shared" si="125"/>
        <v>-0.025262146790854922</v>
      </c>
      <c r="V497">
        <f t="shared" si="126"/>
        <v>0.0006381760604827017</v>
      </c>
      <c r="W497">
        <f t="shared" si="127"/>
        <v>0.0006250000000000011</v>
      </c>
    </row>
    <row r="498" spans="1:23" ht="12.75">
      <c r="A498" s="1">
        <v>40892</v>
      </c>
      <c r="B498" s="2">
        <v>99.55</v>
      </c>
      <c r="C498">
        <v>103.49</v>
      </c>
      <c r="D498">
        <v>0.9135</v>
      </c>
      <c r="E498">
        <f t="shared" si="112"/>
        <v>0.6918911901093319</v>
      </c>
      <c r="F498">
        <f t="shared" si="113"/>
        <v>0.9496545956805624</v>
      </c>
      <c r="H498">
        <f t="shared" si="114"/>
        <v>-0.0016046534951358327</v>
      </c>
      <c r="I498">
        <f t="shared" si="115"/>
        <v>-0.002506024096385562</v>
      </c>
      <c r="J498">
        <f t="shared" si="116"/>
        <v>0.02628918099089983</v>
      </c>
      <c r="K498">
        <f t="shared" si="117"/>
        <v>0.0009013706012497291</v>
      </c>
      <c r="L498">
        <f t="shared" si="118"/>
        <v>0.0253878103896501</v>
      </c>
      <c r="M498">
        <f t="shared" si="119"/>
        <v>0.0006445409163808256</v>
      </c>
      <c r="N498">
        <f t="shared" si="120"/>
        <v>0.8909023099721723</v>
      </c>
      <c r="O498">
        <f t="shared" si="121"/>
        <v>0.0005106555945937804</v>
      </c>
      <c r="P498">
        <f t="shared" si="122"/>
        <v>0.8909023099721723</v>
      </c>
      <c r="S498">
        <f t="shared" si="123"/>
        <v>0.0010173264942357273</v>
      </c>
      <c r="T498">
        <f t="shared" si="124"/>
        <v>0.8910055223125192</v>
      </c>
      <c r="U498">
        <f t="shared" si="125"/>
        <v>0.022494477687480807</v>
      </c>
      <c r="V498">
        <f t="shared" si="126"/>
        <v>0.0005060015264325719</v>
      </c>
      <c r="W498">
        <f t="shared" si="127"/>
        <v>0.0005475599999999989</v>
      </c>
    </row>
    <row r="499" spans="1:23" ht="12.75">
      <c r="A499" s="1">
        <v>40923</v>
      </c>
      <c r="B499" s="2">
        <v>99.13</v>
      </c>
      <c r="C499">
        <v>103.95</v>
      </c>
      <c r="D499">
        <v>0.9374</v>
      </c>
      <c r="E499">
        <f t="shared" si="112"/>
        <v>0.7161705581412416</v>
      </c>
      <c r="F499">
        <f t="shared" si="113"/>
        <v>0.9829792192071019</v>
      </c>
      <c r="H499">
        <f t="shared" si="114"/>
        <v>-0.0042189854344550914</v>
      </c>
      <c r="I499">
        <f t="shared" si="115"/>
        <v>0.0044448739008600135</v>
      </c>
      <c r="J499">
        <f t="shared" si="116"/>
        <v>0.026163108921729572</v>
      </c>
      <c r="K499">
        <f t="shared" si="117"/>
        <v>-0.008663859335315105</v>
      </c>
      <c r="L499">
        <f t="shared" si="118"/>
        <v>0.03482696825704468</v>
      </c>
      <c r="M499">
        <f t="shared" si="119"/>
        <v>0.0012129177179771976</v>
      </c>
      <c r="N499">
        <f t="shared" si="120"/>
        <v>0.9055855644971896</v>
      </c>
      <c r="O499">
        <f t="shared" si="121"/>
        <v>0.0010121583063624814</v>
      </c>
      <c r="P499">
        <f t="shared" si="122"/>
        <v>0.9055855644971896</v>
      </c>
      <c r="S499">
        <f t="shared" si="123"/>
        <v>-0.0030080379156586616</v>
      </c>
      <c r="T499">
        <f t="shared" si="124"/>
        <v>0.9107521573640458</v>
      </c>
      <c r="U499">
        <f t="shared" si="125"/>
        <v>0.02664784263595421</v>
      </c>
      <c r="V499">
        <f t="shared" si="126"/>
        <v>0.0007101075171505791</v>
      </c>
      <c r="W499">
        <f t="shared" si="127"/>
        <v>0.0005712100000000016</v>
      </c>
    </row>
    <row r="500" spans="1:23" ht="12.75">
      <c r="A500" s="1">
        <v>40954</v>
      </c>
      <c r="B500" s="2">
        <v>99.41</v>
      </c>
      <c r="C500">
        <v>104.41</v>
      </c>
      <c r="D500">
        <v>0.9141</v>
      </c>
      <c r="E500">
        <f t="shared" si="112"/>
        <v>0.6994841167541951</v>
      </c>
      <c r="F500">
        <f t="shared" si="113"/>
        <v>0.9600762599336083</v>
      </c>
      <c r="H500">
        <f t="shared" si="114"/>
        <v>0.0028245737919903036</v>
      </c>
      <c r="I500">
        <f t="shared" si="115"/>
        <v>0.004425204425204443</v>
      </c>
      <c r="J500">
        <f t="shared" si="116"/>
        <v>-0.02485598463836136</v>
      </c>
      <c r="K500">
        <f t="shared" si="117"/>
        <v>-0.0016006306332141396</v>
      </c>
      <c r="L500">
        <f t="shared" si="118"/>
        <v>-0.023255354005147222</v>
      </c>
      <c r="M500">
        <f t="shared" si="119"/>
        <v>0.0005408114899047169</v>
      </c>
      <c r="N500">
        <f t="shared" si="120"/>
        <v>0.935899568844425</v>
      </c>
      <c r="O500">
        <f t="shared" si="121"/>
        <v>0.00047522120180282603</v>
      </c>
      <c r="P500">
        <f t="shared" si="122"/>
        <v>0.935899568844425</v>
      </c>
      <c r="S500">
        <f t="shared" si="123"/>
        <v>-3.559819126740596E-05</v>
      </c>
      <c r="T500">
        <f t="shared" si="124"/>
        <v>0.9373666302555059</v>
      </c>
      <c r="U500">
        <f t="shared" si="125"/>
        <v>-0.023266630255505905</v>
      </c>
      <c r="V500">
        <f t="shared" si="126"/>
        <v>0.0005413360834464227</v>
      </c>
      <c r="W500">
        <f t="shared" si="127"/>
        <v>0.0005428899999999994</v>
      </c>
    </row>
    <row r="501" spans="1:23" ht="12.75">
      <c r="A501" s="1">
        <v>40983</v>
      </c>
      <c r="B501" s="2">
        <v>99.96</v>
      </c>
      <c r="C501">
        <v>105.2</v>
      </c>
      <c r="D501">
        <v>0.9051</v>
      </c>
      <c r="E501">
        <f t="shared" si="112"/>
        <v>0.6939979438219624</v>
      </c>
      <c r="F501">
        <f t="shared" si="113"/>
        <v>0.9525462184873951</v>
      </c>
      <c r="H501">
        <f t="shared" si="114"/>
        <v>0.005532642591288495</v>
      </c>
      <c r="I501">
        <f t="shared" si="115"/>
        <v>0.007566325064648938</v>
      </c>
      <c r="J501">
        <f t="shared" si="116"/>
        <v>-0.009845749917952062</v>
      </c>
      <c r="K501">
        <f t="shared" si="117"/>
        <v>-0.002033682473360443</v>
      </c>
      <c r="L501">
        <f t="shared" si="118"/>
        <v>-0.007812067444591619</v>
      </c>
      <c r="M501">
        <f t="shared" si="119"/>
        <v>6.102839775884824E-05</v>
      </c>
      <c r="N501">
        <f t="shared" si="120"/>
        <v>0.9122410108511012</v>
      </c>
      <c r="O501">
        <f t="shared" si="121"/>
        <v>5.099403597554498E-05</v>
      </c>
      <c r="P501">
        <f t="shared" si="122"/>
        <v>0.9122410108511012</v>
      </c>
      <c r="S501">
        <f t="shared" si="123"/>
        <v>-0.00021784069631169533</v>
      </c>
      <c r="T501">
        <f t="shared" si="124"/>
        <v>0.9139008718195015</v>
      </c>
      <c r="U501">
        <f t="shared" si="125"/>
        <v>-0.00880087181950151</v>
      </c>
      <c r="V501">
        <f t="shared" si="126"/>
        <v>7.745534478329582E-05</v>
      </c>
      <c r="W501">
        <f t="shared" si="127"/>
        <v>8.100000000000014E-05</v>
      </c>
    </row>
    <row r="502" spans="1:23" ht="12.75">
      <c r="A502" s="1">
        <v>41014</v>
      </c>
      <c r="B502" s="2">
        <v>100.04</v>
      </c>
      <c r="C502">
        <v>105.52</v>
      </c>
      <c r="D502">
        <v>0.9037</v>
      </c>
      <c r="E502">
        <f t="shared" si="112"/>
        <v>0.6944764260511281</v>
      </c>
      <c r="F502">
        <f t="shared" si="113"/>
        <v>0.9532029588164732</v>
      </c>
      <c r="H502">
        <f t="shared" si="114"/>
        <v>0.0008003201280513128</v>
      </c>
      <c r="I502">
        <f t="shared" si="115"/>
        <v>0.003041825095057016</v>
      </c>
      <c r="J502">
        <f t="shared" si="116"/>
        <v>-0.0015467904098995788</v>
      </c>
      <c r="K502">
        <f t="shared" si="117"/>
        <v>-0.002241504967005703</v>
      </c>
      <c r="L502">
        <f t="shared" si="118"/>
        <v>0.0006947145571061242</v>
      </c>
      <c r="M502">
        <f t="shared" si="119"/>
        <v>4.826283158551583E-07</v>
      </c>
      <c r="N502">
        <f t="shared" si="120"/>
        <v>0.9030712138543632</v>
      </c>
      <c r="O502">
        <f t="shared" si="121"/>
        <v>3.953720169447487E-07</v>
      </c>
      <c r="P502">
        <f t="shared" si="122"/>
        <v>0.9030712138543632</v>
      </c>
      <c r="S502">
        <f t="shared" si="123"/>
        <v>-0.000305299259779911</v>
      </c>
      <c r="T502">
        <f t="shared" si="124"/>
        <v>0.9048236736399732</v>
      </c>
      <c r="U502">
        <f t="shared" si="125"/>
        <v>-0.0011236736399732328</v>
      </c>
      <c r="V502">
        <f t="shared" si="126"/>
        <v>1.2626424491706944E-06</v>
      </c>
      <c r="W502">
        <f t="shared" si="127"/>
        <v>1.96000000000019E-06</v>
      </c>
    </row>
    <row r="503" spans="1:23" ht="12.75">
      <c r="A503" s="1">
        <v>41044</v>
      </c>
      <c r="B503" s="2">
        <v>100.02</v>
      </c>
      <c r="C503">
        <v>105.39</v>
      </c>
      <c r="D503">
        <v>0.9087</v>
      </c>
      <c r="E503">
        <f t="shared" si="112"/>
        <v>0.69759797110415</v>
      </c>
      <c r="F503">
        <f t="shared" si="113"/>
        <v>0.9574874325134973</v>
      </c>
      <c r="H503">
        <f t="shared" si="114"/>
        <v>-0.00019992003198732178</v>
      </c>
      <c r="I503">
        <f t="shared" si="115"/>
        <v>-0.0012319939347990028</v>
      </c>
      <c r="J503">
        <f t="shared" si="116"/>
        <v>0.005532809560695018</v>
      </c>
      <c r="K503">
        <f t="shared" si="117"/>
        <v>0.001032073902811681</v>
      </c>
      <c r="L503">
        <f t="shared" si="118"/>
        <v>0.004500735657883337</v>
      </c>
      <c r="M503">
        <f t="shared" si="119"/>
        <v>2.0256621462142554E-05</v>
      </c>
      <c r="N503">
        <f t="shared" si="120"/>
        <v>0.904632685185971</v>
      </c>
      <c r="O503">
        <f t="shared" si="121"/>
        <v>1.6543049796419755E-05</v>
      </c>
      <c r="P503">
        <f t="shared" si="122"/>
        <v>0.904632685185971</v>
      </c>
      <c r="S503">
        <f t="shared" si="123"/>
        <v>0.0010723307567419482</v>
      </c>
      <c r="T503">
        <f t="shared" si="124"/>
        <v>0.9046690653048677</v>
      </c>
      <c r="U503">
        <f t="shared" si="125"/>
        <v>0.004030934695132271</v>
      </c>
      <c r="V503">
        <f t="shared" si="126"/>
        <v>1.6248434516421095E-05</v>
      </c>
      <c r="W503">
        <f t="shared" si="127"/>
        <v>2.5000000000000045E-05</v>
      </c>
    </row>
    <row r="504" spans="1:23" ht="12.75">
      <c r="A504" s="1">
        <v>41075</v>
      </c>
      <c r="B504" s="2">
        <v>99.74</v>
      </c>
      <c r="C504">
        <v>105.24</v>
      </c>
      <c r="D504">
        <v>0.9671</v>
      </c>
      <c r="E504">
        <f t="shared" si="112"/>
        <v>0.7434555113443946</v>
      </c>
      <c r="F504">
        <f t="shared" si="113"/>
        <v>1.0204291558050933</v>
      </c>
      <c r="H504">
        <f t="shared" si="114"/>
        <v>-0.0027994401119776358</v>
      </c>
      <c r="I504">
        <f t="shared" si="115"/>
        <v>-0.001423284941645342</v>
      </c>
      <c r="J504">
        <f t="shared" si="116"/>
        <v>0.06426763508308575</v>
      </c>
      <c r="K504">
        <f t="shared" si="117"/>
        <v>-0.0013761551703322938</v>
      </c>
      <c r="L504">
        <f t="shared" si="118"/>
        <v>0.06564379025341804</v>
      </c>
      <c r="M504">
        <f t="shared" si="119"/>
        <v>0.004309107198834742</v>
      </c>
      <c r="N504">
        <f t="shared" si="120"/>
        <v>0.907449487796719</v>
      </c>
      <c r="O504">
        <f t="shared" si="121"/>
        <v>0.0035581836061137745</v>
      </c>
      <c r="P504">
        <f t="shared" si="122"/>
        <v>0.907449487796719</v>
      </c>
      <c r="S504">
        <f t="shared" si="123"/>
        <v>5.886849120354974E-05</v>
      </c>
      <c r="T504">
        <f t="shared" si="124"/>
        <v>0.9087534937979566</v>
      </c>
      <c r="U504">
        <f t="shared" si="125"/>
        <v>0.0583465062020434</v>
      </c>
      <c r="V504">
        <f t="shared" si="126"/>
        <v>0.0034043147859850894</v>
      </c>
      <c r="W504">
        <f t="shared" si="127"/>
        <v>0.003410560000000001</v>
      </c>
    </row>
    <row r="505" spans="1:23" ht="12.75">
      <c r="A505" s="1">
        <v>41105</v>
      </c>
      <c r="B505" s="2">
        <v>99.26</v>
      </c>
      <c r="C505">
        <v>105.07</v>
      </c>
      <c r="D505">
        <v>0.9544</v>
      </c>
      <c r="E505">
        <f t="shared" si="112"/>
        <v>0.7360494940842619</v>
      </c>
      <c r="F505">
        <f t="shared" si="113"/>
        <v>1.0102640338504936</v>
      </c>
      <c r="H505">
        <f t="shared" si="114"/>
        <v>-0.004812512532584634</v>
      </c>
      <c r="I505">
        <f t="shared" si="115"/>
        <v>-0.0016153553781832475</v>
      </c>
      <c r="J505">
        <f t="shared" si="116"/>
        <v>-0.013132044256023101</v>
      </c>
      <c r="K505">
        <f t="shared" si="117"/>
        <v>-0.0031971571544013866</v>
      </c>
      <c r="L505">
        <f t="shared" si="118"/>
        <v>-0.009934887101621714</v>
      </c>
      <c r="M505">
        <f t="shared" si="119"/>
        <v>9.870198172196951E-05</v>
      </c>
      <c r="N505">
        <f t="shared" si="120"/>
        <v>0.9640080293159784</v>
      </c>
      <c r="O505">
        <f t="shared" si="121"/>
        <v>9.231422733669984E-05</v>
      </c>
      <c r="P505">
        <f t="shared" si="122"/>
        <v>0.9640080293159784</v>
      </c>
      <c r="S505">
        <f t="shared" si="123"/>
        <v>-0.0007074692367581987</v>
      </c>
      <c r="T505">
        <f t="shared" si="124"/>
        <v>0.966415806501131</v>
      </c>
      <c r="U505">
        <f t="shared" si="125"/>
        <v>-0.012015806501130988</v>
      </c>
      <c r="V505">
        <f t="shared" si="126"/>
        <v>0.00014437960587262172</v>
      </c>
      <c r="W505">
        <f t="shared" si="127"/>
        <v>0.00016128999999999832</v>
      </c>
    </row>
    <row r="506" spans="1:23" ht="12.75">
      <c r="A506" s="1">
        <v>41136</v>
      </c>
      <c r="B506" s="2">
        <v>99.23</v>
      </c>
      <c r="C506">
        <v>105.65</v>
      </c>
      <c r="D506">
        <v>0.9767</v>
      </c>
      <c r="E506">
        <f t="shared" si="112"/>
        <v>0.7576346422469749</v>
      </c>
      <c r="F506">
        <f t="shared" si="113"/>
        <v>1.0398907084551043</v>
      </c>
      <c r="H506">
        <f t="shared" si="114"/>
        <v>-0.0003022365504735669</v>
      </c>
      <c r="I506">
        <f t="shared" si="115"/>
        <v>0.0055201294375180066</v>
      </c>
      <c r="J506">
        <f t="shared" si="116"/>
        <v>0.02336546521374694</v>
      </c>
      <c r="K506">
        <f t="shared" si="117"/>
        <v>-0.0058223659879915735</v>
      </c>
      <c r="L506">
        <f t="shared" si="118"/>
        <v>0.029187831201738512</v>
      </c>
      <c r="M506">
        <f t="shared" si="119"/>
        <v>0.0008519294902611803</v>
      </c>
      <c r="N506">
        <f t="shared" si="120"/>
        <v>0.9488431339010609</v>
      </c>
      <c r="O506">
        <f t="shared" si="121"/>
        <v>0.0007760049888542233</v>
      </c>
      <c r="P506">
        <f t="shared" si="122"/>
        <v>0.9488431339010609</v>
      </c>
      <c r="S506">
        <f t="shared" si="123"/>
        <v>-0.0018122437458244576</v>
      </c>
      <c r="T506">
        <f t="shared" si="124"/>
        <v>0.9526703945689852</v>
      </c>
      <c r="U506">
        <f t="shared" si="125"/>
        <v>0.024029605431014844</v>
      </c>
      <c r="V506">
        <f t="shared" si="126"/>
        <v>0.0005774219371702581</v>
      </c>
      <c r="W506">
        <f t="shared" si="127"/>
        <v>0.0004972899999999994</v>
      </c>
    </row>
    <row r="507" spans="1:23" ht="12.75">
      <c r="A507" s="1">
        <v>41167</v>
      </c>
      <c r="B507" s="2">
        <v>99.54</v>
      </c>
      <c r="C507">
        <v>106.12</v>
      </c>
      <c r="D507">
        <v>0.9546</v>
      </c>
      <c r="E507">
        <f t="shared" si="112"/>
        <v>0.7414692783433833</v>
      </c>
      <c r="F507">
        <f t="shared" si="113"/>
        <v>1.0177029535864979</v>
      </c>
      <c r="H507">
        <f t="shared" si="114"/>
        <v>0.00312405522523429</v>
      </c>
      <c r="I507">
        <f t="shared" si="115"/>
        <v>0.004448651206814924</v>
      </c>
      <c r="J507">
        <f t="shared" si="116"/>
        <v>-0.02262721408825641</v>
      </c>
      <c r="K507">
        <f t="shared" si="117"/>
        <v>-0.001324595981580634</v>
      </c>
      <c r="L507">
        <f t="shared" si="118"/>
        <v>-0.021302618106675775</v>
      </c>
      <c r="M507">
        <f t="shared" si="119"/>
        <v>0.00045380153819887055</v>
      </c>
      <c r="N507">
        <f t="shared" si="120"/>
        <v>0.9754062671047902</v>
      </c>
      <c r="O507">
        <f t="shared" si="121"/>
        <v>0.00043290075083587335</v>
      </c>
      <c r="P507">
        <f t="shared" si="122"/>
        <v>0.9754062671047902</v>
      </c>
      <c r="S507">
        <f t="shared" si="123"/>
        <v>8.056629928347703E-05</v>
      </c>
      <c r="T507">
        <f t="shared" si="124"/>
        <v>0.9767786891045103</v>
      </c>
      <c r="U507">
        <f t="shared" si="125"/>
        <v>-0.022178689104510263</v>
      </c>
      <c r="V507">
        <f t="shared" si="126"/>
        <v>0.0004918942503945223</v>
      </c>
      <c r="W507">
        <f t="shared" si="127"/>
        <v>0.0004884100000000004</v>
      </c>
    </row>
    <row r="508" spans="1:23" ht="12.75">
      <c r="A508" s="1">
        <v>41197</v>
      </c>
      <c r="B508" s="2">
        <v>99.66</v>
      </c>
      <c r="C508">
        <v>106.08</v>
      </c>
      <c r="D508">
        <v>0.9376</v>
      </c>
      <c r="E508">
        <f t="shared" si="112"/>
        <v>0.7271137432584971</v>
      </c>
      <c r="F508">
        <f t="shared" si="113"/>
        <v>0.9979992775436484</v>
      </c>
      <c r="H508">
        <f t="shared" si="114"/>
        <v>0.0012055455093429313</v>
      </c>
      <c r="I508">
        <f t="shared" si="115"/>
        <v>-0.00037693177534869893</v>
      </c>
      <c r="J508">
        <f t="shared" si="116"/>
        <v>-0.01780850618059926</v>
      </c>
      <c r="K508">
        <f t="shared" si="117"/>
        <v>0.0015824772846916302</v>
      </c>
      <c r="L508">
        <f t="shared" si="118"/>
        <v>-0.01939098346529089</v>
      </c>
      <c r="M508">
        <f t="shared" si="119"/>
        <v>0.0003760102397511847</v>
      </c>
      <c r="N508">
        <f t="shared" si="120"/>
        <v>0.9561106328159668</v>
      </c>
      <c r="O508">
        <f t="shared" si="121"/>
        <v>0.0003426435272475457</v>
      </c>
      <c r="P508">
        <f t="shared" si="122"/>
        <v>0.9561106328159668</v>
      </c>
      <c r="S508">
        <f t="shared" si="123"/>
        <v>0.0013039586631486328</v>
      </c>
      <c r="T508">
        <f t="shared" si="124"/>
        <v>0.9558447589398418</v>
      </c>
      <c r="U508">
        <f t="shared" si="125"/>
        <v>-0.018244758939841788</v>
      </c>
      <c r="V508">
        <f t="shared" si="126"/>
        <v>0.00033287122877293684</v>
      </c>
      <c r="W508">
        <f t="shared" si="127"/>
        <v>0.0002890000000000005</v>
      </c>
    </row>
    <row r="509" spans="1:23" ht="12.75">
      <c r="A509" s="1">
        <v>41228</v>
      </c>
      <c r="B509" s="2">
        <v>99.33</v>
      </c>
      <c r="C509">
        <v>105.58</v>
      </c>
      <c r="D509">
        <v>0.9326</v>
      </c>
      <c r="E509">
        <f t="shared" si="112"/>
        <v>0.7222187508945782</v>
      </c>
      <c r="F509">
        <f t="shared" si="113"/>
        <v>0.9912806604248465</v>
      </c>
      <c r="H509">
        <f t="shared" si="114"/>
        <v>-0.0033112582781457123</v>
      </c>
      <c r="I509">
        <f t="shared" si="115"/>
        <v>-0.004713423831070873</v>
      </c>
      <c r="J509">
        <f t="shared" si="116"/>
        <v>-0.005332764505119436</v>
      </c>
      <c r="K509">
        <f t="shared" si="117"/>
        <v>0.0014021655529251609</v>
      </c>
      <c r="L509">
        <f t="shared" si="118"/>
        <v>-0.006734930058044597</v>
      </c>
      <c r="M509">
        <f t="shared" si="119"/>
        <v>4.53592828867526E-05</v>
      </c>
      <c r="N509">
        <f t="shared" si="120"/>
        <v>0.9389146704224227</v>
      </c>
      <c r="O509">
        <f t="shared" si="121"/>
        <v>3.987506254382046E-05</v>
      </c>
      <c r="P509">
        <f t="shared" si="122"/>
        <v>0.9389146704224227</v>
      </c>
      <c r="S509">
        <f t="shared" si="123"/>
        <v>0.0012280775361341542</v>
      </c>
      <c r="T509">
        <f t="shared" si="124"/>
        <v>0.9387514454978794</v>
      </c>
      <c r="U509">
        <f t="shared" si="125"/>
        <v>-0.006151445497879382</v>
      </c>
      <c r="V509">
        <f t="shared" si="126"/>
        <v>3.784028171338052E-05</v>
      </c>
      <c r="W509">
        <f t="shared" si="127"/>
        <v>2.5000000000000045E-05</v>
      </c>
    </row>
    <row r="510" spans="1:23" ht="12.75">
      <c r="A510" s="1">
        <v>41258</v>
      </c>
      <c r="B510" s="2">
        <v>99.12</v>
      </c>
      <c r="C510">
        <v>105.29</v>
      </c>
      <c r="D510">
        <v>0.925</v>
      </c>
      <c r="E510">
        <f t="shared" si="112"/>
        <v>0.7158791133479976</v>
      </c>
      <c r="F510">
        <f t="shared" si="113"/>
        <v>0.9825791969330105</v>
      </c>
      <c r="H510">
        <f t="shared" si="114"/>
        <v>-0.002114164904862492</v>
      </c>
      <c r="I510">
        <f t="shared" si="115"/>
        <v>-0.002746732335669577</v>
      </c>
      <c r="J510">
        <f t="shared" si="116"/>
        <v>-0.008149260132961578</v>
      </c>
      <c r="K510">
        <f t="shared" si="117"/>
        <v>0.000632567430807085</v>
      </c>
      <c r="L510">
        <f t="shared" si="118"/>
        <v>-0.008781827563768663</v>
      </c>
      <c r="M510">
        <f t="shared" si="119"/>
        <v>7.712049535976705E-05</v>
      </c>
      <c r="N510">
        <f t="shared" si="120"/>
        <v>0.9331899323859708</v>
      </c>
      <c r="O510">
        <f t="shared" si="121"/>
        <v>6.707499248677281E-05</v>
      </c>
      <c r="P510">
        <f t="shared" si="122"/>
        <v>0.9331899323859708</v>
      </c>
      <c r="S510">
        <f t="shared" si="123"/>
        <v>0.000904205249608838</v>
      </c>
      <c r="T510">
        <f t="shared" si="124"/>
        <v>0.9334432618157852</v>
      </c>
      <c r="U510">
        <f t="shared" si="125"/>
        <v>-0.008443261815785141</v>
      </c>
      <c r="V510">
        <f t="shared" si="126"/>
        <v>7.128867008989541E-05</v>
      </c>
      <c r="W510">
        <f t="shared" si="127"/>
        <v>5.775999999999909E-05</v>
      </c>
    </row>
    <row r="511" spans="1:23" ht="12.75">
      <c r="A511" s="1">
        <v>41289</v>
      </c>
      <c r="B511" s="2">
        <v>98.86</v>
      </c>
      <c r="C511">
        <v>105.61</v>
      </c>
      <c r="D511">
        <v>0.9155</v>
      </c>
      <c r="E511">
        <f t="shared" si="112"/>
        <v>0.7125492898835588</v>
      </c>
      <c r="F511">
        <f t="shared" si="113"/>
        <v>0.9780088509002629</v>
      </c>
      <c r="H511">
        <f t="shared" si="114"/>
        <v>-0.0026230831315577907</v>
      </c>
      <c r="I511">
        <f t="shared" si="115"/>
        <v>0.0030392249976254337</v>
      </c>
      <c r="J511">
        <f t="shared" si="116"/>
        <v>-0.010270270270270387</v>
      </c>
      <c r="K511">
        <f t="shared" si="117"/>
        <v>-0.0056623081291832245</v>
      </c>
      <c r="L511">
        <f t="shared" si="118"/>
        <v>-0.004607962141087163</v>
      </c>
      <c r="M511">
        <f t="shared" si="119"/>
        <v>2.123331509369259E-05</v>
      </c>
      <c r="N511">
        <f t="shared" si="120"/>
        <v>0.9197623649805056</v>
      </c>
      <c r="O511">
        <f t="shared" si="121"/>
        <v>1.8167755227040367E-05</v>
      </c>
      <c r="P511">
        <f t="shared" si="122"/>
        <v>0.9197623649805056</v>
      </c>
      <c r="S511">
        <f t="shared" si="123"/>
        <v>-0.0017448861169285638</v>
      </c>
      <c r="T511">
        <f t="shared" si="124"/>
        <v>0.9233859803418412</v>
      </c>
      <c r="U511">
        <f t="shared" si="125"/>
        <v>-0.007885980341841181</v>
      </c>
      <c r="V511">
        <f t="shared" si="126"/>
        <v>6.218868595190556E-05</v>
      </c>
      <c r="W511">
        <f t="shared" si="127"/>
        <v>9.025000000000122E-05</v>
      </c>
    </row>
    <row r="512" spans="1:23" ht="12.75">
      <c r="A512" s="1">
        <v>41320</v>
      </c>
      <c r="B512" s="2">
        <v>99.16</v>
      </c>
      <c r="C512">
        <v>106.47</v>
      </c>
      <c r="D512">
        <v>0.903</v>
      </c>
      <c r="E512">
        <f t="shared" si="112"/>
        <v>0.7063998734319435</v>
      </c>
      <c r="F512">
        <f t="shared" si="113"/>
        <v>0.9695684751916095</v>
      </c>
      <c r="H512">
        <f t="shared" si="114"/>
        <v>0.003034594375885158</v>
      </c>
      <c r="I512">
        <f t="shared" si="115"/>
        <v>0.00814316826058148</v>
      </c>
      <c r="J512">
        <f t="shared" si="116"/>
        <v>-0.01365374112506823</v>
      </c>
      <c r="K512">
        <f t="shared" si="117"/>
        <v>-0.005108573884696321</v>
      </c>
      <c r="L512">
        <f t="shared" si="118"/>
        <v>-0.00854516724037191</v>
      </c>
      <c r="M512">
        <f t="shared" si="119"/>
        <v>7.301988316592527E-05</v>
      </c>
      <c r="N512">
        <f t="shared" si="120"/>
        <v>0.9108231006085605</v>
      </c>
      <c r="O512">
        <f t="shared" si="121"/>
        <v>6.120090313165977E-05</v>
      </c>
      <c r="P512">
        <f t="shared" si="122"/>
        <v>0.9108231006085605</v>
      </c>
      <c r="S512">
        <f t="shared" si="123"/>
        <v>-0.0015118564736184069</v>
      </c>
      <c r="T512">
        <f t="shared" si="124"/>
        <v>0.9141158953984023</v>
      </c>
      <c r="U512">
        <f t="shared" si="125"/>
        <v>-0.011115895398402298</v>
      </c>
      <c r="V512">
        <f t="shared" si="126"/>
        <v>0.00012356313050822137</v>
      </c>
      <c r="W512">
        <f t="shared" si="127"/>
        <v>0.0001562499999999989</v>
      </c>
    </row>
    <row r="513" spans="1:23" ht="12.75">
      <c r="A513" s="1">
        <v>41348</v>
      </c>
      <c r="B513" s="2">
        <v>99.37</v>
      </c>
      <c r="C513">
        <v>106.75</v>
      </c>
      <c r="D513">
        <v>0.9448</v>
      </c>
      <c r="E513">
        <f t="shared" si="112"/>
        <v>0.7394768881299477</v>
      </c>
      <c r="F513">
        <f t="shared" si="113"/>
        <v>1.0149683002918386</v>
      </c>
      <c r="H513">
        <f t="shared" si="114"/>
        <v>0.0021177894312223167</v>
      </c>
      <c r="I513">
        <f t="shared" si="115"/>
        <v>0.002629848783694877</v>
      </c>
      <c r="J513">
        <f t="shared" si="116"/>
        <v>0.046290143964562436</v>
      </c>
      <c r="K513">
        <f t="shared" si="117"/>
        <v>-0.0005120593524725603</v>
      </c>
      <c r="L513">
        <f t="shared" si="118"/>
        <v>0.046802203317034996</v>
      </c>
      <c r="M513">
        <f t="shared" si="119"/>
        <v>0.0021904462353290817</v>
      </c>
      <c r="N513">
        <f t="shared" si="120"/>
        <v>0.9025376104047172</v>
      </c>
      <c r="O513">
        <f t="shared" si="121"/>
        <v>0.0017861095743034615</v>
      </c>
      <c r="P513">
        <f t="shared" si="122"/>
        <v>0.9025376104047172</v>
      </c>
      <c r="S513">
        <f t="shared" si="123"/>
        <v>0.000422508526520915</v>
      </c>
      <c r="T513">
        <f t="shared" si="124"/>
        <v>0.9033815251994484</v>
      </c>
      <c r="U513">
        <f t="shared" si="125"/>
        <v>0.04141847480055161</v>
      </c>
      <c r="V513">
        <f t="shared" si="126"/>
        <v>0.0017154900548039286</v>
      </c>
      <c r="W513">
        <f t="shared" si="127"/>
        <v>0.0017472399999999956</v>
      </c>
    </row>
    <row r="514" spans="1:23" ht="12.75">
      <c r="A514" s="1">
        <v>41379</v>
      </c>
      <c r="B514" s="2">
        <v>99.4</v>
      </c>
      <c r="C514">
        <v>106.64</v>
      </c>
      <c r="D514">
        <v>0.946</v>
      </c>
      <c r="E514">
        <f t="shared" si="112"/>
        <v>0.7394299117729181</v>
      </c>
      <c r="F514">
        <f t="shared" si="113"/>
        <v>1.0149038229376257</v>
      </c>
      <c r="H514">
        <f t="shared" si="114"/>
        <v>0.000301901982489694</v>
      </c>
      <c r="I514">
        <f t="shared" si="115"/>
        <v>-0.0010304449648711467</v>
      </c>
      <c r="J514">
        <f t="shared" si="116"/>
        <v>0.0012701100762064765</v>
      </c>
      <c r="K514">
        <f t="shared" si="117"/>
        <v>0.0013323469473608407</v>
      </c>
      <c r="L514">
        <f t="shared" si="118"/>
        <v>-6.223687115436416E-05</v>
      </c>
      <c r="M514">
        <f t="shared" si="119"/>
        <v>3.873428131084926E-09</v>
      </c>
      <c r="N514">
        <f t="shared" si="120"/>
        <v>0.9460588013958664</v>
      </c>
      <c r="O514">
        <f t="shared" si="121"/>
        <v>3.457604155842722E-09</v>
      </c>
      <c r="P514">
        <f t="shared" si="122"/>
        <v>0.9460588013958664</v>
      </c>
      <c r="S514">
        <f t="shared" si="123"/>
        <v>0.0011986955628987047</v>
      </c>
      <c r="T514">
        <f t="shared" si="124"/>
        <v>0.9459325275678266</v>
      </c>
      <c r="U514">
        <f t="shared" si="125"/>
        <v>6.747243217331E-05</v>
      </c>
      <c r="V514">
        <f t="shared" si="126"/>
        <v>4.552529103381919E-09</v>
      </c>
      <c r="W514">
        <f t="shared" si="127"/>
        <v>1.4399999999999494E-06</v>
      </c>
    </row>
    <row r="515" spans="1:23" ht="12.75">
      <c r="A515" s="1">
        <v>41409</v>
      </c>
      <c r="B515" s="2">
        <v>99.51</v>
      </c>
      <c r="C515">
        <v>106.83</v>
      </c>
      <c r="D515">
        <v>0.9268</v>
      </c>
      <c r="E515">
        <f t="shared" si="112"/>
        <v>0.7249109396368726</v>
      </c>
      <c r="F515">
        <f t="shared" si="113"/>
        <v>0.9949758215254747</v>
      </c>
      <c r="H515">
        <f t="shared" si="114"/>
        <v>0.0011066398390342513</v>
      </c>
      <c r="I515">
        <f t="shared" si="115"/>
        <v>0.0017816954238558669</v>
      </c>
      <c r="J515">
        <f t="shared" si="116"/>
        <v>-0.02029598308668079</v>
      </c>
      <c r="K515">
        <f t="shared" si="117"/>
        <v>-0.0006750555848216155</v>
      </c>
      <c r="L515">
        <f t="shared" si="118"/>
        <v>-0.019620927501859176</v>
      </c>
      <c r="M515">
        <f t="shared" si="119"/>
        <v>0.00038498079603321373</v>
      </c>
      <c r="N515">
        <f t="shared" si="120"/>
        <v>0.9453613974167587</v>
      </c>
      <c r="O515">
        <f t="shared" si="121"/>
        <v>0.00034452547406285927</v>
      </c>
      <c r="P515">
        <f t="shared" si="122"/>
        <v>0.9453613974167587</v>
      </c>
      <c r="S515">
        <f t="shared" si="123"/>
        <v>0.00035391433307276505</v>
      </c>
      <c r="T515">
        <f t="shared" si="124"/>
        <v>0.9463348029590869</v>
      </c>
      <c r="U515">
        <f t="shared" si="125"/>
        <v>-0.01953480295908694</v>
      </c>
      <c r="V515">
        <f t="shared" si="126"/>
        <v>0.0003816085266503518</v>
      </c>
      <c r="W515">
        <f t="shared" si="127"/>
        <v>0.0003686399999999998</v>
      </c>
    </row>
    <row r="516" spans="1:23" ht="12.75">
      <c r="A516" s="1">
        <v>41440</v>
      </c>
      <c r="B516" s="2">
        <v>99.61</v>
      </c>
      <c r="C516">
        <v>107.08</v>
      </c>
      <c r="D516">
        <v>0.9442</v>
      </c>
      <c r="E516">
        <f t="shared" si="112"/>
        <v>0.739505732623469</v>
      </c>
      <c r="F516">
        <f t="shared" si="113"/>
        <v>1.0150078907740188</v>
      </c>
      <c r="H516">
        <f t="shared" si="114"/>
        <v>0.0010049241282281685</v>
      </c>
      <c r="I516">
        <f t="shared" si="115"/>
        <v>0.0023401666198632487</v>
      </c>
      <c r="J516">
        <f t="shared" si="116"/>
        <v>0.018774277082434176</v>
      </c>
      <c r="K516">
        <f t="shared" si="117"/>
        <v>-0.0013352424916350802</v>
      </c>
      <c r="L516">
        <f t="shared" si="118"/>
        <v>0.020109519574069257</v>
      </c>
      <c r="M516">
        <f t="shared" si="119"/>
        <v>0.0004043927774998746</v>
      </c>
      <c r="N516">
        <f t="shared" si="120"/>
        <v>0.9255624972587526</v>
      </c>
      <c r="O516">
        <f t="shared" si="121"/>
        <v>0.0003473565084300053</v>
      </c>
      <c r="P516">
        <f t="shared" si="122"/>
        <v>0.9255624972587526</v>
      </c>
      <c r="S516">
        <f t="shared" si="123"/>
        <v>7.608589651773422E-05</v>
      </c>
      <c r="T516">
        <f t="shared" si="124"/>
        <v>0.9268705164088925</v>
      </c>
      <c r="U516">
        <f t="shared" si="125"/>
        <v>0.01732948359110753</v>
      </c>
      <c r="V516">
        <f t="shared" si="126"/>
        <v>0.00030031100153446515</v>
      </c>
      <c r="W516">
        <f t="shared" si="127"/>
        <v>0.0003027600000000029</v>
      </c>
    </row>
    <row r="517" spans="1:23" ht="12.75">
      <c r="A517" s="1">
        <v>41470</v>
      </c>
      <c r="B517" s="2">
        <v>99.26</v>
      </c>
      <c r="C517">
        <v>107.13</v>
      </c>
      <c r="D517">
        <v>0.9452</v>
      </c>
      <c r="E517">
        <f t="shared" si="112"/>
        <v>0.7432461589605119</v>
      </c>
      <c r="F517">
        <f t="shared" si="113"/>
        <v>1.020141809389482</v>
      </c>
      <c r="H517">
        <f t="shared" si="114"/>
        <v>-0.0035137034434292724</v>
      </c>
      <c r="I517">
        <f t="shared" si="115"/>
        <v>0.00046694060515495295</v>
      </c>
      <c r="J517">
        <f t="shared" si="116"/>
        <v>0.0010590976488031867</v>
      </c>
      <c r="K517">
        <f t="shared" si="117"/>
        <v>-0.003980644048584225</v>
      </c>
      <c r="L517">
        <f t="shared" si="118"/>
        <v>0.005039741697387412</v>
      </c>
      <c r="M517">
        <f t="shared" si="119"/>
        <v>2.5398996376385352E-05</v>
      </c>
      <c r="N517">
        <f t="shared" si="120"/>
        <v>0.9404414758893268</v>
      </c>
      <c r="O517">
        <f t="shared" si="121"/>
        <v>2.2643551711858497E-05</v>
      </c>
      <c r="P517">
        <f t="shared" si="122"/>
        <v>0.9404414758893268</v>
      </c>
      <c r="S517">
        <f t="shared" si="123"/>
        <v>-0.0010371863768978452</v>
      </c>
      <c r="T517">
        <f t="shared" si="124"/>
        <v>0.9432206886229331</v>
      </c>
      <c r="U517">
        <f t="shared" si="125"/>
        <v>0.0019793113770669724</v>
      </c>
      <c r="V517">
        <f t="shared" si="126"/>
        <v>3.917673527386754E-06</v>
      </c>
      <c r="W517">
        <f t="shared" si="127"/>
        <v>1.0000000000000019E-06</v>
      </c>
    </row>
    <row r="518" spans="1:23" ht="12.75">
      <c r="A518" s="1">
        <v>41501</v>
      </c>
      <c r="B518" s="2">
        <v>99.18</v>
      </c>
      <c r="C518">
        <v>107.26</v>
      </c>
      <c r="D518">
        <v>0.9353</v>
      </c>
      <c r="E518">
        <f t="shared" si="112"/>
        <v>0.7369478386698721</v>
      </c>
      <c r="F518">
        <f t="shared" si="113"/>
        <v>1.0114970558580358</v>
      </c>
      <c r="H518">
        <f t="shared" si="114"/>
        <v>-0.0008059641345959934</v>
      </c>
      <c r="I518">
        <f t="shared" si="115"/>
        <v>0.0012134789508075894</v>
      </c>
      <c r="J518">
        <f t="shared" si="116"/>
        <v>-0.010473973762166744</v>
      </c>
      <c r="K518">
        <f t="shared" si="117"/>
        <v>-0.0020194430854035827</v>
      </c>
      <c r="L518">
        <f t="shared" si="118"/>
        <v>-0.008454530676763161</v>
      </c>
      <c r="M518">
        <f t="shared" si="119"/>
        <v>7.147908896432935E-05</v>
      </c>
      <c r="N518">
        <f t="shared" si="120"/>
        <v>0.9432912223956765</v>
      </c>
      <c r="O518">
        <f t="shared" si="121"/>
        <v>6.385963537716184E-05</v>
      </c>
      <c r="P518">
        <f t="shared" si="122"/>
        <v>0.9432912223956765</v>
      </c>
      <c r="S518">
        <f t="shared" si="123"/>
        <v>-0.00021184829195964596</v>
      </c>
      <c r="T518">
        <f t="shared" si="124"/>
        <v>0.9449997609944398</v>
      </c>
      <c r="U518">
        <f t="shared" si="125"/>
        <v>-0.00969976099443981</v>
      </c>
      <c r="V518">
        <f t="shared" si="126"/>
        <v>9.408536334925597E-05</v>
      </c>
      <c r="W518">
        <f t="shared" si="127"/>
        <v>9.80100000000004E-05</v>
      </c>
    </row>
    <row r="519" spans="1:23" ht="12.75">
      <c r="A519" s="1">
        <v>41532</v>
      </c>
      <c r="B519" s="2">
        <v>99.48</v>
      </c>
      <c r="C519">
        <v>107.38</v>
      </c>
      <c r="D519">
        <v>0.9313</v>
      </c>
      <c r="E519">
        <f t="shared" si="112"/>
        <v>0.732401714789424</v>
      </c>
      <c r="F519">
        <f t="shared" si="113"/>
        <v>1.0052572778447928</v>
      </c>
      <c r="H519">
        <f t="shared" si="114"/>
        <v>0.003024803387779773</v>
      </c>
      <c r="I519">
        <f t="shared" si="115"/>
        <v>0.0011187768040274992</v>
      </c>
      <c r="J519">
        <f t="shared" si="116"/>
        <v>-0.004276702662247445</v>
      </c>
      <c r="K519">
        <f t="shared" si="117"/>
        <v>0.0019060265837522739</v>
      </c>
      <c r="L519">
        <f t="shared" si="118"/>
        <v>-0.0061827292459997185</v>
      </c>
      <c r="M519">
        <f t="shared" si="119"/>
        <v>3.822614092934025E-05</v>
      </c>
      <c r="N519">
        <f t="shared" si="120"/>
        <v>0.9370827066637836</v>
      </c>
      <c r="O519">
        <f t="shared" si="121"/>
        <v>3.3439696359366725E-05</v>
      </c>
      <c r="P519">
        <f t="shared" si="122"/>
        <v>0.9370827066637836</v>
      </c>
      <c r="S519">
        <f t="shared" si="123"/>
        <v>0.0014401188853202206</v>
      </c>
      <c r="T519">
        <f t="shared" si="124"/>
        <v>0.93664694319344</v>
      </c>
      <c r="U519">
        <f t="shared" si="125"/>
        <v>-0.005346943193439979</v>
      </c>
      <c r="V519">
        <f t="shared" si="126"/>
        <v>2.858980151387412E-05</v>
      </c>
      <c r="W519">
        <f t="shared" si="127"/>
        <v>1.600000000000003E-05</v>
      </c>
    </row>
    <row r="520" spans="1:23" ht="12.75">
      <c r="A520" s="1">
        <v>41562</v>
      </c>
      <c r="B520" s="2">
        <v>99.41</v>
      </c>
      <c r="C520">
        <v>107.1</v>
      </c>
      <c r="D520">
        <v>0.9064</v>
      </c>
      <c r="E520">
        <f t="shared" si="112"/>
        <v>0.7114615273560462</v>
      </c>
      <c r="F520">
        <f t="shared" si="113"/>
        <v>0.9765158434765113</v>
      </c>
      <c r="H520">
        <f t="shared" si="114"/>
        <v>-0.0007036590269401399</v>
      </c>
      <c r="I520">
        <f t="shared" si="115"/>
        <v>-0.0026075619295958807</v>
      </c>
      <c r="J520">
        <f t="shared" si="116"/>
        <v>-0.026736819499624254</v>
      </c>
      <c r="K520">
        <f t="shared" si="117"/>
        <v>0.0019039029026557408</v>
      </c>
      <c r="L520">
        <f t="shared" si="118"/>
        <v>-0.028640722402279994</v>
      </c>
      <c r="M520">
        <f t="shared" si="119"/>
        <v>0.0008202909797244631</v>
      </c>
      <c r="N520">
        <f t="shared" si="120"/>
        <v>0.9330731047732433</v>
      </c>
      <c r="O520">
        <f t="shared" si="121"/>
        <v>0.0007114545182444178</v>
      </c>
      <c r="P520">
        <f t="shared" si="122"/>
        <v>0.9330731047732433</v>
      </c>
      <c r="S520">
        <f t="shared" si="123"/>
        <v>0.0014392251702333232</v>
      </c>
      <c r="T520">
        <f t="shared" si="124"/>
        <v>0.9326403504010383</v>
      </c>
      <c r="U520">
        <f t="shared" si="125"/>
        <v>-0.026240350401038337</v>
      </c>
      <c r="V520">
        <f t="shared" si="126"/>
        <v>0.0006885559891692728</v>
      </c>
      <c r="W520">
        <f t="shared" si="127"/>
        <v>0.0006200100000000017</v>
      </c>
    </row>
    <row r="521" spans="1:23" ht="12.75">
      <c r="A521" s="1">
        <v>41593</v>
      </c>
      <c r="B521" s="2">
        <v>99.41</v>
      </c>
      <c r="C521">
        <v>106.89</v>
      </c>
      <c r="D521">
        <v>0.9124</v>
      </c>
      <c r="E521">
        <f t="shared" si="112"/>
        <v>0.7147668567266006</v>
      </c>
      <c r="F521">
        <f t="shared" si="113"/>
        <v>0.9810525701639675</v>
      </c>
      <c r="H521">
        <f t="shared" si="114"/>
        <v>0</v>
      </c>
      <c r="I521">
        <f t="shared" si="115"/>
        <v>-0.0019607843137254832</v>
      </c>
      <c r="J521">
        <f t="shared" si="116"/>
        <v>0.006619593998234752</v>
      </c>
      <c r="K521">
        <f t="shared" si="117"/>
        <v>0.0019607843137254832</v>
      </c>
      <c r="L521">
        <f t="shared" si="118"/>
        <v>0.004658809684509269</v>
      </c>
      <c r="M521">
        <f t="shared" si="119"/>
        <v>2.1704507676477352E-05</v>
      </c>
      <c r="N521">
        <f t="shared" si="120"/>
        <v>0.9081772549019608</v>
      </c>
      <c r="O521">
        <f t="shared" si="121"/>
        <v>1.7831576163014223E-05</v>
      </c>
      <c r="P521">
        <f t="shared" si="122"/>
        <v>0.9081772549019608</v>
      </c>
      <c r="S521">
        <f t="shared" si="123"/>
        <v>0.0014631627450980363</v>
      </c>
      <c r="T521">
        <f t="shared" si="124"/>
        <v>0.9077262107121569</v>
      </c>
      <c r="U521">
        <f t="shared" si="125"/>
        <v>0.004673789287843122</v>
      </c>
      <c r="V521">
        <f t="shared" si="126"/>
        <v>2.1844306307157118E-05</v>
      </c>
      <c r="W521">
        <f t="shared" si="127"/>
        <v>3.600000000000006E-05</v>
      </c>
    </row>
    <row r="522" spans="1:23" ht="12.75">
      <c r="A522" s="1">
        <v>41623</v>
      </c>
      <c r="B522" s="2">
        <v>99.19</v>
      </c>
      <c r="C522">
        <v>106.88</v>
      </c>
      <c r="D522">
        <v>0.9076</v>
      </c>
      <c r="E522">
        <f aca="true" t="shared" si="128" ref="E522:E531">C522*D522/B522/7.086608*5.1631</f>
        <v>0.712516898087774</v>
      </c>
      <c r="F522">
        <f aca="true" t="shared" si="129" ref="F522:F531">C522*D522/B522</f>
        <v>0.9779643915717309</v>
      </c>
      <c r="H522">
        <f aca="true" t="shared" si="130" ref="H522:H531">B522/B521-1</f>
        <v>-0.00221305703651542</v>
      </c>
      <c r="I522">
        <f aca="true" t="shared" si="131" ref="I522:I531">C522/C521-1</f>
        <v>-9.355412105904737E-05</v>
      </c>
      <c r="J522">
        <f aca="true" t="shared" si="132" ref="J522:J531">D522/D521-1</f>
        <v>-0.005260850504164916</v>
      </c>
      <c r="K522">
        <f aca="true" t="shared" si="133" ref="K522:K531">H522-I522</f>
        <v>-0.0021195029154563727</v>
      </c>
      <c r="L522">
        <f aca="true" t="shared" si="134" ref="L522:L531">J522-K522</f>
        <v>-0.003141347588708543</v>
      </c>
      <c r="M522">
        <f aca="true" t="shared" si="135" ref="M522:M531">(J522-K522)^2</f>
        <v>9.868064673084977E-06</v>
      </c>
      <c r="N522">
        <f aca="true" t="shared" si="136" ref="N522:N531">D521*(1+K522)</f>
        <v>0.9104661655399376</v>
      </c>
      <c r="O522">
        <f aca="true" t="shared" si="137" ref="O522:O531">(D522-N522)^2</f>
        <v>8.214904902326263E-06</v>
      </c>
      <c r="P522">
        <f aca="true" t="shared" si="138" ref="P522:P531">D521*(1+K522)</f>
        <v>0.9104661655399376</v>
      </c>
      <c r="S522">
        <f aca="true" t="shared" si="139" ref="S522:S531">0.000638+0.420833*K522</f>
        <v>-0.00025395677042025174</v>
      </c>
      <c r="T522">
        <f aca="true" t="shared" si="140" ref="T522:T531">D521*(1+S522)</f>
        <v>0.9121682898426685</v>
      </c>
      <c r="U522">
        <f aca="true" t="shared" si="141" ref="U522:U531">D522-T522</f>
        <v>-0.004568289842668549</v>
      </c>
      <c r="V522">
        <f aca="true" t="shared" si="142" ref="V522:V531">U522^2</f>
        <v>2.0869272086628638E-05</v>
      </c>
      <c r="W522">
        <f aca="true" t="shared" si="143" ref="W522:W531">(D522-D521)^2</f>
        <v>2.3040000000000254E-05</v>
      </c>
    </row>
    <row r="523" spans="1:23" ht="12.75">
      <c r="A523" s="1">
        <v>41654</v>
      </c>
      <c r="B523" s="2">
        <v>98.92</v>
      </c>
      <c r="C523">
        <v>107.27</v>
      </c>
      <c r="D523">
        <v>0.8904</v>
      </c>
      <c r="E523">
        <f t="shared" si="128"/>
        <v>0.7034795072751584</v>
      </c>
      <c r="F523">
        <f t="shared" si="129"/>
        <v>0.9655601293974928</v>
      </c>
      <c r="H523">
        <f t="shared" si="130"/>
        <v>-0.0027220485936081396</v>
      </c>
      <c r="I523">
        <f t="shared" si="131"/>
        <v>0.003648952095808289</v>
      </c>
      <c r="J523">
        <f t="shared" si="132"/>
        <v>-0.01895107977082411</v>
      </c>
      <c r="K523">
        <f t="shared" si="133"/>
        <v>-0.006371000689416428</v>
      </c>
      <c r="L523">
        <f t="shared" si="134"/>
        <v>-0.01258007908140768</v>
      </c>
      <c r="M523">
        <f t="shared" si="135"/>
        <v>0.0001582583896944711</v>
      </c>
      <c r="N523">
        <f t="shared" si="136"/>
        <v>0.9018176797742856</v>
      </c>
      <c r="O523">
        <f t="shared" si="137"/>
        <v>0.0001303634114281316</v>
      </c>
      <c r="P523">
        <f t="shared" si="138"/>
        <v>0.9018176797742856</v>
      </c>
      <c r="S523">
        <f t="shared" si="139"/>
        <v>-0.0020431273331291836</v>
      </c>
      <c r="T523">
        <f t="shared" si="140"/>
        <v>0.905745657632452</v>
      </c>
      <c r="U523">
        <f t="shared" si="141"/>
        <v>-0.015345657632451992</v>
      </c>
      <c r="V523">
        <f t="shared" si="142"/>
        <v>0.00023548920817243209</v>
      </c>
      <c r="W523">
        <f t="shared" si="143"/>
        <v>0.00029583999999999974</v>
      </c>
    </row>
    <row r="524" spans="1:23" ht="12.75">
      <c r="A524" s="1">
        <v>41685</v>
      </c>
      <c r="B524" s="2">
        <v>99.02</v>
      </c>
      <c r="C524">
        <v>107.67</v>
      </c>
      <c r="D524">
        <v>0.9014</v>
      </c>
      <c r="E524">
        <f t="shared" si="128"/>
        <v>0.7141040090655594</v>
      </c>
      <c r="F524">
        <f t="shared" si="129"/>
        <v>0.9801427792365178</v>
      </c>
      <c r="H524">
        <f t="shared" si="130"/>
        <v>0.0010109179134654145</v>
      </c>
      <c r="I524">
        <f t="shared" si="131"/>
        <v>0.0037289083620770658</v>
      </c>
      <c r="J524">
        <f t="shared" si="132"/>
        <v>0.012353998203054717</v>
      </c>
      <c r="K524">
        <f t="shared" si="133"/>
        <v>-0.0027179904486116513</v>
      </c>
      <c r="L524">
        <f t="shared" si="134"/>
        <v>0.015071988651666368</v>
      </c>
      <c r="M524">
        <f t="shared" si="135"/>
        <v>0.0002271648419159598</v>
      </c>
      <c r="N524">
        <f t="shared" si="136"/>
        <v>0.8879799013045562</v>
      </c>
      <c r="O524">
        <f t="shared" si="137"/>
        <v>0.00018009904899545252</v>
      </c>
      <c r="P524">
        <f t="shared" si="138"/>
        <v>0.8879799013045562</v>
      </c>
      <c r="S524">
        <f t="shared" si="139"/>
        <v>-0.000505820074460587</v>
      </c>
      <c r="T524">
        <f t="shared" si="140"/>
        <v>0.8899496178057003</v>
      </c>
      <c r="U524">
        <f t="shared" si="141"/>
        <v>0.011450382194299724</v>
      </c>
      <c r="V524">
        <f t="shared" si="142"/>
        <v>0.00013111125239553616</v>
      </c>
      <c r="W524">
        <f t="shared" si="143"/>
        <v>0.00012100000000000022</v>
      </c>
    </row>
    <row r="525" spans="1:23" ht="12.75">
      <c r="A525" s="1">
        <v>41713</v>
      </c>
      <c r="B525" s="2">
        <v>99.37</v>
      </c>
      <c r="C525">
        <v>108.36</v>
      </c>
      <c r="D525">
        <v>0.881</v>
      </c>
      <c r="E525">
        <f t="shared" si="128"/>
        <v>0.69994149602932</v>
      </c>
      <c r="F525">
        <f t="shared" si="129"/>
        <v>0.9607040354231658</v>
      </c>
      <c r="H525">
        <f t="shared" si="130"/>
        <v>0.0035346394667745695</v>
      </c>
      <c r="I525">
        <f t="shared" si="131"/>
        <v>0.006408470325996118</v>
      </c>
      <c r="J525">
        <f t="shared" si="132"/>
        <v>-0.022631462169957817</v>
      </c>
      <c r="K525">
        <f t="shared" si="133"/>
        <v>-0.002873830859221549</v>
      </c>
      <c r="L525">
        <f t="shared" si="134"/>
        <v>-0.019757631310736268</v>
      </c>
      <c r="M525">
        <f t="shared" si="135"/>
        <v>0.0003903639950109861</v>
      </c>
      <c r="N525">
        <f t="shared" si="136"/>
        <v>0.8988095288634976</v>
      </c>
      <c r="O525">
        <f t="shared" si="137"/>
        <v>0.000317179318339755</v>
      </c>
      <c r="P525">
        <f t="shared" si="138"/>
        <v>0.8988095288634976</v>
      </c>
      <c r="S525">
        <f t="shared" si="139"/>
        <v>-0.0005714028619787822</v>
      </c>
      <c r="T525">
        <f t="shared" si="140"/>
        <v>0.9008849374602124</v>
      </c>
      <c r="U525">
        <f t="shared" si="141"/>
        <v>-0.01988493746021236</v>
      </c>
      <c r="V525">
        <f t="shared" si="142"/>
        <v>0.00039541073779655677</v>
      </c>
      <c r="W525">
        <f t="shared" si="143"/>
        <v>0.0004161599999999989</v>
      </c>
    </row>
    <row r="526" spans="1:23" ht="12.75">
      <c r="A526" s="1">
        <v>41744</v>
      </c>
      <c r="B526" s="2">
        <v>99.44</v>
      </c>
      <c r="C526">
        <v>108.72</v>
      </c>
      <c r="D526">
        <v>0.8825</v>
      </c>
      <c r="E526">
        <f t="shared" si="128"/>
        <v>0.702967373245634</v>
      </c>
      <c r="F526">
        <f t="shared" si="129"/>
        <v>0.964857200321802</v>
      </c>
      <c r="H526">
        <f t="shared" si="130"/>
        <v>0.0007044379591425454</v>
      </c>
      <c r="I526">
        <f t="shared" si="131"/>
        <v>0.0033222591362125353</v>
      </c>
      <c r="J526">
        <f t="shared" si="132"/>
        <v>0.0017026106696935717</v>
      </c>
      <c r="K526">
        <f t="shared" si="133"/>
        <v>-0.00261782117706999</v>
      </c>
      <c r="L526">
        <f t="shared" si="134"/>
        <v>0.004320431846763562</v>
      </c>
      <c r="M526">
        <f t="shared" si="135"/>
        <v>1.86661313425288E-05</v>
      </c>
      <c r="N526">
        <f t="shared" si="136"/>
        <v>0.8786936995430014</v>
      </c>
      <c r="O526">
        <f t="shared" si="137"/>
        <v>1.4487923168947677E-05</v>
      </c>
      <c r="P526">
        <f t="shared" si="138"/>
        <v>0.8786936995430014</v>
      </c>
      <c r="S526">
        <f t="shared" si="139"/>
        <v>-0.00046366553940989515</v>
      </c>
      <c r="T526">
        <f t="shared" si="140"/>
        <v>0.8805915106597799</v>
      </c>
      <c r="U526">
        <f t="shared" si="141"/>
        <v>0.001908489340220032</v>
      </c>
      <c r="V526">
        <f t="shared" si="142"/>
        <v>3.642331561733493E-06</v>
      </c>
      <c r="W526">
        <f t="shared" si="143"/>
        <v>2.2499999999998374E-06</v>
      </c>
    </row>
    <row r="527" spans="1:23" ht="12.75">
      <c r="A527" s="1">
        <v>41774</v>
      </c>
      <c r="B527" s="2">
        <v>99.73</v>
      </c>
      <c r="C527">
        <v>109.1</v>
      </c>
      <c r="D527">
        <v>0.8797</v>
      </c>
      <c r="E527">
        <f t="shared" si="128"/>
        <v>0.7011414621842531</v>
      </c>
      <c r="F527">
        <f t="shared" si="129"/>
        <v>0.9623510478291386</v>
      </c>
      <c r="H527">
        <f t="shared" si="130"/>
        <v>0.0029163314561544418</v>
      </c>
      <c r="I527">
        <f t="shared" si="131"/>
        <v>0.003495217071376011</v>
      </c>
      <c r="J527">
        <f t="shared" si="132"/>
        <v>-0.0031728045325778442</v>
      </c>
      <c r="K527">
        <f t="shared" si="133"/>
        <v>-0.0005788856152215693</v>
      </c>
      <c r="L527">
        <f t="shared" si="134"/>
        <v>-0.002593918917356275</v>
      </c>
      <c r="M527">
        <f t="shared" si="135"/>
        <v>6.728415349818749E-06</v>
      </c>
      <c r="N527">
        <f t="shared" si="136"/>
        <v>0.8819891334445669</v>
      </c>
      <c r="O527">
        <f t="shared" si="137"/>
        <v>5.240131927034384E-06</v>
      </c>
      <c r="P527">
        <f t="shared" si="138"/>
        <v>0.8819891334445669</v>
      </c>
      <c r="S527">
        <f t="shared" si="139"/>
        <v>0.0003943858298894613</v>
      </c>
      <c r="T527">
        <f t="shared" si="140"/>
        <v>0.8828480454948773</v>
      </c>
      <c r="U527">
        <f t="shared" si="141"/>
        <v>-0.0031480454948772385</v>
      </c>
      <c r="V527">
        <f t="shared" si="142"/>
        <v>9.910190437816878E-06</v>
      </c>
      <c r="W527">
        <f t="shared" si="143"/>
        <v>7.839999999999517E-06</v>
      </c>
    </row>
    <row r="528" spans="1:23" ht="12.75">
      <c r="A528" s="1">
        <v>41805</v>
      </c>
      <c r="B528" s="2">
        <v>99.66</v>
      </c>
      <c r="C528">
        <v>109.3</v>
      </c>
      <c r="D528">
        <v>0.898</v>
      </c>
      <c r="E528">
        <f t="shared" si="128"/>
        <v>0.7175426864479055</v>
      </c>
      <c r="F528">
        <f t="shared" si="129"/>
        <v>0.984862532610877</v>
      </c>
      <c r="H528">
        <f t="shared" si="130"/>
        <v>-0.0007018951168155096</v>
      </c>
      <c r="I528">
        <f t="shared" si="131"/>
        <v>0.0018331805682860747</v>
      </c>
      <c r="J528">
        <f t="shared" si="132"/>
        <v>0.020802546322610027</v>
      </c>
      <c r="K528">
        <f t="shared" si="133"/>
        <v>-0.0025350756851015843</v>
      </c>
      <c r="L528">
        <f t="shared" si="134"/>
        <v>0.02333762200771161</v>
      </c>
      <c r="M528">
        <f t="shared" si="135"/>
        <v>0.0005446446009748253</v>
      </c>
      <c r="N528">
        <f t="shared" si="136"/>
        <v>0.8774698939198162</v>
      </c>
      <c r="O528">
        <f t="shared" si="137"/>
        <v>0.0004214852556635997</v>
      </c>
      <c r="P528">
        <f t="shared" si="138"/>
        <v>0.8774698939198162</v>
      </c>
      <c r="S528">
        <f t="shared" si="139"/>
        <v>-0.00042884350578835503</v>
      </c>
      <c r="T528">
        <f t="shared" si="140"/>
        <v>0.879322746367958</v>
      </c>
      <c r="U528">
        <f t="shared" si="141"/>
        <v>0.01867725363204198</v>
      </c>
      <c r="V528">
        <f t="shared" si="142"/>
        <v>0.0003488398032356253</v>
      </c>
      <c r="W528">
        <f t="shared" si="143"/>
        <v>0.00033488999999999936</v>
      </c>
    </row>
    <row r="529" spans="1:23" ht="12.75">
      <c r="A529" s="1">
        <v>41835</v>
      </c>
      <c r="B529" s="2">
        <v>99.29</v>
      </c>
      <c r="C529">
        <v>109.26</v>
      </c>
      <c r="D529">
        <v>0.8871</v>
      </c>
      <c r="E529">
        <f t="shared" si="128"/>
        <v>0.7112141542930321</v>
      </c>
      <c r="F529">
        <f t="shared" si="129"/>
        <v>0.9761763118138785</v>
      </c>
      <c r="H529">
        <f t="shared" si="130"/>
        <v>-0.003712622917920849</v>
      </c>
      <c r="I529">
        <f t="shared" si="131"/>
        <v>-0.00036596523330278963</v>
      </c>
      <c r="J529">
        <f t="shared" si="132"/>
        <v>-0.012138084632516755</v>
      </c>
      <c r="K529">
        <f t="shared" si="133"/>
        <v>-0.0033466576846180596</v>
      </c>
      <c r="L529">
        <f t="shared" si="134"/>
        <v>-0.008791426947898695</v>
      </c>
      <c r="M529">
        <f t="shared" si="135"/>
        <v>7.728918778023937E-05</v>
      </c>
      <c r="N529">
        <f t="shared" si="136"/>
        <v>0.894994701399213</v>
      </c>
      <c r="O529">
        <f t="shared" si="137"/>
        <v>6.23263101827357E-05</v>
      </c>
      <c r="P529">
        <f t="shared" si="138"/>
        <v>0.894994701399213</v>
      </c>
      <c r="S529">
        <f t="shared" si="139"/>
        <v>-0.000770383993390872</v>
      </c>
      <c r="T529">
        <f t="shared" si="140"/>
        <v>0.897308195173935</v>
      </c>
      <c r="U529">
        <f t="shared" si="141"/>
        <v>-0.010208195173935009</v>
      </c>
      <c r="V529">
        <f t="shared" si="142"/>
        <v>0.00010420724870915</v>
      </c>
      <c r="W529">
        <f t="shared" si="143"/>
        <v>0.00011881000000000046</v>
      </c>
    </row>
    <row r="530" spans="1:23" ht="12.75">
      <c r="A530" s="1">
        <v>41866</v>
      </c>
      <c r="B530" s="2">
        <v>99.26</v>
      </c>
      <c r="C530">
        <v>109.08</v>
      </c>
      <c r="D530">
        <v>0.9048</v>
      </c>
      <c r="E530">
        <f t="shared" si="128"/>
        <v>0.7244285818749538</v>
      </c>
      <c r="F530">
        <f t="shared" si="129"/>
        <v>0.9943137618375982</v>
      </c>
      <c r="H530">
        <f t="shared" si="130"/>
        <v>-0.00030214523114113767</v>
      </c>
      <c r="I530">
        <f t="shared" si="131"/>
        <v>-0.0016474464579901982</v>
      </c>
      <c r="J530">
        <f t="shared" si="132"/>
        <v>0.0199526547176192</v>
      </c>
      <c r="K530">
        <f t="shared" si="133"/>
        <v>0.0013453012268490605</v>
      </c>
      <c r="L530">
        <f t="shared" si="134"/>
        <v>0.01860735349077014</v>
      </c>
      <c r="M530">
        <f t="shared" si="135"/>
        <v>0.0003462336039304757</v>
      </c>
      <c r="N530">
        <f t="shared" si="136"/>
        <v>0.8882934167183377</v>
      </c>
      <c r="O530">
        <f t="shared" si="137"/>
        <v>0.00027246729163445414</v>
      </c>
      <c r="P530">
        <f t="shared" si="138"/>
        <v>0.8882934167183377</v>
      </c>
      <c r="S530">
        <f t="shared" si="139"/>
        <v>0.0012041471511985706</v>
      </c>
      <c r="T530">
        <f t="shared" si="140"/>
        <v>0.8881681989378283</v>
      </c>
      <c r="U530">
        <f t="shared" si="141"/>
        <v>0.01663180106217177</v>
      </c>
      <c r="V530">
        <f t="shared" si="142"/>
        <v>0.00027661680657165797</v>
      </c>
      <c r="W530">
        <f t="shared" si="143"/>
        <v>0.0003132900000000017</v>
      </c>
    </row>
    <row r="531" spans="1:23" ht="12.75">
      <c r="A531" s="1">
        <v>41897</v>
      </c>
      <c r="D531">
        <v>0.9174</v>
      </c>
      <c r="E531" t="e">
        <f t="shared" si="128"/>
        <v>#DIV/0!</v>
      </c>
      <c r="F531" t="e">
        <f t="shared" si="129"/>
        <v>#DIV/0!</v>
      </c>
      <c r="H531">
        <f t="shared" si="130"/>
        <v>-1</v>
      </c>
      <c r="I531">
        <f t="shared" si="131"/>
        <v>-1</v>
      </c>
      <c r="J531">
        <f t="shared" si="132"/>
        <v>0.013925729442970658</v>
      </c>
      <c r="K531">
        <f t="shared" si="133"/>
        <v>0</v>
      </c>
      <c r="L531">
        <f t="shared" si="134"/>
        <v>0.013925729442970658</v>
      </c>
      <c r="M531">
        <f t="shared" si="135"/>
        <v>0.00019392594051881987</v>
      </c>
      <c r="N531">
        <f t="shared" si="136"/>
        <v>0.9048</v>
      </c>
      <c r="O531">
        <f t="shared" si="137"/>
        <v>0.0001587599999999986</v>
      </c>
      <c r="P531">
        <f t="shared" si="138"/>
        <v>0.9048</v>
      </c>
      <c r="S531">
        <f t="shared" si="139"/>
        <v>0.000638</v>
      </c>
      <c r="T531">
        <f t="shared" si="140"/>
        <v>0.9053772623999999</v>
      </c>
      <c r="U531">
        <f t="shared" si="141"/>
        <v>0.012022737600000055</v>
      </c>
      <c r="V531">
        <f t="shared" si="142"/>
        <v>0.0001445462193984551</v>
      </c>
      <c r="W531">
        <f t="shared" si="143"/>
        <v>0.0001587599999999986</v>
      </c>
    </row>
    <row r="532" ht="12.75">
      <c r="V532" s="12"/>
    </row>
    <row r="533" ht="12.75">
      <c r="M533" s="12"/>
    </row>
    <row r="534" spans="13:23" ht="12.75">
      <c r="M534" s="12"/>
      <c r="V534" s="12" t="s">
        <v>166</v>
      </c>
      <c r="W534" s="12" t="s">
        <v>166</v>
      </c>
    </row>
    <row r="535" spans="13:23" ht="12.75">
      <c r="M535" s="12" t="s">
        <v>159</v>
      </c>
      <c r="V535" s="12" t="s">
        <v>167</v>
      </c>
      <c r="W535" s="12" t="s">
        <v>168</v>
      </c>
    </row>
    <row r="536" spans="12:23" ht="12.75">
      <c r="L536">
        <f>SUMSQ(L9:L531)</f>
        <v>0.6224778474128482</v>
      </c>
      <c r="M536" s="12">
        <f>SUM(M9:M531)</f>
        <v>0.6224778474128482</v>
      </c>
      <c r="V536" s="12">
        <f>AVERAGE(V90:V531)</f>
        <v>0.0031615995036813186</v>
      </c>
      <c r="W536" s="12">
        <f>AVERAGE(W90:W531)</f>
        <v>0.0032039349773755684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:D18"/>
    </sheetView>
  </sheetViews>
  <sheetFormatPr defaultColWidth="9.140625" defaultRowHeight="12.75"/>
  <cols>
    <col min="1" max="1" width="22.28125" style="0" customWidth="1"/>
  </cols>
  <sheetData>
    <row r="1" ht="12.75">
      <c r="A1" t="s">
        <v>109</v>
      </c>
    </row>
    <row r="2" ht="13.5" thickBot="1"/>
    <row r="3" spans="1:2" ht="12.75">
      <c r="A3" s="11" t="s">
        <v>110</v>
      </c>
      <c r="B3" s="11"/>
    </row>
    <row r="4" spans="1:2" ht="12.75">
      <c r="A4" s="8" t="s">
        <v>111</v>
      </c>
      <c r="B4" s="8">
        <v>0.08305634693675713</v>
      </c>
    </row>
    <row r="5" spans="1:2" ht="12.75">
      <c r="A5" s="8" t="s">
        <v>112</v>
      </c>
      <c r="B5" s="8">
        <v>0.006898356766478965</v>
      </c>
    </row>
    <row r="6" spans="1:2" ht="12.75">
      <c r="A6" s="8" t="s">
        <v>113</v>
      </c>
      <c r="B6" s="8">
        <v>0.0038141901725860425</v>
      </c>
    </row>
    <row r="7" spans="1:2" ht="12.75">
      <c r="A7" s="8" t="s">
        <v>114</v>
      </c>
      <c r="B7" s="8">
        <v>0.038353450619475</v>
      </c>
    </row>
    <row r="8" spans="1:2" ht="13.5" thickBot="1">
      <c r="A8" s="9" t="s">
        <v>115</v>
      </c>
      <c r="B8" s="9">
        <v>324</v>
      </c>
    </row>
    <row r="10" ht="13.5" thickBot="1">
      <c r="A10" t="s">
        <v>116</v>
      </c>
    </row>
    <row r="11" spans="1:6" ht="12.75">
      <c r="A11" s="10"/>
      <c r="B11" s="10" t="s">
        <v>121</v>
      </c>
      <c r="C11" s="10" t="s">
        <v>122</v>
      </c>
      <c r="D11" s="10" t="s">
        <v>123</v>
      </c>
      <c r="E11" s="10" t="s">
        <v>124</v>
      </c>
      <c r="F11" s="10" t="s">
        <v>125</v>
      </c>
    </row>
    <row r="12" spans="1:6" ht="12.75">
      <c r="A12" s="8" t="s">
        <v>117</v>
      </c>
      <c r="B12" s="8">
        <v>1</v>
      </c>
      <c r="C12" s="8">
        <v>0.0032901576549596023</v>
      </c>
      <c r="D12" s="8">
        <v>0.0032901576549596023</v>
      </c>
      <c r="E12" s="8">
        <v>2.236700436396227</v>
      </c>
      <c r="F12" s="8">
        <v>0.13574770149686693</v>
      </c>
    </row>
    <row r="13" spans="1:6" ht="12.75">
      <c r="A13" s="8" t="s">
        <v>118</v>
      </c>
      <c r="B13" s="8">
        <v>322</v>
      </c>
      <c r="C13" s="8">
        <v>0.47365787016340344</v>
      </c>
      <c r="D13" s="8">
        <v>0.0014709871744205075</v>
      </c>
      <c r="E13" s="8"/>
      <c r="F13" s="8"/>
    </row>
    <row r="14" spans="1:6" ht="13.5" thickBot="1">
      <c r="A14" s="9" t="s">
        <v>119</v>
      </c>
      <c r="B14" s="9">
        <v>323</v>
      </c>
      <c r="C14" s="9">
        <v>0.47694802781836304</v>
      </c>
      <c r="D14" s="9"/>
      <c r="E14" s="9"/>
      <c r="F14" s="9"/>
    </row>
    <row r="15" ht="13.5" thickBot="1"/>
    <row r="16" spans="1:9" ht="12.75">
      <c r="A16" s="10"/>
      <c r="B16" s="10" t="s">
        <v>126</v>
      </c>
      <c r="C16" s="10" t="s">
        <v>114</v>
      </c>
      <c r="D16" s="10" t="s">
        <v>127</v>
      </c>
      <c r="E16" s="10" t="s">
        <v>128</v>
      </c>
      <c r="F16" s="10" t="s">
        <v>129</v>
      </c>
      <c r="G16" s="10" t="s">
        <v>130</v>
      </c>
      <c r="H16" s="10" t="s">
        <v>131</v>
      </c>
      <c r="I16" s="10" t="s">
        <v>132</v>
      </c>
    </row>
    <row r="17" spans="1:9" ht="12.75">
      <c r="A17" s="8" t="s">
        <v>120</v>
      </c>
      <c r="B17" s="8">
        <v>0.0047541054213552265</v>
      </c>
      <c r="C17" s="8">
        <v>0.0024250712602650426</v>
      </c>
      <c r="D17" s="8">
        <v>1.9603982362298242</v>
      </c>
      <c r="E17" s="8">
        <v>0.050811202678823324</v>
      </c>
      <c r="F17" s="8">
        <v>-1.687934254649727E-05</v>
      </c>
      <c r="G17" s="8">
        <v>0.00952509018525695</v>
      </c>
      <c r="H17" s="8">
        <v>-1.687934254649727E-05</v>
      </c>
      <c r="I17" s="8">
        <v>0.00952509018525695</v>
      </c>
    </row>
    <row r="18" spans="1:9" ht="13.5" thickBot="1">
      <c r="A18" s="9" t="s">
        <v>133</v>
      </c>
      <c r="B18" s="9">
        <v>0.23483615002978403</v>
      </c>
      <c r="C18" s="9">
        <v>0.157022193750699</v>
      </c>
      <c r="D18" s="9">
        <v>1.4955602416472966</v>
      </c>
      <c r="E18" s="9">
        <v>0.13574770149687637</v>
      </c>
      <c r="F18" s="9">
        <v>-0.07408281093185498</v>
      </c>
      <c r="G18" s="9">
        <v>0.543755110991423</v>
      </c>
      <c r="H18" s="9">
        <v>-0.07408281093185498</v>
      </c>
      <c r="I18" s="9">
        <v>0.543755110991423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7"/>
  <sheetViews>
    <sheetView tabSelected="1" zoomScalePageLayoutView="0" workbookViewId="0" topLeftCell="A1">
      <pane ySplit="6" topLeftCell="A325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14.421875" style="0" customWidth="1"/>
    <col min="3" max="3" width="10.421875" style="0" customWidth="1"/>
    <col min="5" max="5" width="6.7109375" style="0" customWidth="1"/>
    <col min="10" max="10" width="5.7109375" style="0" customWidth="1"/>
    <col min="13" max="13" width="7.140625" style="0" customWidth="1"/>
    <col min="16" max="16" width="11.57421875" style="0" customWidth="1"/>
  </cols>
  <sheetData>
    <row r="1" spans="1:19" ht="12.75">
      <c r="A1" t="s">
        <v>19</v>
      </c>
      <c r="B1" s="1">
        <v>25948</v>
      </c>
      <c r="C1" s="1">
        <v>25948</v>
      </c>
      <c r="D1" s="1">
        <v>32126</v>
      </c>
      <c r="P1" s="10"/>
      <c r="Q1" s="10" t="s">
        <v>126</v>
      </c>
      <c r="R1" s="10" t="s">
        <v>114</v>
      </c>
      <c r="S1" s="10" t="s">
        <v>127</v>
      </c>
    </row>
    <row r="2" spans="1:19" ht="12.75">
      <c r="A2" t="s">
        <v>20</v>
      </c>
      <c r="B2" s="1">
        <v>42323</v>
      </c>
      <c r="C2" s="1">
        <v>42323</v>
      </c>
      <c r="D2" s="1">
        <v>42353</v>
      </c>
      <c r="P2" s="8" t="s">
        <v>120</v>
      </c>
      <c r="Q2" s="8">
        <v>0.0047541054213552265</v>
      </c>
      <c r="R2" s="8">
        <v>0.0024250712602650426</v>
      </c>
      <c r="S2" s="8">
        <v>1.9603982362298242</v>
      </c>
    </row>
    <row r="3" spans="1:19" ht="13.5" thickBot="1">
      <c r="A3" t="s">
        <v>21</v>
      </c>
      <c r="B3" t="s">
        <v>74</v>
      </c>
      <c r="C3" t="s">
        <v>74</v>
      </c>
      <c r="D3" t="s">
        <v>6</v>
      </c>
      <c r="P3" s="30" t="s">
        <v>190</v>
      </c>
      <c r="Q3" s="9">
        <v>0.23483615002978403</v>
      </c>
      <c r="R3" s="9">
        <v>0.157022193750699</v>
      </c>
      <c r="S3" s="9">
        <v>1.4955602416472966</v>
      </c>
    </row>
    <row r="4" spans="1:4" ht="12.75">
      <c r="A4" s="6" t="s">
        <v>2</v>
      </c>
      <c r="B4" s="6" t="s">
        <v>55</v>
      </c>
      <c r="C4" s="6" t="s">
        <v>56</v>
      </c>
      <c r="D4" s="6" t="s">
        <v>14</v>
      </c>
    </row>
    <row r="5" spans="1:17" ht="12.75">
      <c r="A5" t="s">
        <v>3</v>
      </c>
      <c r="B5" t="s">
        <v>96</v>
      </c>
      <c r="C5" t="s">
        <v>94</v>
      </c>
      <c r="D5" t="s">
        <v>63</v>
      </c>
      <c r="K5" t="s">
        <v>179</v>
      </c>
      <c r="N5" t="s">
        <v>183</v>
      </c>
      <c r="Q5" t="s">
        <v>186</v>
      </c>
    </row>
    <row r="6" spans="1:18" ht="12.75">
      <c r="A6" s="4" t="s">
        <v>4</v>
      </c>
      <c r="B6" s="4" t="s">
        <v>32</v>
      </c>
      <c r="C6" s="4" t="s">
        <v>33</v>
      </c>
      <c r="D6" s="4" t="s">
        <v>43</v>
      </c>
      <c r="F6" s="4" t="s">
        <v>173</v>
      </c>
      <c r="G6" s="4" t="s">
        <v>170</v>
      </c>
      <c r="H6" s="4" t="s">
        <v>174</v>
      </c>
      <c r="I6" s="4" t="s">
        <v>175</v>
      </c>
      <c r="K6" s="4" t="s">
        <v>181</v>
      </c>
      <c r="L6" s="4" t="s">
        <v>180</v>
      </c>
      <c r="N6" s="4" t="s">
        <v>184</v>
      </c>
      <c r="O6" s="4" t="s">
        <v>185</v>
      </c>
      <c r="Q6" s="4" t="s">
        <v>187</v>
      </c>
      <c r="R6" s="4" t="s">
        <v>188</v>
      </c>
    </row>
    <row r="7" spans="1:4" ht="12.75">
      <c r="A7" s="1">
        <v>32126</v>
      </c>
      <c r="B7">
        <v>4.661930000000001</v>
      </c>
      <c r="C7">
        <v>48.69</v>
      </c>
      <c r="D7">
        <v>2.24</v>
      </c>
    </row>
    <row r="8" spans="1:9" ht="12.75">
      <c r="A8" s="1">
        <v>32157</v>
      </c>
      <c r="B8">
        <v>5.382770000000001</v>
      </c>
      <c r="C8">
        <v>48.82</v>
      </c>
      <c r="D8">
        <v>2.2800000000000002</v>
      </c>
      <c r="F8">
        <f>B8/B7-1</f>
        <v>0.15462265628184024</v>
      </c>
      <c r="G8">
        <f>C8/C7-1</f>
        <v>0.0026699527623743613</v>
      </c>
      <c r="H8">
        <f aca="true" t="shared" si="0" ref="H7:H61">F8-G8</f>
        <v>0.15195270351946588</v>
      </c>
      <c r="I8">
        <f>D8/D7-1</f>
        <v>0.017857142857142794</v>
      </c>
    </row>
    <row r="9" spans="1:15" ht="12.75">
      <c r="A9" s="1">
        <v>32188</v>
      </c>
      <c r="B9">
        <v>5.831740000000001</v>
      </c>
      <c r="C9">
        <v>48.94</v>
      </c>
      <c r="D9">
        <v>2.3400000000000003</v>
      </c>
      <c r="F9">
        <f aca="true" t="shared" si="1" ref="F9:G61">B9/B8-1</f>
        <v>0.08340872821985701</v>
      </c>
      <c r="G9">
        <f t="shared" si="1"/>
        <v>0.002458009012699769</v>
      </c>
      <c r="H9">
        <f t="shared" si="0"/>
        <v>0.08095071920715724</v>
      </c>
      <c r="I9">
        <f aca="true" t="shared" si="2" ref="I9:I61">D9/D8-1</f>
        <v>0.026315789473684292</v>
      </c>
      <c r="K9">
        <f>D8*(1+H8)</f>
        <v>2.6264521640243825</v>
      </c>
      <c r="L9">
        <f>D9-K9</f>
        <v>-0.2864521640243822</v>
      </c>
      <c r="N9">
        <f>D8</f>
        <v>2.2800000000000002</v>
      </c>
      <c r="O9">
        <f>D9-D8</f>
        <v>0.06000000000000005</v>
      </c>
    </row>
    <row r="10" spans="1:15" ht="12.75">
      <c r="A10" s="1">
        <v>32217</v>
      </c>
      <c r="B10">
        <v>6.13037</v>
      </c>
      <c r="C10">
        <v>49.15</v>
      </c>
      <c r="D10">
        <v>2.29</v>
      </c>
      <c r="F10">
        <f t="shared" si="1"/>
        <v>0.0512077013035559</v>
      </c>
      <c r="G10">
        <f t="shared" si="1"/>
        <v>0.0042909685328973435</v>
      </c>
      <c r="H10">
        <f t="shared" si="0"/>
        <v>0.046916732770658554</v>
      </c>
      <c r="I10">
        <f t="shared" si="2"/>
        <v>-0.021367521367521514</v>
      </c>
      <c r="K10">
        <f aca="true" t="shared" si="3" ref="K10:K73">D9*(1+H9)</f>
        <v>2.5294246829447484</v>
      </c>
      <c r="L10">
        <f aca="true" t="shared" si="4" ref="L10:L73">D10-K10</f>
        <v>-0.2394246829447484</v>
      </c>
      <c r="N10">
        <f aca="true" t="shared" si="5" ref="N10:N73">D9</f>
        <v>2.3400000000000003</v>
      </c>
      <c r="O10">
        <f aca="true" t="shared" si="6" ref="O10:O73">D10-D9</f>
        <v>-0.050000000000000266</v>
      </c>
    </row>
    <row r="11" spans="1:15" ht="12.75">
      <c r="A11" s="1">
        <v>32248</v>
      </c>
      <c r="B11">
        <v>6.31906</v>
      </c>
      <c r="C11">
        <v>49.410000000000004</v>
      </c>
      <c r="D11">
        <v>2.2910000000000004</v>
      </c>
      <c r="F11">
        <f t="shared" si="1"/>
        <v>0.03077954511717884</v>
      </c>
      <c r="G11">
        <f t="shared" si="1"/>
        <v>0.00528992878942014</v>
      </c>
      <c r="H11">
        <f t="shared" si="0"/>
        <v>0.025489616327758702</v>
      </c>
      <c r="I11">
        <f t="shared" si="2"/>
        <v>0.00043668122270767995</v>
      </c>
      <c r="K11">
        <f t="shared" si="3"/>
        <v>2.397439318044808</v>
      </c>
      <c r="L11">
        <f t="shared" si="4"/>
        <v>-0.10643931804480777</v>
      </c>
      <c r="N11">
        <f t="shared" si="5"/>
        <v>2.29</v>
      </c>
      <c r="O11">
        <f t="shared" si="6"/>
        <v>0.001000000000000334</v>
      </c>
    </row>
    <row r="12" spans="1:15" ht="12.75">
      <c r="A12" s="1">
        <v>32278</v>
      </c>
      <c r="B12">
        <v>6.44132</v>
      </c>
      <c r="C12">
        <v>49.57</v>
      </c>
      <c r="D12">
        <v>2.282</v>
      </c>
      <c r="F12">
        <f t="shared" si="1"/>
        <v>0.019347814390114904</v>
      </c>
      <c r="G12">
        <f t="shared" si="1"/>
        <v>0.0032382108884840832</v>
      </c>
      <c r="H12">
        <f t="shared" si="0"/>
        <v>0.01610960350163082</v>
      </c>
      <c r="I12">
        <f t="shared" si="2"/>
        <v>-0.003928415539066088</v>
      </c>
      <c r="K12">
        <f t="shared" si="3"/>
        <v>2.3493967110068956</v>
      </c>
      <c r="L12">
        <f t="shared" si="4"/>
        <v>-0.0673967110068956</v>
      </c>
      <c r="N12">
        <f t="shared" si="5"/>
        <v>2.2910000000000004</v>
      </c>
      <c r="O12">
        <f t="shared" si="6"/>
        <v>-0.009000000000000341</v>
      </c>
    </row>
    <row r="13" spans="1:15" ht="12.75">
      <c r="A13" s="1">
        <v>32309</v>
      </c>
      <c r="B13">
        <v>6.57272</v>
      </c>
      <c r="C13">
        <v>49.79</v>
      </c>
      <c r="D13">
        <v>2.25</v>
      </c>
      <c r="F13">
        <f t="shared" si="1"/>
        <v>0.020399545434786726</v>
      </c>
      <c r="G13">
        <f t="shared" si="1"/>
        <v>0.004438168246923446</v>
      </c>
      <c r="H13">
        <f t="shared" si="0"/>
        <v>0.01596137718786328</v>
      </c>
      <c r="I13">
        <f t="shared" si="2"/>
        <v>-0.014022787028922012</v>
      </c>
      <c r="K13">
        <f t="shared" si="3"/>
        <v>2.3187621151907214</v>
      </c>
      <c r="L13">
        <f t="shared" si="4"/>
        <v>-0.0687621151907214</v>
      </c>
      <c r="N13">
        <f t="shared" si="5"/>
        <v>2.282</v>
      </c>
      <c r="O13">
        <f t="shared" si="6"/>
        <v>-0.03200000000000003</v>
      </c>
    </row>
    <row r="14" spans="1:15" ht="12.75">
      <c r="A14" s="1">
        <v>32339</v>
      </c>
      <c r="B14">
        <v>6.682430000000001</v>
      </c>
      <c r="C14">
        <v>50</v>
      </c>
      <c r="D14">
        <v>2.29</v>
      </c>
      <c r="F14">
        <f t="shared" si="1"/>
        <v>0.016691719714212683</v>
      </c>
      <c r="G14">
        <f t="shared" si="1"/>
        <v>0.00421771440048202</v>
      </c>
      <c r="H14">
        <f t="shared" si="0"/>
        <v>0.012474005313730663</v>
      </c>
      <c r="I14">
        <f t="shared" si="2"/>
        <v>0.017777777777777892</v>
      </c>
      <c r="K14">
        <f t="shared" si="3"/>
        <v>2.2859130986726925</v>
      </c>
      <c r="L14">
        <f t="shared" si="4"/>
        <v>0.0040869013273074906</v>
      </c>
      <c r="N14">
        <f t="shared" si="5"/>
        <v>2.25</v>
      </c>
      <c r="O14">
        <f t="shared" si="6"/>
        <v>0.040000000000000036</v>
      </c>
    </row>
    <row r="15" spans="1:15" ht="12.75">
      <c r="A15" s="1">
        <v>32370</v>
      </c>
      <c r="B15">
        <v>6.7439100000000005</v>
      </c>
      <c r="C15">
        <v>50.21</v>
      </c>
      <c r="D15">
        <v>2.29</v>
      </c>
      <c r="F15">
        <f t="shared" si="1"/>
        <v>0.009200246018289615</v>
      </c>
      <c r="G15">
        <f t="shared" si="1"/>
        <v>0.0041999999999999815</v>
      </c>
      <c r="H15">
        <f t="shared" si="0"/>
        <v>0.0050002460182896336</v>
      </c>
      <c r="I15">
        <f t="shared" si="2"/>
        <v>0</v>
      </c>
      <c r="K15">
        <f t="shared" si="3"/>
        <v>2.3185654721684434</v>
      </c>
      <c r="L15">
        <f t="shared" si="4"/>
        <v>-0.028565472168443407</v>
      </c>
      <c r="N15">
        <f t="shared" si="5"/>
        <v>2.29</v>
      </c>
      <c r="O15">
        <f t="shared" si="6"/>
        <v>0</v>
      </c>
    </row>
    <row r="16" spans="1:15" ht="12.75">
      <c r="A16" s="1">
        <v>32401</v>
      </c>
      <c r="B16">
        <v>6.78246</v>
      </c>
      <c r="C16">
        <v>50.54</v>
      </c>
      <c r="D16">
        <v>2.29</v>
      </c>
      <c r="F16">
        <f t="shared" si="1"/>
        <v>0.005716268455539852</v>
      </c>
      <c r="G16">
        <f t="shared" si="1"/>
        <v>0.006572395937064268</v>
      </c>
      <c r="H16">
        <f t="shared" si="0"/>
        <v>-0.0008561274815244158</v>
      </c>
      <c r="I16">
        <f t="shared" si="2"/>
        <v>0</v>
      </c>
      <c r="K16">
        <f t="shared" si="3"/>
        <v>2.3014505633818834</v>
      </c>
      <c r="L16">
        <f t="shared" si="4"/>
        <v>-0.011450563381883327</v>
      </c>
      <c r="N16">
        <f t="shared" si="5"/>
        <v>2.29</v>
      </c>
      <c r="O16">
        <f t="shared" si="6"/>
        <v>0</v>
      </c>
    </row>
    <row r="17" spans="1:15" ht="12.75">
      <c r="A17" s="1">
        <v>32431</v>
      </c>
      <c r="B17">
        <v>6.834200000000001</v>
      </c>
      <c r="C17">
        <v>50.71</v>
      </c>
      <c r="D17">
        <v>2.2840000000000003</v>
      </c>
      <c r="F17">
        <f t="shared" si="1"/>
        <v>0.007628500573538366</v>
      </c>
      <c r="G17">
        <f t="shared" si="1"/>
        <v>0.0033636723387415746</v>
      </c>
      <c r="H17">
        <f t="shared" si="0"/>
        <v>0.004264828234796791</v>
      </c>
      <c r="I17">
        <f t="shared" si="2"/>
        <v>-0.0026200873362444144</v>
      </c>
      <c r="K17">
        <f t="shared" si="3"/>
        <v>2.2880394680673093</v>
      </c>
      <c r="L17">
        <f t="shared" si="4"/>
        <v>-0.004039468067309038</v>
      </c>
      <c r="N17">
        <f t="shared" si="5"/>
        <v>2.29</v>
      </c>
      <c r="O17">
        <f t="shared" si="6"/>
        <v>-0.005999999999999783</v>
      </c>
    </row>
    <row r="18" spans="1:15" ht="12.75">
      <c r="A18" s="1">
        <v>32462</v>
      </c>
      <c r="B18">
        <v>6.925660000000001</v>
      </c>
      <c r="C18">
        <v>50.76</v>
      </c>
      <c r="D18">
        <v>2.2840000000000003</v>
      </c>
      <c r="F18">
        <f t="shared" si="1"/>
        <v>0.01338269292675065</v>
      </c>
      <c r="G18">
        <f t="shared" si="1"/>
        <v>0.0009859988168012812</v>
      </c>
      <c r="H18">
        <f t="shared" si="0"/>
        <v>0.012396694109949369</v>
      </c>
      <c r="I18">
        <f t="shared" si="2"/>
        <v>0</v>
      </c>
      <c r="K18">
        <f t="shared" si="3"/>
        <v>2.293740867688276</v>
      </c>
      <c r="L18">
        <f t="shared" si="4"/>
        <v>-0.009740867688275756</v>
      </c>
      <c r="N18">
        <f t="shared" si="5"/>
        <v>2.2840000000000003</v>
      </c>
      <c r="O18">
        <f t="shared" si="6"/>
        <v>0</v>
      </c>
    </row>
    <row r="19" spans="1:15" ht="12.75">
      <c r="A19" s="1">
        <v>32492</v>
      </c>
      <c r="B19">
        <v>7.0701600000000004</v>
      </c>
      <c r="C19">
        <v>50.84</v>
      </c>
      <c r="D19">
        <v>2.2840000000000003</v>
      </c>
      <c r="F19">
        <f t="shared" si="1"/>
        <v>0.02086443746877542</v>
      </c>
      <c r="G19">
        <f t="shared" si="1"/>
        <v>0.0015760441292356209</v>
      </c>
      <c r="H19">
        <f t="shared" si="0"/>
        <v>0.0192883933395398</v>
      </c>
      <c r="I19">
        <f t="shared" si="2"/>
        <v>0</v>
      </c>
      <c r="K19">
        <f t="shared" si="3"/>
        <v>2.312314049347125</v>
      </c>
      <c r="L19">
        <f t="shared" si="4"/>
        <v>-0.02831404934712456</v>
      </c>
      <c r="N19">
        <f t="shared" si="5"/>
        <v>2.2840000000000003</v>
      </c>
      <c r="O19">
        <f t="shared" si="6"/>
        <v>0</v>
      </c>
    </row>
    <row r="20" spans="1:15" ht="12.75">
      <c r="A20" s="1">
        <v>32523</v>
      </c>
      <c r="B20">
        <v>7.2432300000000005</v>
      </c>
      <c r="C20">
        <v>51.09</v>
      </c>
      <c r="D20">
        <v>2.3040000000000003</v>
      </c>
      <c r="F20">
        <f t="shared" si="1"/>
        <v>0.024478936827455167</v>
      </c>
      <c r="G20">
        <f t="shared" si="1"/>
        <v>0.0049173878835562235</v>
      </c>
      <c r="H20">
        <f t="shared" si="0"/>
        <v>0.019561548943898943</v>
      </c>
      <c r="I20">
        <f t="shared" si="2"/>
        <v>0.008756567425569184</v>
      </c>
      <c r="K20">
        <f t="shared" si="3"/>
        <v>2.3280546903875092</v>
      </c>
      <c r="L20">
        <f t="shared" si="4"/>
        <v>-0.02405469038750896</v>
      </c>
      <c r="N20">
        <f t="shared" si="5"/>
        <v>2.2840000000000003</v>
      </c>
      <c r="O20">
        <f t="shared" si="6"/>
        <v>0.020000000000000018</v>
      </c>
    </row>
    <row r="21" spans="1:15" ht="12.75">
      <c r="A21" s="1">
        <v>32554</v>
      </c>
      <c r="B21">
        <v>7.3415300000000006</v>
      </c>
      <c r="C21">
        <v>51.300000000000004</v>
      </c>
      <c r="D21">
        <v>2.35</v>
      </c>
      <c r="F21">
        <f t="shared" si="1"/>
        <v>0.013571293469902157</v>
      </c>
      <c r="G21">
        <f t="shared" si="1"/>
        <v>0.004110393423370606</v>
      </c>
      <c r="H21">
        <f t="shared" si="0"/>
        <v>0.00946090004653155</v>
      </c>
      <c r="I21">
        <f t="shared" si="2"/>
        <v>0.01996527777777768</v>
      </c>
      <c r="K21">
        <f t="shared" si="3"/>
        <v>2.3490698087667434</v>
      </c>
      <c r="L21">
        <f t="shared" si="4"/>
        <v>0.0009301912332566609</v>
      </c>
      <c r="N21">
        <f t="shared" si="5"/>
        <v>2.3040000000000003</v>
      </c>
      <c r="O21">
        <f t="shared" si="6"/>
        <v>0.04599999999999982</v>
      </c>
    </row>
    <row r="22" spans="1:15" ht="12.75">
      <c r="A22" s="1">
        <v>32582</v>
      </c>
      <c r="B22">
        <v>7.4211100000000005</v>
      </c>
      <c r="C22">
        <v>51.6</v>
      </c>
      <c r="D22">
        <v>2.3970000000000002</v>
      </c>
      <c r="F22">
        <f t="shared" si="1"/>
        <v>0.010839702350872393</v>
      </c>
      <c r="G22">
        <f t="shared" si="1"/>
        <v>0.005847953216374213</v>
      </c>
      <c r="H22">
        <f t="shared" si="0"/>
        <v>0.00499174913449818</v>
      </c>
      <c r="I22">
        <f t="shared" si="2"/>
        <v>0.020000000000000018</v>
      </c>
      <c r="K22">
        <f t="shared" si="3"/>
        <v>2.372233115109349</v>
      </c>
      <c r="L22">
        <f t="shared" si="4"/>
        <v>0.024766884890651042</v>
      </c>
      <c r="N22">
        <f t="shared" si="5"/>
        <v>2.35</v>
      </c>
      <c r="O22">
        <f t="shared" si="6"/>
        <v>0.04700000000000015</v>
      </c>
    </row>
    <row r="23" spans="1:15" ht="12.75">
      <c r="A23" s="1">
        <v>32613</v>
      </c>
      <c r="B23">
        <v>7.53209</v>
      </c>
      <c r="C23">
        <v>51.94</v>
      </c>
      <c r="D23">
        <v>2.4330000000000003</v>
      </c>
      <c r="F23">
        <f t="shared" si="1"/>
        <v>0.014954636166287782</v>
      </c>
      <c r="G23">
        <f t="shared" si="1"/>
        <v>0.006589147286821584</v>
      </c>
      <c r="H23">
        <f t="shared" si="0"/>
        <v>0.008365488879466199</v>
      </c>
      <c r="I23">
        <f t="shared" si="2"/>
        <v>0.015018773466833446</v>
      </c>
      <c r="K23">
        <f t="shared" si="3"/>
        <v>2.4089652226753926</v>
      </c>
      <c r="L23">
        <f t="shared" si="4"/>
        <v>0.02403477732460768</v>
      </c>
      <c r="N23">
        <f t="shared" si="5"/>
        <v>2.3970000000000002</v>
      </c>
      <c r="O23">
        <f t="shared" si="6"/>
        <v>0.03600000000000003</v>
      </c>
    </row>
    <row r="24" spans="1:15" ht="12.75">
      <c r="A24" s="1">
        <v>32643</v>
      </c>
      <c r="B24">
        <v>7.635770000000001</v>
      </c>
      <c r="C24">
        <v>52.230000000000004</v>
      </c>
      <c r="D24">
        <v>2.474</v>
      </c>
      <c r="F24">
        <f t="shared" si="1"/>
        <v>0.013765103709594717</v>
      </c>
      <c r="G24">
        <f t="shared" si="1"/>
        <v>0.005583365421640396</v>
      </c>
      <c r="H24">
        <f t="shared" si="0"/>
        <v>0.008181738287954321</v>
      </c>
      <c r="I24">
        <f t="shared" si="2"/>
        <v>0.016851623510069746</v>
      </c>
      <c r="K24">
        <f t="shared" si="3"/>
        <v>2.4533532344437416</v>
      </c>
      <c r="L24">
        <f t="shared" si="4"/>
        <v>0.02064676555625855</v>
      </c>
      <c r="N24">
        <f t="shared" si="5"/>
        <v>2.4330000000000003</v>
      </c>
      <c r="O24">
        <f t="shared" si="6"/>
        <v>0.040999999999999925</v>
      </c>
    </row>
    <row r="25" spans="1:15" ht="12.75">
      <c r="A25" s="1">
        <v>32674</v>
      </c>
      <c r="B25">
        <v>7.7285</v>
      </c>
      <c r="C25">
        <v>52.36</v>
      </c>
      <c r="D25">
        <v>2.507</v>
      </c>
      <c r="F25">
        <f t="shared" si="1"/>
        <v>0.012144158349452594</v>
      </c>
      <c r="G25">
        <f t="shared" si="1"/>
        <v>0.002488991001340146</v>
      </c>
      <c r="H25">
        <f t="shared" si="0"/>
        <v>0.009655167348112448</v>
      </c>
      <c r="I25">
        <f t="shared" si="2"/>
        <v>0.013338722716248919</v>
      </c>
      <c r="K25">
        <f t="shared" si="3"/>
        <v>2.494241620524399</v>
      </c>
      <c r="L25">
        <f t="shared" si="4"/>
        <v>0.01275837947560099</v>
      </c>
      <c r="N25">
        <f t="shared" si="5"/>
        <v>2.474</v>
      </c>
      <c r="O25">
        <f t="shared" si="6"/>
        <v>0.03299999999999992</v>
      </c>
    </row>
    <row r="26" spans="1:15" ht="12.75">
      <c r="A26" s="1">
        <v>32704</v>
      </c>
      <c r="B26">
        <v>7.805810000000001</v>
      </c>
      <c r="C26">
        <v>52.49</v>
      </c>
      <c r="D26">
        <v>2.536</v>
      </c>
      <c r="F26">
        <f t="shared" si="1"/>
        <v>0.010003234780358472</v>
      </c>
      <c r="G26">
        <f t="shared" si="1"/>
        <v>0.0024828113063408708</v>
      </c>
      <c r="H26">
        <f t="shared" si="0"/>
        <v>0.007520423474017601</v>
      </c>
      <c r="I26">
        <f t="shared" si="2"/>
        <v>0.011567610690067731</v>
      </c>
      <c r="K26">
        <f t="shared" si="3"/>
        <v>2.531205504541718</v>
      </c>
      <c r="L26">
        <f t="shared" si="4"/>
        <v>0.004794495458281922</v>
      </c>
      <c r="N26">
        <f t="shared" si="5"/>
        <v>2.507</v>
      </c>
      <c r="O26">
        <f t="shared" si="6"/>
        <v>0.028999999999999915</v>
      </c>
    </row>
    <row r="27" spans="1:15" ht="12.75">
      <c r="A27" s="1">
        <v>32735</v>
      </c>
      <c r="B27">
        <v>7.880170000000001</v>
      </c>
      <c r="C27">
        <v>52.57</v>
      </c>
      <c r="D27">
        <v>2.564</v>
      </c>
      <c r="F27">
        <f t="shared" si="1"/>
        <v>0.00952623750770254</v>
      </c>
      <c r="G27">
        <f t="shared" si="1"/>
        <v>0.0015240998285386276</v>
      </c>
      <c r="H27">
        <f t="shared" si="0"/>
        <v>0.008002137679163912</v>
      </c>
      <c r="I27">
        <f t="shared" si="2"/>
        <v>0.011041009463722329</v>
      </c>
      <c r="K27">
        <f t="shared" si="3"/>
        <v>2.5550717939301086</v>
      </c>
      <c r="L27">
        <f t="shared" si="4"/>
        <v>0.00892820606989142</v>
      </c>
      <c r="N27">
        <f t="shared" si="5"/>
        <v>2.536</v>
      </c>
      <c r="O27">
        <f t="shared" si="6"/>
        <v>0.028000000000000025</v>
      </c>
    </row>
    <row r="28" spans="1:15" ht="12.75">
      <c r="A28" s="1">
        <v>32766</v>
      </c>
      <c r="B28">
        <v>7.955540000000001</v>
      </c>
      <c r="C28">
        <v>52.74</v>
      </c>
      <c r="D28">
        <v>2.595</v>
      </c>
      <c r="F28">
        <f t="shared" si="1"/>
        <v>0.009564514471134489</v>
      </c>
      <c r="G28">
        <f t="shared" si="1"/>
        <v>0.0032337835267262083</v>
      </c>
      <c r="H28">
        <f t="shared" si="0"/>
        <v>0.0063307309444082804</v>
      </c>
      <c r="I28">
        <f t="shared" si="2"/>
        <v>0.012090483619344727</v>
      </c>
      <c r="K28">
        <f t="shared" si="3"/>
        <v>2.5845174810093763</v>
      </c>
      <c r="L28">
        <f t="shared" si="4"/>
        <v>0.010482518990623912</v>
      </c>
      <c r="N28">
        <f t="shared" si="5"/>
        <v>2.564</v>
      </c>
      <c r="O28">
        <f t="shared" si="6"/>
        <v>0.03100000000000014</v>
      </c>
    </row>
    <row r="29" spans="1:15" ht="12.75">
      <c r="A29" s="1">
        <v>32796</v>
      </c>
      <c r="B29">
        <v>8.0732</v>
      </c>
      <c r="C29">
        <v>52.99</v>
      </c>
      <c r="D29">
        <v>2.625</v>
      </c>
      <c r="F29">
        <f t="shared" si="1"/>
        <v>0.01478969372286465</v>
      </c>
      <c r="G29">
        <f t="shared" si="1"/>
        <v>0.004740235115661795</v>
      </c>
      <c r="H29">
        <f t="shared" si="0"/>
        <v>0.010049458607202855</v>
      </c>
      <c r="I29">
        <f t="shared" si="2"/>
        <v>0.01156069364161838</v>
      </c>
      <c r="K29">
        <f t="shared" si="3"/>
        <v>2.6114282468007395</v>
      </c>
      <c r="L29">
        <f t="shared" si="4"/>
        <v>0.013571753199260517</v>
      </c>
      <c r="N29">
        <f t="shared" si="5"/>
        <v>2.595</v>
      </c>
      <c r="O29">
        <f t="shared" si="6"/>
        <v>0.029999999999999805</v>
      </c>
    </row>
    <row r="30" spans="1:15" ht="12.75">
      <c r="A30" s="1">
        <v>32827</v>
      </c>
      <c r="B30">
        <v>8.18652</v>
      </c>
      <c r="C30">
        <v>53.120000000000005</v>
      </c>
      <c r="D30">
        <v>2.648</v>
      </c>
      <c r="F30">
        <f t="shared" si="1"/>
        <v>0.01403656542634879</v>
      </c>
      <c r="G30">
        <f t="shared" si="1"/>
        <v>0.002453293074164975</v>
      </c>
      <c r="H30">
        <f t="shared" si="0"/>
        <v>0.011583272352183815</v>
      </c>
      <c r="I30">
        <f t="shared" si="2"/>
        <v>0.008761904761904749</v>
      </c>
      <c r="K30">
        <f t="shared" si="3"/>
        <v>2.6513798288439077</v>
      </c>
      <c r="L30">
        <f t="shared" si="4"/>
        <v>-0.0033798288439075286</v>
      </c>
      <c r="N30">
        <f t="shared" si="5"/>
        <v>2.625</v>
      </c>
      <c r="O30">
        <f t="shared" si="6"/>
        <v>0.02300000000000013</v>
      </c>
    </row>
    <row r="31" spans="1:15" ht="12.75">
      <c r="A31" s="1">
        <v>32857</v>
      </c>
      <c r="B31">
        <v>8.462800000000001</v>
      </c>
      <c r="C31">
        <v>53.2</v>
      </c>
      <c r="D31">
        <v>2.677</v>
      </c>
      <c r="F31">
        <f t="shared" si="1"/>
        <v>0.0337481616120161</v>
      </c>
      <c r="G31">
        <f t="shared" si="1"/>
        <v>0.001506024096385561</v>
      </c>
      <c r="H31">
        <f t="shared" si="0"/>
        <v>0.03224213751563054</v>
      </c>
      <c r="I31">
        <f t="shared" si="2"/>
        <v>0.010951661631419807</v>
      </c>
      <c r="K31">
        <f t="shared" si="3"/>
        <v>2.6786725051885827</v>
      </c>
      <c r="L31">
        <f t="shared" si="4"/>
        <v>-0.0016725051885826403</v>
      </c>
      <c r="N31">
        <f t="shared" si="5"/>
        <v>2.648</v>
      </c>
      <c r="O31">
        <f t="shared" si="6"/>
        <v>0.028999999999999915</v>
      </c>
    </row>
    <row r="32" spans="1:15" ht="12.75">
      <c r="A32" s="1">
        <v>32888</v>
      </c>
      <c r="B32">
        <v>8.87123</v>
      </c>
      <c r="C32">
        <v>53.75</v>
      </c>
      <c r="D32">
        <v>2.7190000000000003</v>
      </c>
      <c r="F32">
        <f t="shared" si="1"/>
        <v>0.04826180460367713</v>
      </c>
      <c r="G32">
        <f t="shared" si="1"/>
        <v>0.010338345864661536</v>
      </c>
      <c r="H32">
        <f t="shared" si="0"/>
        <v>0.03792345873901559</v>
      </c>
      <c r="I32">
        <f t="shared" si="2"/>
        <v>0.01568920433320886</v>
      </c>
      <c r="K32">
        <f t="shared" si="3"/>
        <v>2.763312202129343</v>
      </c>
      <c r="L32">
        <f t="shared" si="4"/>
        <v>-0.044312202129342726</v>
      </c>
      <c r="N32">
        <f t="shared" si="5"/>
        <v>2.677</v>
      </c>
      <c r="O32">
        <f t="shared" si="6"/>
        <v>0.04200000000000026</v>
      </c>
    </row>
    <row r="33" spans="1:15" ht="12.75">
      <c r="A33" s="1">
        <v>32919</v>
      </c>
      <c r="B33">
        <v>9.07211</v>
      </c>
      <c r="C33">
        <v>54</v>
      </c>
      <c r="D33">
        <v>2.745</v>
      </c>
      <c r="F33">
        <f t="shared" si="1"/>
        <v>0.0226439851069129</v>
      </c>
      <c r="G33">
        <f t="shared" si="1"/>
        <v>0.0046511627906977715</v>
      </c>
      <c r="H33">
        <f t="shared" si="0"/>
        <v>0.01799282231621513</v>
      </c>
      <c r="I33">
        <f t="shared" si="2"/>
        <v>0.009562339095255501</v>
      </c>
      <c r="K33">
        <f t="shared" si="3"/>
        <v>2.8221138843113835</v>
      </c>
      <c r="L33">
        <f t="shared" si="4"/>
        <v>-0.07711388431138344</v>
      </c>
      <c r="N33">
        <f t="shared" si="5"/>
        <v>2.7190000000000003</v>
      </c>
      <c r="O33">
        <f t="shared" si="6"/>
        <v>0.0259999999999998</v>
      </c>
    </row>
    <row r="34" spans="1:15" ht="12.75">
      <c r="A34" s="1">
        <v>32947</v>
      </c>
      <c r="B34">
        <v>9.232050000000001</v>
      </c>
      <c r="C34">
        <v>54.300000000000004</v>
      </c>
      <c r="D34">
        <v>2.7772500000000004</v>
      </c>
      <c r="F34">
        <f t="shared" si="1"/>
        <v>0.01762985678083706</v>
      </c>
      <c r="G34">
        <f t="shared" si="1"/>
        <v>0.005555555555555536</v>
      </c>
      <c r="H34">
        <f t="shared" si="0"/>
        <v>0.012074301225281525</v>
      </c>
      <c r="I34">
        <f t="shared" si="2"/>
        <v>0.011748633879781645</v>
      </c>
      <c r="K34">
        <f t="shared" si="3"/>
        <v>2.7943902972580106</v>
      </c>
      <c r="L34">
        <f t="shared" si="4"/>
        <v>-0.01714029725801014</v>
      </c>
      <c r="N34">
        <f t="shared" si="5"/>
        <v>2.745</v>
      </c>
      <c r="O34">
        <f t="shared" si="6"/>
        <v>0.032250000000000334</v>
      </c>
    </row>
    <row r="35" spans="1:15" ht="12.75">
      <c r="A35" s="1">
        <v>32978</v>
      </c>
      <c r="B35">
        <v>9.37255</v>
      </c>
      <c r="C35">
        <v>54.38</v>
      </c>
      <c r="D35">
        <v>2.797</v>
      </c>
      <c r="F35">
        <f t="shared" si="1"/>
        <v>0.015218721735692498</v>
      </c>
      <c r="G35">
        <f t="shared" si="1"/>
        <v>0.0014732965009207621</v>
      </c>
      <c r="H35">
        <f t="shared" si="0"/>
        <v>0.013745425234771735</v>
      </c>
      <c r="I35">
        <f t="shared" si="2"/>
        <v>0.00711135115671957</v>
      </c>
      <c r="K35">
        <f t="shared" si="3"/>
        <v>2.8107833530779134</v>
      </c>
      <c r="L35">
        <f t="shared" si="4"/>
        <v>-0.01378335307791323</v>
      </c>
      <c r="N35">
        <f t="shared" si="5"/>
        <v>2.7772500000000004</v>
      </c>
      <c r="O35">
        <f t="shared" si="6"/>
        <v>0.019749999999999712</v>
      </c>
    </row>
    <row r="36" spans="1:15" ht="12.75">
      <c r="A36" s="1">
        <v>33008</v>
      </c>
      <c r="B36">
        <v>9.53611</v>
      </c>
      <c r="C36">
        <v>54.51</v>
      </c>
      <c r="D36">
        <v>2.822</v>
      </c>
      <c r="F36">
        <f t="shared" si="1"/>
        <v>0.017450960517682024</v>
      </c>
      <c r="G36">
        <f t="shared" si="1"/>
        <v>0.0023905847738137087</v>
      </c>
      <c r="H36">
        <f t="shared" si="0"/>
        <v>0.015060375743868315</v>
      </c>
      <c r="I36">
        <f t="shared" si="2"/>
        <v>0.008938148015731118</v>
      </c>
      <c r="K36">
        <f t="shared" si="3"/>
        <v>2.835445954381657</v>
      </c>
      <c r="L36">
        <f t="shared" si="4"/>
        <v>-0.013445954381656744</v>
      </c>
      <c r="N36">
        <f t="shared" si="5"/>
        <v>2.797</v>
      </c>
      <c r="O36">
        <f t="shared" si="6"/>
        <v>0.02499999999999991</v>
      </c>
    </row>
    <row r="37" spans="1:15" ht="12.75">
      <c r="A37" s="1">
        <v>33039</v>
      </c>
      <c r="B37">
        <v>9.74614</v>
      </c>
      <c r="C37">
        <v>54.81</v>
      </c>
      <c r="D37">
        <v>2.8520000000000003</v>
      </c>
      <c r="F37">
        <f t="shared" si="1"/>
        <v>0.02202470399355705</v>
      </c>
      <c r="G37">
        <f t="shared" si="1"/>
        <v>0.005503577325261411</v>
      </c>
      <c r="H37">
        <f t="shared" si="0"/>
        <v>0.016521126668295638</v>
      </c>
      <c r="I37">
        <f t="shared" si="2"/>
        <v>0.010630758327427436</v>
      </c>
      <c r="K37">
        <f t="shared" si="3"/>
        <v>2.8645003803491966</v>
      </c>
      <c r="L37">
        <f t="shared" si="4"/>
        <v>-0.012500380349196316</v>
      </c>
      <c r="N37">
        <f t="shared" si="5"/>
        <v>2.822</v>
      </c>
      <c r="O37">
        <f t="shared" si="6"/>
        <v>0.03000000000000025</v>
      </c>
    </row>
    <row r="38" spans="1:15" ht="12.75">
      <c r="A38" s="1">
        <v>33069</v>
      </c>
      <c r="B38">
        <v>9.92388</v>
      </c>
      <c r="C38">
        <v>55.02</v>
      </c>
      <c r="D38">
        <v>2.874</v>
      </c>
      <c r="F38">
        <f t="shared" si="1"/>
        <v>0.018236963556854224</v>
      </c>
      <c r="G38">
        <f t="shared" si="1"/>
        <v>0.003831417624521105</v>
      </c>
      <c r="H38">
        <f t="shared" si="0"/>
        <v>0.01440554593233312</v>
      </c>
      <c r="I38">
        <f t="shared" si="2"/>
        <v>0.007713884992987197</v>
      </c>
      <c r="K38">
        <f t="shared" si="3"/>
        <v>2.8991182532579796</v>
      </c>
      <c r="L38">
        <f t="shared" si="4"/>
        <v>-0.02511825325797945</v>
      </c>
      <c r="N38">
        <f t="shared" si="5"/>
        <v>2.8520000000000003</v>
      </c>
      <c r="O38">
        <f t="shared" si="6"/>
        <v>0.021999999999999797</v>
      </c>
    </row>
    <row r="39" spans="1:15" ht="12.75">
      <c r="A39" s="1">
        <v>33100</v>
      </c>
      <c r="B39">
        <v>10.092970000000001</v>
      </c>
      <c r="C39">
        <v>55.52</v>
      </c>
      <c r="D39">
        <v>2.8890000000000002</v>
      </c>
      <c r="F39">
        <f t="shared" si="1"/>
        <v>0.01703869857354179</v>
      </c>
      <c r="G39">
        <f t="shared" si="1"/>
        <v>0.00908760450745194</v>
      </c>
      <c r="H39">
        <f t="shared" si="0"/>
        <v>0.007951094066089848</v>
      </c>
      <c r="I39">
        <f t="shared" si="2"/>
        <v>0.005219206680584509</v>
      </c>
      <c r="K39">
        <f t="shared" si="3"/>
        <v>2.9154015390095256</v>
      </c>
      <c r="L39">
        <f t="shared" si="4"/>
        <v>-0.026401539009525354</v>
      </c>
      <c r="N39">
        <f t="shared" si="5"/>
        <v>2.874</v>
      </c>
      <c r="O39">
        <f t="shared" si="6"/>
        <v>0.015000000000000124</v>
      </c>
    </row>
    <row r="40" spans="1:15" ht="12.75">
      <c r="A40" s="1">
        <v>33131</v>
      </c>
      <c r="B40">
        <v>10.23684</v>
      </c>
      <c r="C40">
        <v>55.99</v>
      </c>
      <c r="D40">
        <v>2.898</v>
      </c>
      <c r="F40">
        <f t="shared" si="1"/>
        <v>0.014254476135369343</v>
      </c>
      <c r="G40">
        <f t="shared" si="1"/>
        <v>0.008465417867435043</v>
      </c>
      <c r="H40">
        <f t="shared" si="0"/>
        <v>0.0057890582679342995</v>
      </c>
      <c r="I40">
        <f t="shared" si="2"/>
        <v>0.0031152647975076775</v>
      </c>
      <c r="K40">
        <f t="shared" si="3"/>
        <v>2.911970710756934</v>
      </c>
      <c r="L40">
        <f t="shared" si="4"/>
        <v>-0.01397071075693379</v>
      </c>
      <c r="N40">
        <f t="shared" si="5"/>
        <v>2.8890000000000002</v>
      </c>
      <c r="O40">
        <f t="shared" si="6"/>
        <v>0.008999999999999897</v>
      </c>
    </row>
    <row r="41" spans="1:15" ht="12.75">
      <c r="A41" s="1">
        <v>33161</v>
      </c>
      <c r="B41">
        <v>10.38401</v>
      </c>
      <c r="C41">
        <v>56.33</v>
      </c>
      <c r="D41">
        <v>2.931</v>
      </c>
      <c r="F41">
        <f t="shared" si="1"/>
        <v>0.014376506812649126</v>
      </c>
      <c r="G41">
        <f t="shared" si="1"/>
        <v>0.0060725129487406715</v>
      </c>
      <c r="H41">
        <f t="shared" si="0"/>
        <v>0.008303993863908454</v>
      </c>
      <c r="I41">
        <f t="shared" si="2"/>
        <v>0.011387163561076497</v>
      </c>
      <c r="K41">
        <f t="shared" si="3"/>
        <v>2.9147766908604735</v>
      </c>
      <c r="L41">
        <f t="shared" si="4"/>
        <v>0.01622330913952652</v>
      </c>
      <c r="N41">
        <f t="shared" si="5"/>
        <v>2.898</v>
      </c>
      <c r="O41">
        <f t="shared" si="6"/>
        <v>0.03299999999999992</v>
      </c>
    </row>
    <row r="42" spans="1:15" ht="12.75">
      <c r="A42" s="1">
        <v>33192</v>
      </c>
      <c r="B42">
        <v>10.65971</v>
      </c>
      <c r="C42">
        <v>56.45</v>
      </c>
      <c r="D42">
        <v>2.939</v>
      </c>
      <c r="F42">
        <f t="shared" si="1"/>
        <v>0.026550436681012535</v>
      </c>
      <c r="G42">
        <f t="shared" si="1"/>
        <v>0.002130303568258496</v>
      </c>
      <c r="H42">
        <f t="shared" si="0"/>
        <v>0.02442013311275404</v>
      </c>
      <c r="I42">
        <f t="shared" si="2"/>
        <v>0.0027294438758103112</v>
      </c>
      <c r="K42">
        <f t="shared" si="3"/>
        <v>2.955339006015116</v>
      </c>
      <c r="L42">
        <f t="shared" si="4"/>
        <v>-0.016339006015115842</v>
      </c>
      <c r="N42">
        <f t="shared" si="5"/>
        <v>2.931</v>
      </c>
      <c r="O42">
        <f t="shared" si="6"/>
        <v>0.008000000000000007</v>
      </c>
    </row>
    <row r="43" spans="1:15" ht="12.75">
      <c r="A43" s="1">
        <v>33222</v>
      </c>
      <c r="B43">
        <v>10.99568</v>
      </c>
      <c r="C43">
        <v>56.45</v>
      </c>
      <c r="D43">
        <v>2.9485</v>
      </c>
      <c r="F43">
        <f t="shared" si="1"/>
        <v>0.031517742977998475</v>
      </c>
      <c r="G43">
        <f t="shared" si="1"/>
        <v>0</v>
      </c>
      <c r="H43">
        <f t="shared" si="0"/>
        <v>0.031517742977998475</v>
      </c>
      <c r="I43">
        <f t="shared" si="2"/>
        <v>0.0032323919700578685</v>
      </c>
      <c r="K43">
        <f t="shared" si="3"/>
        <v>3.010770771218384</v>
      </c>
      <c r="L43">
        <f t="shared" si="4"/>
        <v>-0.06227077121838409</v>
      </c>
      <c r="N43">
        <f t="shared" si="5"/>
        <v>2.939</v>
      </c>
      <c r="O43">
        <f t="shared" si="6"/>
        <v>0.009500000000000064</v>
      </c>
    </row>
    <row r="44" spans="1:15" ht="12.75">
      <c r="A44" s="1">
        <v>33253</v>
      </c>
      <c r="B44">
        <v>11.27594</v>
      </c>
      <c r="C44">
        <v>56.79</v>
      </c>
      <c r="D44">
        <v>2.9655</v>
      </c>
      <c r="F44">
        <f t="shared" si="1"/>
        <v>0.02548819172620531</v>
      </c>
      <c r="G44">
        <f t="shared" si="1"/>
        <v>0.006023029229406562</v>
      </c>
      <c r="H44">
        <f t="shared" si="0"/>
        <v>0.01946516249679875</v>
      </c>
      <c r="I44">
        <f t="shared" si="2"/>
        <v>0.00576564354756659</v>
      </c>
      <c r="K44">
        <f t="shared" si="3"/>
        <v>3.0414300651706285</v>
      </c>
      <c r="L44">
        <f t="shared" si="4"/>
        <v>-0.0759300651706285</v>
      </c>
      <c r="N44">
        <f t="shared" si="5"/>
        <v>2.9485</v>
      </c>
      <c r="O44">
        <f t="shared" si="6"/>
        <v>0.016999999999999904</v>
      </c>
    </row>
    <row r="45" spans="1:15" ht="12.75">
      <c r="A45" s="1">
        <v>33284</v>
      </c>
      <c r="B45">
        <v>11.472790000000002</v>
      </c>
      <c r="C45">
        <v>56.870000000000005</v>
      </c>
      <c r="D45">
        <v>2.9745000000000004</v>
      </c>
      <c r="F45">
        <f t="shared" si="1"/>
        <v>0.01745752460548755</v>
      </c>
      <c r="G45">
        <f t="shared" si="1"/>
        <v>0.0014086987145625063</v>
      </c>
      <c r="H45">
        <f t="shared" si="0"/>
        <v>0.016048825890925045</v>
      </c>
      <c r="I45">
        <f t="shared" si="2"/>
        <v>0.0030349013657058332</v>
      </c>
      <c r="K45">
        <f t="shared" si="3"/>
        <v>3.023223939384257</v>
      </c>
      <c r="L45">
        <f t="shared" si="4"/>
        <v>-0.048723939384256454</v>
      </c>
      <c r="N45">
        <f t="shared" si="5"/>
        <v>2.9655</v>
      </c>
      <c r="O45">
        <f t="shared" si="6"/>
        <v>0.009000000000000341</v>
      </c>
    </row>
    <row r="46" spans="1:15" ht="12.75">
      <c r="A46" s="1">
        <v>33312</v>
      </c>
      <c r="B46">
        <v>11.6364</v>
      </c>
      <c r="C46">
        <v>56.96</v>
      </c>
      <c r="D46">
        <v>2.983</v>
      </c>
      <c r="F46">
        <f t="shared" si="1"/>
        <v>0.014260698574627417</v>
      </c>
      <c r="G46">
        <f t="shared" si="1"/>
        <v>0.0015825567082818903</v>
      </c>
      <c r="H46">
        <f t="shared" si="0"/>
        <v>0.012678141866345527</v>
      </c>
      <c r="I46">
        <f t="shared" si="2"/>
        <v>0.0028576231299377586</v>
      </c>
      <c r="K46">
        <f t="shared" si="3"/>
        <v>3.022237232612557</v>
      </c>
      <c r="L46">
        <f t="shared" si="4"/>
        <v>-0.03923723261255674</v>
      </c>
      <c r="N46">
        <f t="shared" si="5"/>
        <v>2.9745000000000004</v>
      </c>
      <c r="O46">
        <f t="shared" si="6"/>
        <v>0.00849999999999973</v>
      </c>
    </row>
    <row r="47" spans="1:15" ht="12.75">
      <c r="A47" s="1">
        <v>33343</v>
      </c>
      <c r="B47">
        <v>11.7583</v>
      </c>
      <c r="C47">
        <v>57.04</v>
      </c>
      <c r="D47">
        <v>2.99975</v>
      </c>
      <c r="F47">
        <f t="shared" si="1"/>
        <v>0.01047574851328581</v>
      </c>
      <c r="G47">
        <f t="shared" si="1"/>
        <v>0.001404494382022392</v>
      </c>
      <c r="H47">
        <f t="shared" si="0"/>
        <v>0.009071254131263418</v>
      </c>
      <c r="I47">
        <f t="shared" si="2"/>
        <v>0.005615152531009082</v>
      </c>
      <c r="K47">
        <f t="shared" si="3"/>
        <v>3.0208188971873087</v>
      </c>
      <c r="L47">
        <f t="shared" si="4"/>
        <v>-0.021068897187308533</v>
      </c>
      <c r="N47">
        <f t="shared" si="5"/>
        <v>2.983</v>
      </c>
      <c r="O47">
        <f t="shared" si="6"/>
        <v>0.016750000000000043</v>
      </c>
    </row>
    <row r="48" spans="1:15" ht="12.75">
      <c r="A48" s="1">
        <v>33373</v>
      </c>
      <c r="B48">
        <v>11.873240000000001</v>
      </c>
      <c r="C48">
        <v>57.21</v>
      </c>
      <c r="D48">
        <v>3.0130000000000003</v>
      </c>
      <c r="F48">
        <f t="shared" si="1"/>
        <v>0.009775222608710443</v>
      </c>
      <c r="G48">
        <f t="shared" si="1"/>
        <v>0.002980364656381518</v>
      </c>
      <c r="H48">
        <f t="shared" si="0"/>
        <v>0.006794857952328925</v>
      </c>
      <c r="I48">
        <f t="shared" si="2"/>
        <v>0.004417034752896232</v>
      </c>
      <c r="K48">
        <f t="shared" si="3"/>
        <v>3.0269614945802577</v>
      </c>
      <c r="L48">
        <f t="shared" si="4"/>
        <v>-0.013961494580257305</v>
      </c>
      <c r="N48">
        <f t="shared" si="5"/>
        <v>2.99975</v>
      </c>
      <c r="O48">
        <f t="shared" si="6"/>
        <v>0.013250000000000206</v>
      </c>
    </row>
    <row r="49" spans="1:15" ht="12.75">
      <c r="A49" s="1">
        <v>33404</v>
      </c>
      <c r="B49">
        <v>11.99783</v>
      </c>
      <c r="C49">
        <v>57.38</v>
      </c>
      <c r="D49">
        <v>3.0244000000000004</v>
      </c>
      <c r="F49">
        <f t="shared" si="1"/>
        <v>0.010493344697824591</v>
      </c>
      <c r="G49">
        <f t="shared" si="1"/>
        <v>0.00297150847753902</v>
      </c>
      <c r="H49">
        <f t="shared" si="0"/>
        <v>0.0075218362202855715</v>
      </c>
      <c r="I49">
        <f t="shared" si="2"/>
        <v>0.0037836043810155484</v>
      </c>
      <c r="K49">
        <f t="shared" si="3"/>
        <v>3.0334729070103674</v>
      </c>
      <c r="L49">
        <f t="shared" si="4"/>
        <v>-0.009072907010367004</v>
      </c>
      <c r="N49">
        <f t="shared" si="5"/>
        <v>3.0130000000000003</v>
      </c>
      <c r="O49">
        <f t="shared" si="6"/>
        <v>0.011400000000000077</v>
      </c>
    </row>
    <row r="50" spans="1:15" ht="12.75">
      <c r="A50" s="1">
        <v>33434</v>
      </c>
      <c r="B50">
        <v>12.103860000000001</v>
      </c>
      <c r="C50">
        <v>57.46</v>
      </c>
      <c r="D50">
        <v>3.0364000000000004</v>
      </c>
      <c r="F50">
        <f t="shared" si="1"/>
        <v>0.008837431435517962</v>
      </c>
      <c r="G50">
        <f t="shared" si="1"/>
        <v>0.0013942140118508028</v>
      </c>
      <c r="H50">
        <f t="shared" si="0"/>
        <v>0.007443217423667159</v>
      </c>
      <c r="I50">
        <f t="shared" si="2"/>
        <v>0.003967729136357567</v>
      </c>
      <c r="K50">
        <f t="shared" si="3"/>
        <v>3.0471490414646323</v>
      </c>
      <c r="L50">
        <f t="shared" si="4"/>
        <v>-0.010749041464631848</v>
      </c>
      <c r="N50">
        <f t="shared" si="5"/>
        <v>3.0244000000000004</v>
      </c>
      <c r="O50">
        <f t="shared" si="6"/>
        <v>0.01200000000000001</v>
      </c>
    </row>
    <row r="51" spans="1:15" ht="12.75">
      <c r="A51" s="1">
        <v>33465</v>
      </c>
      <c r="B51">
        <v>12.1881</v>
      </c>
      <c r="C51">
        <v>57.63</v>
      </c>
      <c r="D51">
        <v>3.0500000000000003</v>
      </c>
      <c r="F51">
        <f t="shared" si="1"/>
        <v>0.006959763249079209</v>
      </c>
      <c r="G51">
        <f t="shared" si="1"/>
        <v>0.002958579881656931</v>
      </c>
      <c r="H51">
        <f t="shared" si="0"/>
        <v>0.0040011833674222785</v>
      </c>
      <c r="I51">
        <f t="shared" si="2"/>
        <v>0.004478988275589568</v>
      </c>
      <c r="K51">
        <f t="shared" si="3"/>
        <v>3.0590005853852236</v>
      </c>
      <c r="L51">
        <f t="shared" si="4"/>
        <v>-0.009000585385223303</v>
      </c>
      <c r="N51">
        <f t="shared" si="5"/>
        <v>3.0364000000000004</v>
      </c>
      <c r="O51">
        <f t="shared" si="6"/>
        <v>0.013599999999999834</v>
      </c>
    </row>
    <row r="52" spans="1:15" ht="12.75">
      <c r="A52" s="1">
        <v>33496</v>
      </c>
      <c r="B52">
        <v>12.309510000000001</v>
      </c>
      <c r="C52">
        <v>57.89</v>
      </c>
      <c r="D52">
        <v>3.0596</v>
      </c>
      <c r="F52">
        <f t="shared" si="1"/>
        <v>0.00996135574864021</v>
      </c>
      <c r="G52">
        <f t="shared" si="1"/>
        <v>0.004511539128925879</v>
      </c>
      <c r="H52">
        <f t="shared" si="0"/>
        <v>0.005449816619714332</v>
      </c>
      <c r="I52">
        <f t="shared" si="2"/>
        <v>0.0031475409836065893</v>
      </c>
      <c r="K52">
        <f t="shared" si="3"/>
        <v>3.062203609270638</v>
      </c>
      <c r="L52">
        <f t="shared" si="4"/>
        <v>-0.0026036092706380742</v>
      </c>
      <c r="N52">
        <f t="shared" si="5"/>
        <v>3.0500000000000003</v>
      </c>
      <c r="O52">
        <f t="shared" si="6"/>
        <v>0.009599999999999831</v>
      </c>
    </row>
    <row r="53" spans="1:15" ht="12.75">
      <c r="A53" s="1">
        <v>33526</v>
      </c>
      <c r="B53">
        <v>12.45268</v>
      </c>
      <c r="C53">
        <v>57.97</v>
      </c>
      <c r="D53">
        <v>3.0765000000000002</v>
      </c>
      <c r="F53">
        <f t="shared" si="1"/>
        <v>0.011630844769612958</v>
      </c>
      <c r="G53">
        <f t="shared" si="1"/>
        <v>0.0013819312489202762</v>
      </c>
      <c r="H53">
        <f t="shared" si="0"/>
        <v>0.010248913520692682</v>
      </c>
      <c r="I53">
        <f t="shared" si="2"/>
        <v>0.00552359785592893</v>
      </c>
      <c r="K53">
        <f t="shared" si="3"/>
        <v>3.076274258929678</v>
      </c>
      <c r="L53">
        <f t="shared" si="4"/>
        <v>0.00022574107032236057</v>
      </c>
      <c r="N53">
        <f t="shared" si="5"/>
        <v>3.0596</v>
      </c>
      <c r="O53">
        <f t="shared" si="6"/>
        <v>0.016900000000000137</v>
      </c>
    </row>
    <row r="54" spans="1:15" ht="12.75">
      <c r="A54" s="1">
        <v>33557</v>
      </c>
      <c r="B54">
        <v>12.761880000000001</v>
      </c>
      <c r="C54">
        <v>58.14</v>
      </c>
      <c r="D54">
        <v>3.06625</v>
      </c>
      <c r="F54">
        <f t="shared" si="1"/>
        <v>0.024829996434502455</v>
      </c>
      <c r="G54">
        <f t="shared" si="1"/>
        <v>0.0029325513196480912</v>
      </c>
      <c r="H54">
        <f t="shared" si="0"/>
        <v>0.021897445114854364</v>
      </c>
      <c r="I54">
        <f t="shared" si="2"/>
        <v>-0.0033317081098651613</v>
      </c>
      <c r="K54">
        <f t="shared" si="3"/>
        <v>3.108030782446411</v>
      </c>
      <c r="L54">
        <f t="shared" si="4"/>
        <v>-0.041780782446410925</v>
      </c>
      <c r="N54">
        <f t="shared" si="5"/>
        <v>3.0765000000000002</v>
      </c>
      <c r="O54">
        <f t="shared" si="6"/>
        <v>-0.010250000000000092</v>
      </c>
    </row>
    <row r="55" spans="1:15" ht="12.75">
      <c r="A55" s="1">
        <v>33587</v>
      </c>
      <c r="B55">
        <v>13.062270000000002</v>
      </c>
      <c r="C55">
        <v>58.18</v>
      </c>
      <c r="D55">
        <v>3.0780000000000003</v>
      </c>
      <c r="F55">
        <f t="shared" si="1"/>
        <v>0.0235380680589381</v>
      </c>
      <c r="G55">
        <f t="shared" si="1"/>
        <v>0.0006879944960440643</v>
      </c>
      <c r="H55">
        <f t="shared" si="0"/>
        <v>0.022850073562894035</v>
      </c>
      <c r="I55">
        <f t="shared" si="2"/>
        <v>0.0038320423970648054</v>
      </c>
      <c r="K55">
        <f t="shared" si="3"/>
        <v>3.1333930410834223</v>
      </c>
      <c r="L55">
        <f t="shared" si="4"/>
        <v>-0.05539304108342202</v>
      </c>
      <c r="N55">
        <f t="shared" si="5"/>
        <v>3.06625</v>
      </c>
      <c r="O55">
        <f t="shared" si="6"/>
        <v>0.01175000000000015</v>
      </c>
    </row>
    <row r="56" spans="1:15" ht="12.75">
      <c r="A56" s="1">
        <v>33618</v>
      </c>
      <c r="B56">
        <v>13.29968</v>
      </c>
      <c r="C56">
        <v>58.27</v>
      </c>
      <c r="D56">
        <v>3.064</v>
      </c>
      <c r="F56">
        <f t="shared" si="1"/>
        <v>0.018175248253174958</v>
      </c>
      <c r="G56">
        <f t="shared" si="1"/>
        <v>0.0015469233413545336</v>
      </c>
      <c r="H56">
        <f t="shared" si="0"/>
        <v>0.016628324911820425</v>
      </c>
      <c r="I56">
        <f t="shared" si="2"/>
        <v>-0.004548408057180042</v>
      </c>
      <c r="K56">
        <f t="shared" si="3"/>
        <v>3.148332526426588</v>
      </c>
      <c r="L56">
        <f t="shared" si="4"/>
        <v>-0.08433252642658795</v>
      </c>
      <c r="N56">
        <f t="shared" si="5"/>
        <v>3.0780000000000003</v>
      </c>
      <c r="O56">
        <f t="shared" si="6"/>
        <v>-0.014000000000000234</v>
      </c>
    </row>
    <row r="57" spans="1:15" ht="12.75">
      <c r="A57" s="1">
        <v>33649</v>
      </c>
      <c r="B57">
        <v>13.457260000000002</v>
      </c>
      <c r="C57">
        <v>58.480000000000004</v>
      </c>
      <c r="D57">
        <v>3.06</v>
      </c>
      <c r="F57">
        <f t="shared" si="1"/>
        <v>0.01184840537516707</v>
      </c>
      <c r="G57">
        <f t="shared" si="1"/>
        <v>0.003603912819632793</v>
      </c>
      <c r="H57">
        <f t="shared" si="0"/>
        <v>0.008244492555534277</v>
      </c>
      <c r="I57">
        <f t="shared" si="2"/>
        <v>-0.0013054830287205776</v>
      </c>
      <c r="K57">
        <f t="shared" si="3"/>
        <v>3.1149491875298176</v>
      </c>
      <c r="L57">
        <f t="shared" si="4"/>
        <v>-0.05494918752981759</v>
      </c>
      <c r="N57">
        <f t="shared" si="5"/>
        <v>3.064</v>
      </c>
      <c r="O57">
        <f t="shared" si="6"/>
        <v>-0.0040000000000000036</v>
      </c>
    </row>
    <row r="58" spans="1:15" ht="12.75">
      <c r="A58" s="1">
        <v>33678</v>
      </c>
      <c r="B58">
        <v>13.59421</v>
      </c>
      <c r="C58">
        <v>58.77</v>
      </c>
      <c r="D58">
        <v>3.0605</v>
      </c>
      <c r="F58">
        <f t="shared" si="1"/>
        <v>0.01017666300569342</v>
      </c>
      <c r="G58">
        <f t="shared" si="1"/>
        <v>0.00495896032831733</v>
      </c>
      <c r="H58">
        <f t="shared" si="0"/>
        <v>0.00521770267737609</v>
      </c>
      <c r="I58">
        <f t="shared" si="2"/>
        <v>0.00016339869281045694</v>
      </c>
      <c r="K58">
        <f t="shared" si="3"/>
        <v>3.0852281472199348</v>
      </c>
      <c r="L58">
        <f t="shared" si="4"/>
        <v>-0.02472814721993455</v>
      </c>
      <c r="N58">
        <f t="shared" si="5"/>
        <v>3.06</v>
      </c>
      <c r="O58">
        <f t="shared" si="6"/>
        <v>0.000500000000000167</v>
      </c>
    </row>
    <row r="59" spans="1:15" ht="12.75">
      <c r="A59" s="1">
        <v>33709</v>
      </c>
      <c r="B59">
        <v>13.7154</v>
      </c>
      <c r="C59">
        <v>58.86</v>
      </c>
      <c r="D59">
        <v>3.0775</v>
      </c>
      <c r="F59">
        <f t="shared" si="1"/>
        <v>0.008914824767308982</v>
      </c>
      <c r="G59">
        <f t="shared" si="1"/>
        <v>0.0015313935681469104</v>
      </c>
      <c r="H59">
        <f t="shared" si="0"/>
        <v>0.007383431199162072</v>
      </c>
      <c r="I59">
        <f t="shared" si="2"/>
        <v>0.005554647933344148</v>
      </c>
      <c r="K59">
        <f t="shared" si="3"/>
        <v>3.07646877904411</v>
      </c>
      <c r="L59">
        <f t="shared" si="4"/>
        <v>0.0010312209558902552</v>
      </c>
      <c r="N59">
        <f t="shared" si="5"/>
        <v>3.0605</v>
      </c>
      <c r="O59">
        <f t="shared" si="6"/>
        <v>0.016999999999999904</v>
      </c>
    </row>
    <row r="60" spans="1:15" ht="12.75">
      <c r="A60" s="1">
        <v>33739</v>
      </c>
      <c r="B60">
        <v>13.80583</v>
      </c>
      <c r="C60">
        <v>58.94</v>
      </c>
      <c r="D60">
        <v>3.116</v>
      </c>
      <c r="F60">
        <f t="shared" si="1"/>
        <v>0.006593318459541697</v>
      </c>
      <c r="G60">
        <f t="shared" si="1"/>
        <v>0.0013591573224600584</v>
      </c>
      <c r="H60">
        <f t="shared" si="0"/>
        <v>0.005234161137081639</v>
      </c>
      <c r="I60">
        <f t="shared" si="2"/>
        <v>0.012510154346060176</v>
      </c>
      <c r="K60">
        <f t="shared" si="3"/>
        <v>3.1002225095154214</v>
      </c>
      <c r="L60">
        <f t="shared" si="4"/>
        <v>0.01577749048457866</v>
      </c>
      <c r="N60">
        <f t="shared" si="5"/>
        <v>3.0775</v>
      </c>
      <c r="O60">
        <f t="shared" si="6"/>
        <v>0.03849999999999998</v>
      </c>
    </row>
    <row r="61" spans="1:15" ht="12.75">
      <c r="A61" s="1">
        <v>33770</v>
      </c>
      <c r="B61">
        <v>13.899270000000001</v>
      </c>
      <c r="C61">
        <v>59.15</v>
      </c>
      <c r="D61">
        <v>3.12225</v>
      </c>
      <c r="F61">
        <f t="shared" si="1"/>
        <v>0.006768155192407921</v>
      </c>
      <c r="G61">
        <f t="shared" si="1"/>
        <v>0.0035629453681711443</v>
      </c>
      <c r="H61">
        <f t="shared" si="0"/>
        <v>0.0032052098242367766</v>
      </c>
      <c r="I61">
        <f t="shared" si="2"/>
        <v>0.002005776636713863</v>
      </c>
      <c r="K61">
        <f t="shared" si="3"/>
        <v>3.1323096461031463</v>
      </c>
      <c r="L61">
        <f t="shared" si="4"/>
        <v>-0.010059646103146136</v>
      </c>
      <c r="N61">
        <f t="shared" si="5"/>
        <v>3.116</v>
      </c>
      <c r="O61">
        <f t="shared" si="6"/>
        <v>0.006250000000000089</v>
      </c>
    </row>
    <row r="62" spans="1:15" ht="12.75">
      <c r="A62" s="1">
        <v>33800</v>
      </c>
      <c r="B62">
        <v>13.98703</v>
      </c>
      <c r="C62">
        <v>59.28</v>
      </c>
      <c r="D62">
        <v>3.1105</v>
      </c>
      <c r="F62">
        <f aca="true" t="shared" si="7" ref="F62:G125">B62/B61-1</f>
        <v>0.006314000663344199</v>
      </c>
      <c r="G62">
        <f t="shared" si="7"/>
        <v>0.00219780219780219</v>
      </c>
      <c r="H62">
        <f aca="true" t="shared" si="8" ref="H62:H125">F62-G62</f>
        <v>0.004116198465542009</v>
      </c>
      <c r="I62">
        <f aca="true" t="shared" si="9" ref="I62:I125">D62/D61-1</f>
        <v>-0.003763311714308659</v>
      </c>
      <c r="K62">
        <f t="shared" si="3"/>
        <v>3.1322574663737233</v>
      </c>
      <c r="L62">
        <f t="shared" si="4"/>
        <v>-0.021757466373723222</v>
      </c>
      <c r="N62">
        <f t="shared" si="5"/>
        <v>3.12225</v>
      </c>
      <c r="O62">
        <f t="shared" si="6"/>
        <v>-0.01175000000000015</v>
      </c>
    </row>
    <row r="63" spans="1:15" ht="12.75">
      <c r="A63" s="1">
        <v>33831</v>
      </c>
      <c r="B63">
        <v>14.072960000000002</v>
      </c>
      <c r="C63">
        <v>59.45</v>
      </c>
      <c r="D63">
        <v>3.0745000000000005</v>
      </c>
      <c r="F63">
        <f t="shared" si="7"/>
        <v>0.006143548701904589</v>
      </c>
      <c r="G63">
        <f t="shared" si="7"/>
        <v>0.0028677462887989336</v>
      </c>
      <c r="H63">
        <f t="shared" si="8"/>
        <v>0.003275802413105655</v>
      </c>
      <c r="I63">
        <f t="shared" si="9"/>
        <v>-0.011573701977174</v>
      </c>
      <c r="K63">
        <f t="shared" si="3"/>
        <v>3.1233034353270686</v>
      </c>
      <c r="L63">
        <f t="shared" si="4"/>
        <v>-0.0488034353270681</v>
      </c>
      <c r="N63">
        <f t="shared" si="5"/>
        <v>3.1105</v>
      </c>
      <c r="O63">
        <f t="shared" si="6"/>
        <v>-0.03599999999999959</v>
      </c>
    </row>
    <row r="64" spans="1:15" ht="12.75">
      <c r="A64" s="1">
        <v>33862</v>
      </c>
      <c r="B64">
        <v>14.195380000000002</v>
      </c>
      <c r="C64">
        <v>59.620000000000005</v>
      </c>
      <c r="D64">
        <v>3.1095</v>
      </c>
      <c r="F64">
        <f t="shared" si="7"/>
        <v>0.00869895174860158</v>
      </c>
      <c r="G64">
        <f t="shared" si="7"/>
        <v>0.0028595458368376736</v>
      </c>
      <c r="H64">
        <f t="shared" si="8"/>
        <v>0.005839405911763906</v>
      </c>
      <c r="I64">
        <f t="shared" si="9"/>
        <v>0.011383964872336838</v>
      </c>
      <c r="K64">
        <f t="shared" si="3"/>
        <v>3.084571454519094</v>
      </c>
      <c r="L64">
        <f t="shared" si="4"/>
        <v>0.024928545480906283</v>
      </c>
      <c r="N64">
        <f t="shared" si="5"/>
        <v>3.0745000000000005</v>
      </c>
      <c r="O64">
        <f t="shared" si="6"/>
        <v>0.0349999999999997</v>
      </c>
    </row>
    <row r="65" spans="1:15" ht="12.75">
      <c r="A65" s="1">
        <v>33892</v>
      </c>
      <c r="B65">
        <v>14.297590000000001</v>
      </c>
      <c r="C65">
        <v>59.83</v>
      </c>
      <c r="D65">
        <v>3.123</v>
      </c>
      <c r="F65">
        <f t="shared" si="7"/>
        <v>0.007200229933964408</v>
      </c>
      <c r="G65">
        <f t="shared" si="7"/>
        <v>0.0035223079503521326</v>
      </c>
      <c r="H65">
        <f t="shared" si="8"/>
        <v>0.0036779219836122756</v>
      </c>
      <c r="I65">
        <f t="shared" si="9"/>
        <v>0.004341534008682979</v>
      </c>
      <c r="K65">
        <f t="shared" si="3"/>
        <v>3.12765763268263</v>
      </c>
      <c r="L65">
        <f t="shared" si="4"/>
        <v>-0.004657632682629753</v>
      </c>
      <c r="N65">
        <f t="shared" si="5"/>
        <v>3.1095</v>
      </c>
      <c r="O65">
        <f t="shared" si="6"/>
        <v>0.013500000000000068</v>
      </c>
    </row>
    <row r="66" spans="1:15" ht="12.75">
      <c r="A66" s="1">
        <v>33923</v>
      </c>
      <c r="B66">
        <v>14.416390000000002</v>
      </c>
      <c r="C66">
        <v>59.910000000000004</v>
      </c>
      <c r="D66">
        <v>3.112</v>
      </c>
      <c r="F66">
        <f t="shared" si="7"/>
        <v>0.008309092651278993</v>
      </c>
      <c r="G66">
        <f t="shared" si="7"/>
        <v>0.001337121845228273</v>
      </c>
      <c r="H66">
        <f t="shared" si="8"/>
        <v>0.00697197080605072</v>
      </c>
      <c r="I66">
        <f t="shared" si="9"/>
        <v>-0.0035222542427153503</v>
      </c>
      <c r="K66">
        <f t="shared" si="3"/>
        <v>3.1344861503548214</v>
      </c>
      <c r="L66">
        <f t="shared" si="4"/>
        <v>-0.022486150354821266</v>
      </c>
      <c r="N66">
        <f t="shared" si="5"/>
        <v>3.123</v>
      </c>
      <c r="O66">
        <f t="shared" si="6"/>
        <v>-0.01100000000000012</v>
      </c>
    </row>
    <row r="67" spans="1:15" ht="12.75">
      <c r="A67" s="1">
        <v>33953</v>
      </c>
      <c r="B67">
        <v>14.62166</v>
      </c>
      <c r="C67">
        <v>59.870000000000005</v>
      </c>
      <c r="D67">
        <v>3.12</v>
      </c>
      <c r="F67">
        <f t="shared" si="7"/>
        <v>0.01423865475337438</v>
      </c>
      <c r="G67">
        <f t="shared" si="7"/>
        <v>-0.0006676681689200548</v>
      </c>
      <c r="H67">
        <f t="shared" si="8"/>
        <v>0.014906322922294435</v>
      </c>
      <c r="I67">
        <f t="shared" si="9"/>
        <v>0.0025706940874035134</v>
      </c>
      <c r="K67">
        <f t="shared" si="3"/>
        <v>3.1336967731484298</v>
      </c>
      <c r="L67">
        <f t="shared" si="4"/>
        <v>-0.013696773148429653</v>
      </c>
      <c r="N67">
        <f t="shared" si="5"/>
        <v>3.112</v>
      </c>
      <c r="O67">
        <f t="shared" si="6"/>
        <v>0.008000000000000007</v>
      </c>
    </row>
    <row r="68" spans="1:15" ht="12.75">
      <c r="A68" s="1">
        <v>33984</v>
      </c>
      <c r="B68">
        <v>14.80507</v>
      </c>
      <c r="C68">
        <v>60.160000000000004</v>
      </c>
      <c r="D68">
        <v>3.1090000000000004</v>
      </c>
      <c r="F68">
        <f t="shared" si="7"/>
        <v>0.012543719386171048</v>
      </c>
      <c r="G68">
        <f t="shared" si="7"/>
        <v>0.004843828294638364</v>
      </c>
      <c r="H68">
        <f t="shared" si="8"/>
        <v>0.007699891091532685</v>
      </c>
      <c r="I68">
        <f t="shared" si="9"/>
        <v>-0.003525641025640902</v>
      </c>
      <c r="K68">
        <f t="shared" si="3"/>
        <v>3.1665077275175593</v>
      </c>
      <c r="L68">
        <f t="shared" si="4"/>
        <v>-0.05750772751755884</v>
      </c>
      <c r="N68">
        <f t="shared" si="5"/>
        <v>3.12</v>
      </c>
      <c r="O68">
        <f t="shared" si="6"/>
        <v>-0.010999999999999677</v>
      </c>
    </row>
    <row r="69" spans="1:15" ht="12.75">
      <c r="A69" s="1">
        <v>34015</v>
      </c>
      <c r="B69">
        <v>14.92603</v>
      </c>
      <c r="C69">
        <v>60.38</v>
      </c>
      <c r="D69">
        <v>3.096</v>
      </c>
      <c r="F69">
        <f t="shared" si="7"/>
        <v>0.008170174136292507</v>
      </c>
      <c r="G69">
        <f t="shared" si="7"/>
        <v>0.0036569148936169693</v>
      </c>
      <c r="H69">
        <f t="shared" si="8"/>
        <v>0.004513259242675538</v>
      </c>
      <c r="I69">
        <f t="shared" si="9"/>
        <v>-0.004181408813123344</v>
      </c>
      <c r="K69">
        <f t="shared" si="3"/>
        <v>3.1329389614035756</v>
      </c>
      <c r="L69">
        <f t="shared" si="4"/>
        <v>-0.036938961403575554</v>
      </c>
      <c r="N69">
        <f t="shared" si="5"/>
        <v>3.1090000000000004</v>
      </c>
      <c r="O69">
        <f t="shared" si="6"/>
        <v>-0.013000000000000345</v>
      </c>
    </row>
    <row r="70" spans="1:15" ht="12.75">
      <c r="A70" s="1">
        <v>34043</v>
      </c>
      <c r="B70">
        <v>15.013020000000001</v>
      </c>
      <c r="C70">
        <v>60.59</v>
      </c>
      <c r="D70">
        <v>3.0930000000000004</v>
      </c>
      <c r="F70">
        <f t="shared" si="7"/>
        <v>0.005828073506485065</v>
      </c>
      <c r="G70">
        <f t="shared" si="7"/>
        <v>0.003477972838688226</v>
      </c>
      <c r="H70">
        <f t="shared" si="8"/>
        <v>0.0023501006677968395</v>
      </c>
      <c r="I70">
        <f t="shared" si="9"/>
        <v>-0.0009689922480619062</v>
      </c>
      <c r="K70">
        <f t="shared" si="3"/>
        <v>3.1099730506153236</v>
      </c>
      <c r="L70">
        <f t="shared" si="4"/>
        <v>-0.01697305061532317</v>
      </c>
      <c r="N70">
        <f t="shared" si="5"/>
        <v>3.096</v>
      </c>
      <c r="O70">
        <f t="shared" si="6"/>
        <v>-0.0029999999999996696</v>
      </c>
    </row>
    <row r="71" spans="1:15" ht="12.75">
      <c r="A71" s="1">
        <v>34074</v>
      </c>
      <c r="B71">
        <v>15.099590000000001</v>
      </c>
      <c r="C71">
        <v>60.76</v>
      </c>
      <c r="D71">
        <v>3.111</v>
      </c>
      <c r="F71">
        <f t="shared" si="7"/>
        <v>0.005766328160490053</v>
      </c>
      <c r="G71">
        <f t="shared" si="7"/>
        <v>0.0028057435220332216</v>
      </c>
      <c r="H71">
        <f t="shared" si="8"/>
        <v>0.0029605846384568313</v>
      </c>
      <c r="I71">
        <f t="shared" si="9"/>
        <v>0.005819592628515835</v>
      </c>
      <c r="K71">
        <f t="shared" si="3"/>
        <v>3.100268861365496</v>
      </c>
      <c r="L71">
        <f t="shared" si="4"/>
        <v>0.010731138634504145</v>
      </c>
      <c r="N71">
        <f t="shared" si="5"/>
        <v>3.0930000000000004</v>
      </c>
      <c r="O71">
        <f t="shared" si="6"/>
        <v>0.017999999999999794</v>
      </c>
    </row>
    <row r="72" spans="1:15" ht="12.75">
      <c r="A72" s="1">
        <v>34104</v>
      </c>
      <c r="B72">
        <v>15.185900000000002</v>
      </c>
      <c r="C72">
        <v>60.84</v>
      </c>
      <c r="D72">
        <v>3.1175</v>
      </c>
      <c r="F72">
        <f t="shared" si="7"/>
        <v>0.005716049243721155</v>
      </c>
      <c r="G72">
        <f t="shared" si="7"/>
        <v>0.0013166556945358732</v>
      </c>
      <c r="H72">
        <f t="shared" si="8"/>
        <v>0.004399393549185282</v>
      </c>
      <c r="I72">
        <f t="shared" si="9"/>
        <v>0.0020893603342977407</v>
      </c>
      <c r="K72">
        <f t="shared" si="3"/>
        <v>3.1202103788102393</v>
      </c>
      <c r="L72">
        <f t="shared" si="4"/>
        <v>-0.002710378810239167</v>
      </c>
      <c r="N72">
        <f t="shared" si="5"/>
        <v>3.111</v>
      </c>
      <c r="O72">
        <f t="shared" si="6"/>
        <v>0.00649999999999995</v>
      </c>
    </row>
    <row r="73" spans="1:15" ht="12.75">
      <c r="A73" s="1">
        <v>34135</v>
      </c>
      <c r="B73">
        <v>15.271080000000001</v>
      </c>
      <c r="C73">
        <v>60.92</v>
      </c>
      <c r="D73">
        <v>3.1290000000000004</v>
      </c>
      <c r="F73">
        <f t="shared" si="7"/>
        <v>0.005609150593642642</v>
      </c>
      <c r="G73">
        <f t="shared" si="7"/>
        <v>0.0013149243918475495</v>
      </c>
      <c r="H73">
        <f t="shared" si="8"/>
        <v>0.004294226201795093</v>
      </c>
      <c r="I73">
        <f t="shared" si="9"/>
        <v>0.0036888532477947766</v>
      </c>
      <c r="K73">
        <f t="shared" si="3"/>
        <v>3.1312151093895855</v>
      </c>
      <c r="L73">
        <f t="shared" si="4"/>
        <v>-0.002215109389585024</v>
      </c>
      <c r="N73">
        <f t="shared" si="5"/>
        <v>3.1175</v>
      </c>
      <c r="O73">
        <f t="shared" si="6"/>
        <v>0.011500000000000288</v>
      </c>
    </row>
    <row r="74" spans="1:15" ht="12.75">
      <c r="A74" s="1">
        <v>34165</v>
      </c>
      <c r="B74">
        <v>15.344460000000002</v>
      </c>
      <c r="C74">
        <v>60.92</v>
      </c>
      <c r="D74">
        <v>3.115</v>
      </c>
      <c r="F74">
        <f t="shared" si="7"/>
        <v>0.004805161128093038</v>
      </c>
      <c r="G74">
        <f t="shared" si="7"/>
        <v>0</v>
      </c>
      <c r="H74">
        <f t="shared" si="8"/>
        <v>0.004805161128093038</v>
      </c>
      <c r="I74">
        <f t="shared" si="9"/>
        <v>-0.004474272930648837</v>
      </c>
      <c r="K74">
        <f aca="true" t="shared" si="10" ref="K74:K137">D73*(1+H73)</f>
        <v>3.1424366337854175</v>
      </c>
      <c r="L74">
        <f aca="true" t="shared" si="11" ref="L74:L137">D74-K74</f>
        <v>-0.027436633785417275</v>
      </c>
      <c r="N74">
        <f aca="true" t="shared" si="12" ref="N74:N137">D73</f>
        <v>3.1290000000000004</v>
      </c>
      <c r="O74">
        <f aca="true" t="shared" si="13" ref="O74:O137">D74-D73</f>
        <v>-0.014000000000000234</v>
      </c>
    </row>
    <row r="75" spans="1:15" ht="12.75">
      <c r="A75" s="1">
        <v>34196</v>
      </c>
      <c r="B75">
        <v>15.426590000000001</v>
      </c>
      <c r="C75">
        <v>61.09</v>
      </c>
      <c r="D75">
        <v>3.1130000000000004</v>
      </c>
      <c r="F75">
        <f t="shared" si="7"/>
        <v>0.005352420352361609</v>
      </c>
      <c r="G75">
        <f t="shared" si="7"/>
        <v>0.002790544977019138</v>
      </c>
      <c r="H75">
        <f t="shared" si="8"/>
        <v>0.0025618753753424706</v>
      </c>
      <c r="I75">
        <f t="shared" si="9"/>
        <v>-0.0006420545746387285</v>
      </c>
      <c r="K75">
        <f t="shared" si="10"/>
        <v>3.12996807691401</v>
      </c>
      <c r="L75">
        <f t="shared" si="11"/>
        <v>-0.0169680769140097</v>
      </c>
      <c r="N75">
        <f t="shared" si="12"/>
        <v>3.115</v>
      </c>
      <c r="O75">
        <f t="shared" si="13"/>
        <v>-0.0019999999999997797</v>
      </c>
    </row>
    <row r="76" spans="1:15" ht="12.75">
      <c r="A76" s="1">
        <v>34227</v>
      </c>
      <c r="B76">
        <v>15.540840000000001</v>
      </c>
      <c r="C76">
        <v>61.22</v>
      </c>
      <c r="D76">
        <v>3.1180000000000003</v>
      </c>
      <c r="F76">
        <f t="shared" si="7"/>
        <v>0.00740604372061493</v>
      </c>
      <c r="G76">
        <f t="shared" si="7"/>
        <v>0.0021280078572596395</v>
      </c>
      <c r="H76">
        <f t="shared" si="8"/>
        <v>0.00527803586335529</v>
      </c>
      <c r="I76">
        <f t="shared" si="9"/>
        <v>0.00160616768390609</v>
      </c>
      <c r="K76">
        <f t="shared" si="10"/>
        <v>3.1209751180434417</v>
      </c>
      <c r="L76">
        <f t="shared" si="11"/>
        <v>-0.002975118043441416</v>
      </c>
      <c r="N76">
        <f t="shared" si="12"/>
        <v>3.1130000000000004</v>
      </c>
      <c r="O76">
        <f t="shared" si="13"/>
        <v>0.004999999999999893</v>
      </c>
    </row>
    <row r="77" spans="1:15" ht="12.75">
      <c r="A77" s="1">
        <v>34257</v>
      </c>
      <c r="B77">
        <v>15.604400000000002</v>
      </c>
      <c r="C77">
        <v>61.47</v>
      </c>
      <c r="D77">
        <v>3.1300000000000003</v>
      </c>
      <c r="F77">
        <f t="shared" si="7"/>
        <v>0.00408986901608932</v>
      </c>
      <c r="G77">
        <f t="shared" si="7"/>
        <v>0.004083632799738668</v>
      </c>
      <c r="H77">
        <f t="shared" si="8"/>
        <v>6.236216350652413E-06</v>
      </c>
      <c r="I77">
        <f t="shared" si="9"/>
        <v>0.0038486209108403724</v>
      </c>
      <c r="K77">
        <f t="shared" si="10"/>
        <v>3.134456915821942</v>
      </c>
      <c r="L77">
        <f t="shared" si="11"/>
        <v>-0.004456915821941632</v>
      </c>
      <c r="N77">
        <f t="shared" si="12"/>
        <v>3.1180000000000003</v>
      </c>
      <c r="O77">
        <f t="shared" si="13"/>
        <v>0.01200000000000001</v>
      </c>
    </row>
    <row r="78" spans="1:15" ht="12.75">
      <c r="A78" s="1">
        <v>34288</v>
      </c>
      <c r="B78">
        <v>15.673230000000002</v>
      </c>
      <c r="C78">
        <v>61.51</v>
      </c>
      <c r="D78">
        <v>3.1029000000000004</v>
      </c>
      <c r="F78">
        <f t="shared" si="7"/>
        <v>0.004410935377201275</v>
      </c>
      <c r="G78">
        <f t="shared" si="7"/>
        <v>0.0006507239303725765</v>
      </c>
      <c r="H78">
        <f t="shared" si="8"/>
        <v>0.0037602114468286985</v>
      </c>
      <c r="I78">
        <f t="shared" si="9"/>
        <v>-0.008658146964856228</v>
      </c>
      <c r="K78">
        <f t="shared" si="10"/>
        <v>3.130019519357178</v>
      </c>
      <c r="L78">
        <f t="shared" si="11"/>
        <v>-0.0271195193571776</v>
      </c>
      <c r="N78">
        <f t="shared" si="12"/>
        <v>3.1300000000000003</v>
      </c>
      <c r="O78">
        <f t="shared" si="13"/>
        <v>-0.027099999999999902</v>
      </c>
    </row>
    <row r="79" spans="1:15" ht="12.75">
      <c r="A79" s="1">
        <v>34318</v>
      </c>
      <c r="B79">
        <v>15.792740000000002</v>
      </c>
      <c r="C79">
        <v>61.51</v>
      </c>
      <c r="D79">
        <v>3.1060000000000003</v>
      </c>
      <c r="F79">
        <f t="shared" si="7"/>
        <v>0.007625103440707548</v>
      </c>
      <c r="G79">
        <f t="shared" si="7"/>
        <v>0</v>
      </c>
      <c r="H79">
        <f t="shared" si="8"/>
        <v>0.007625103440707548</v>
      </c>
      <c r="I79">
        <f t="shared" si="9"/>
        <v>0.000999065390441256</v>
      </c>
      <c r="K79">
        <f t="shared" si="10"/>
        <v>3.114567560098365</v>
      </c>
      <c r="L79">
        <f t="shared" si="11"/>
        <v>-0.00856756009836479</v>
      </c>
      <c r="N79">
        <f t="shared" si="12"/>
        <v>3.1029000000000004</v>
      </c>
      <c r="O79">
        <f t="shared" si="13"/>
        <v>0.0030999999999998806</v>
      </c>
    </row>
    <row r="80" spans="1:15" ht="12.75">
      <c r="A80" s="1">
        <v>34349</v>
      </c>
      <c r="B80">
        <v>15.915170000000002</v>
      </c>
      <c r="C80">
        <v>61.68</v>
      </c>
      <c r="D80">
        <v>3.1050000000000004</v>
      </c>
      <c r="F80">
        <f t="shared" si="7"/>
        <v>0.007752296308303652</v>
      </c>
      <c r="G80">
        <f t="shared" si="7"/>
        <v>0.0027637782474394523</v>
      </c>
      <c r="H80">
        <f t="shared" si="8"/>
        <v>0.0049885180608642</v>
      </c>
      <c r="I80">
        <f t="shared" si="9"/>
        <v>-0.0003219575016097931</v>
      </c>
      <c r="K80">
        <f t="shared" si="10"/>
        <v>3.129683571286838</v>
      </c>
      <c r="L80">
        <f t="shared" si="11"/>
        <v>-0.024683571286837402</v>
      </c>
      <c r="N80">
        <f t="shared" si="12"/>
        <v>3.1060000000000003</v>
      </c>
      <c r="O80">
        <f t="shared" si="13"/>
        <v>-0.0009999999999998899</v>
      </c>
    </row>
    <row r="81" spans="1:15" ht="12.75">
      <c r="A81" s="1">
        <v>34380</v>
      </c>
      <c r="B81">
        <v>15.99703</v>
      </c>
      <c r="C81">
        <v>61.89</v>
      </c>
      <c r="D81">
        <v>3.18</v>
      </c>
      <c r="F81">
        <f t="shared" si="7"/>
        <v>0.0051435203016994</v>
      </c>
      <c r="G81">
        <f t="shared" si="7"/>
        <v>0.003404669260700377</v>
      </c>
      <c r="H81">
        <f t="shared" si="8"/>
        <v>0.0017388510409990232</v>
      </c>
      <c r="I81">
        <f t="shared" si="9"/>
        <v>0.02415458937198056</v>
      </c>
      <c r="K81">
        <f t="shared" si="10"/>
        <v>3.120489348578984</v>
      </c>
      <c r="L81">
        <f t="shared" si="11"/>
        <v>0.05951065142101619</v>
      </c>
      <c r="N81">
        <f t="shared" si="12"/>
        <v>3.1050000000000004</v>
      </c>
      <c r="O81">
        <f t="shared" si="13"/>
        <v>0.07499999999999973</v>
      </c>
    </row>
    <row r="82" spans="1:15" ht="12.75">
      <c r="A82" s="1">
        <v>34408</v>
      </c>
      <c r="B82">
        <v>16.07928</v>
      </c>
      <c r="C82">
        <v>62.11</v>
      </c>
      <c r="D82">
        <v>3.3578</v>
      </c>
      <c r="F82">
        <f t="shared" si="7"/>
        <v>0.005141579405677277</v>
      </c>
      <c r="G82">
        <f t="shared" si="7"/>
        <v>0.0035546938116011173</v>
      </c>
      <c r="H82">
        <f t="shared" si="8"/>
        <v>0.0015868855940761595</v>
      </c>
      <c r="I82">
        <f t="shared" si="9"/>
        <v>0.05591194968553448</v>
      </c>
      <c r="K82">
        <f t="shared" si="10"/>
        <v>3.185529546310377</v>
      </c>
      <c r="L82">
        <f t="shared" si="11"/>
        <v>0.1722704536896229</v>
      </c>
      <c r="N82">
        <f t="shared" si="12"/>
        <v>3.18</v>
      </c>
      <c r="O82">
        <f t="shared" si="13"/>
        <v>0.17779999999999996</v>
      </c>
    </row>
    <row r="83" spans="1:15" ht="12.75">
      <c r="A83" s="1">
        <v>34439</v>
      </c>
      <c r="B83">
        <v>16.15803</v>
      </c>
      <c r="C83">
        <v>62.190000000000005</v>
      </c>
      <c r="D83">
        <v>3.265</v>
      </c>
      <c r="F83">
        <f t="shared" si="7"/>
        <v>0.004897607355553113</v>
      </c>
      <c r="G83">
        <f t="shared" si="7"/>
        <v>0.001288037353083249</v>
      </c>
      <c r="H83">
        <f t="shared" si="8"/>
        <v>0.003609570002469864</v>
      </c>
      <c r="I83">
        <f t="shared" si="9"/>
        <v>-0.027637143367681194</v>
      </c>
      <c r="K83">
        <f t="shared" si="10"/>
        <v>3.363128444447789</v>
      </c>
      <c r="L83">
        <f t="shared" si="11"/>
        <v>-0.09812844444778879</v>
      </c>
      <c r="N83">
        <f t="shared" si="12"/>
        <v>3.3578</v>
      </c>
      <c r="O83">
        <f t="shared" si="13"/>
        <v>-0.0928</v>
      </c>
    </row>
    <row r="84" spans="1:15" ht="12.75">
      <c r="A84" s="1">
        <v>34469</v>
      </c>
      <c r="B84">
        <v>16.2361</v>
      </c>
      <c r="C84">
        <v>62.230000000000004</v>
      </c>
      <c r="D84">
        <v>3.3200000000000003</v>
      </c>
      <c r="F84">
        <f t="shared" si="7"/>
        <v>0.00483165336368363</v>
      </c>
      <c r="G84">
        <f t="shared" si="7"/>
        <v>0.0006431902235086717</v>
      </c>
      <c r="H84">
        <f t="shared" si="8"/>
        <v>0.004188463140174958</v>
      </c>
      <c r="I84">
        <f t="shared" si="9"/>
        <v>0.016845329249617125</v>
      </c>
      <c r="K84">
        <f t="shared" si="10"/>
        <v>3.2767852460580644</v>
      </c>
      <c r="L84">
        <f t="shared" si="11"/>
        <v>0.04321475394193586</v>
      </c>
      <c r="N84">
        <f t="shared" si="12"/>
        <v>3.265</v>
      </c>
      <c r="O84">
        <f t="shared" si="13"/>
        <v>0.05500000000000016</v>
      </c>
    </row>
    <row r="85" spans="1:15" ht="12.75">
      <c r="A85" s="1">
        <v>34500</v>
      </c>
      <c r="B85">
        <v>16.31734</v>
      </c>
      <c r="C85">
        <v>62.440000000000005</v>
      </c>
      <c r="D85">
        <v>3.3925</v>
      </c>
      <c r="F85">
        <f t="shared" si="7"/>
        <v>0.005003664673166597</v>
      </c>
      <c r="G85">
        <f t="shared" si="7"/>
        <v>0.003374578177727905</v>
      </c>
      <c r="H85">
        <f t="shared" si="8"/>
        <v>0.0016290864954386919</v>
      </c>
      <c r="I85">
        <f t="shared" si="9"/>
        <v>0.0218373493975903</v>
      </c>
      <c r="K85">
        <f t="shared" si="10"/>
        <v>3.333905697625381</v>
      </c>
      <c r="L85">
        <f t="shared" si="11"/>
        <v>0.058594302374618934</v>
      </c>
      <c r="N85">
        <f t="shared" si="12"/>
        <v>3.3200000000000003</v>
      </c>
      <c r="O85">
        <f t="shared" si="13"/>
        <v>0.07249999999999979</v>
      </c>
    </row>
    <row r="86" spans="1:15" ht="12.75">
      <c r="A86" s="1">
        <v>34530</v>
      </c>
      <c r="B86">
        <v>16.38971</v>
      </c>
      <c r="C86">
        <v>62.61</v>
      </c>
      <c r="D86">
        <v>3.398</v>
      </c>
      <c r="F86">
        <f t="shared" si="7"/>
        <v>0.004435159161971125</v>
      </c>
      <c r="G86">
        <f t="shared" si="7"/>
        <v>0.002722613709160715</v>
      </c>
      <c r="H86">
        <f t="shared" si="8"/>
        <v>0.00171254545281041</v>
      </c>
      <c r="I86">
        <f t="shared" si="9"/>
        <v>0.0016212232866616993</v>
      </c>
      <c r="K86">
        <f t="shared" si="10"/>
        <v>3.398026675935776</v>
      </c>
      <c r="L86">
        <f t="shared" si="11"/>
        <v>-2.6675935775877235E-05</v>
      </c>
      <c r="N86">
        <f t="shared" si="12"/>
        <v>3.3925</v>
      </c>
      <c r="O86">
        <f t="shared" si="13"/>
        <v>0.00550000000000006</v>
      </c>
    </row>
    <row r="87" spans="1:15" ht="12.75">
      <c r="A87" s="1">
        <v>34561</v>
      </c>
      <c r="B87">
        <v>16.4661</v>
      </c>
      <c r="C87">
        <v>62.86</v>
      </c>
      <c r="D87">
        <v>3.3885</v>
      </c>
      <c r="F87">
        <f t="shared" si="7"/>
        <v>0.004660851229216334</v>
      </c>
      <c r="G87">
        <f t="shared" si="7"/>
        <v>0.003992972368631165</v>
      </c>
      <c r="H87">
        <f t="shared" si="8"/>
        <v>0.0006678788605851693</v>
      </c>
      <c r="I87">
        <f t="shared" si="9"/>
        <v>-0.002795762213066544</v>
      </c>
      <c r="K87">
        <f t="shared" si="10"/>
        <v>3.40381922944865</v>
      </c>
      <c r="L87">
        <f t="shared" si="11"/>
        <v>-0.015319229448649718</v>
      </c>
      <c r="N87">
        <f t="shared" si="12"/>
        <v>3.398</v>
      </c>
      <c r="O87">
        <f t="shared" si="13"/>
        <v>-0.009500000000000064</v>
      </c>
    </row>
    <row r="88" spans="1:15" ht="12.75">
      <c r="A88" s="1">
        <v>34592</v>
      </c>
      <c r="B88">
        <v>16.5832</v>
      </c>
      <c r="C88">
        <v>63.03</v>
      </c>
      <c r="D88">
        <v>3.3955</v>
      </c>
      <c r="F88">
        <f t="shared" si="7"/>
        <v>0.007111580762900749</v>
      </c>
      <c r="G88">
        <f t="shared" si="7"/>
        <v>0.0027044225262489174</v>
      </c>
      <c r="H88">
        <f t="shared" si="8"/>
        <v>0.004407158236651831</v>
      </c>
      <c r="I88">
        <f t="shared" si="9"/>
        <v>0.0020658108307511913</v>
      </c>
      <c r="K88">
        <f t="shared" si="10"/>
        <v>3.390763107519093</v>
      </c>
      <c r="L88">
        <f t="shared" si="11"/>
        <v>0.004736892480907251</v>
      </c>
      <c r="N88">
        <f t="shared" si="12"/>
        <v>3.3885</v>
      </c>
      <c r="O88">
        <f t="shared" si="13"/>
        <v>0.007000000000000117</v>
      </c>
    </row>
    <row r="89" spans="1:15" ht="12.75">
      <c r="A89" s="1">
        <v>34622</v>
      </c>
      <c r="B89">
        <v>16.670260000000003</v>
      </c>
      <c r="C89">
        <v>63.08</v>
      </c>
      <c r="D89">
        <v>3.438</v>
      </c>
      <c r="F89">
        <f t="shared" si="7"/>
        <v>0.005249891456413858</v>
      </c>
      <c r="G89">
        <f t="shared" si="7"/>
        <v>0.000793273044581877</v>
      </c>
      <c r="H89">
        <f t="shared" si="8"/>
        <v>0.004456618411831981</v>
      </c>
      <c r="I89">
        <f t="shared" si="9"/>
        <v>0.012516566043292654</v>
      </c>
      <c r="K89">
        <f t="shared" si="10"/>
        <v>3.4104645057925516</v>
      </c>
      <c r="L89">
        <f t="shared" si="11"/>
        <v>0.027535494207448608</v>
      </c>
      <c r="N89">
        <f t="shared" si="12"/>
        <v>3.3955</v>
      </c>
      <c r="O89">
        <f t="shared" si="13"/>
        <v>0.04249999999999998</v>
      </c>
    </row>
    <row r="90" spans="1:15" ht="12.75">
      <c r="A90" s="1">
        <v>34653</v>
      </c>
      <c r="B90">
        <v>16.75938</v>
      </c>
      <c r="C90">
        <v>63.160000000000004</v>
      </c>
      <c r="D90">
        <v>3.4410000000000003</v>
      </c>
      <c r="F90">
        <f t="shared" si="7"/>
        <v>0.0053460473921820295</v>
      </c>
      <c r="G90">
        <f t="shared" si="7"/>
        <v>0.0012682308180089752</v>
      </c>
      <c r="H90">
        <f t="shared" si="8"/>
        <v>0.004077816574173054</v>
      </c>
      <c r="I90">
        <f t="shared" si="9"/>
        <v>0.0008726003490402423</v>
      </c>
      <c r="K90">
        <f t="shared" si="10"/>
        <v>3.4533218540998787</v>
      </c>
      <c r="L90">
        <f t="shared" si="11"/>
        <v>-0.012321854099878404</v>
      </c>
      <c r="N90">
        <f t="shared" si="12"/>
        <v>3.438</v>
      </c>
      <c r="O90">
        <f t="shared" si="13"/>
        <v>0.0030000000000001137</v>
      </c>
    </row>
    <row r="91" spans="1:15" ht="12.75">
      <c r="A91" s="1">
        <v>34683</v>
      </c>
      <c r="B91">
        <v>16.906370000000003</v>
      </c>
      <c r="C91">
        <v>63.160000000000004</v>
      </c>
      <c r="D91">
        <v>5</v>
      </c>
      <c r="F91">
        <f t="shared" si="7"/>
        <v>0.008770610845986182</v>
      </c>
      <c r="G91">
        <f t="shared" si="7"/>
        <v>0</v>
      </c>
      <c r="H91">
        <f t="shared" si="8"/>
        <v>0.008770610845986182</v>
      </c>
      <c r="I91">
        <f t="shared" si="9"/>
        <v>0.4530659691950014</v>
      </c>
      <c r="K91">
        <f t="shared" si="10"/>
        <v>3.4550317668317296</v>
      </c>
      <c r="L91">
        <f t="shared" si="11"/>
        <v>1.5449682331682704</v>
      </c>
      <c r="N91">
        <f t="shared" si="12"/>
        <v>3.4410000000000003</v>
      </c>
      <c r="O91">
        <f t="shared" si="13"/>
        <v>1.5589999999999997</v>
      </c>
    </row>
    <row r="92" spans="1:15" ht="12.75">
      <c r="A92" s="1">
        <v>34714</v>
      </c>
      <c r="B92">
        <v>17.542710000000003</v>
      </c>
      <c r="C92">
        <v>63.410000000000004</v>
      </c>
      <c r="D92">
        <v>5.74</v>
      </c>
      <c r="F92">
        <f t="shared" si="7"/>
        <v>0.037639067404771076</v>
      </c>
      <c r="G92">
        <f t="shared" si="7"/>
        <v>0.003958201393286842</v>
      </c>
      <c r="H92">
        <f t="shared" si="8"/>
        <v>0.033680866011484234</v>
      </c>
      <c r="I92">
        <f t="shared" si="9"/>
        <v>0.14800000000000013</v>
      </c>
      <c r="K92">
        <f t="shared" si="10"/>
        <v>5.043853054229931</v>
      </c>
      <c r="L92">
        <f t="shared" si="11"/>
        <v>0.6961469457700691</v>
      </c>
      <c r="N92">
        <f t="shared" si="12"/>
        <v>5</v>
      </c>
      <c r="O92">
        <f t="shared" si="13"/>
        <v>0.7400000000000002</v>
      </c>
    </row>
    <row r="93" spans="1:15" ht="12.75">
      <c r="A93" s="1">
        <v>34745</v>
      </c>
      <c r="B93">
        <v>18.28622</v>
      </c>
      <c r="C93">
        <v>63.67</v>
      </c>
      <c r="D93">
        <v>5.965000000000001</v>
      </c>
      <c r="F93">
        <f t="shared" si="7"/>
        <v>0.042382847347986585</v>
      </c>
      <c r="G93">
        <f t="shared" si="7"/>
        <v>0.004100299637281202</v>
      </c>
      <c r="H93">
        <f t="shared" si="8"/>
        <v>0.038282547710705384</v>
      </c>
      <c r="I93">
        <f t="shared" si="9"/>
        <v>0.03919860627177707</v>
      </c>
      <c r="K93">
        <f t="shared" si="10"/>
        <v>5.93332817090592</v>
      </c>
      <c r="L93">
        <f t="shared" si="11"/>
        <v>0.03167182909408073</v>
      </c>
      <c r="N93">
        <f t="shared" si="12"/>
        <v>5.74</v>
      </c>
      <c r="O93">
        <f t="shared" si="13"/>
        <v>0.22500000000000053</v>
      </c>
    </row>
    <row r="94" spans="1:15" ht="12.75">
      <c r="A94" s="1">
        <v>34773</v>
      </c>
      <c r="B94">
        <v>19.36421</v>
      </c>
      <c r="C94">
        <v>63.88</v>
      </c>
      <c r="D94">
        <v>6.785</v>
      </c>
      <c r="F94">
        <f t="shared" si="7"/>
        <v>0.058950947762850925</v>
      </c>
      <c r="G94">
        <f t="shared" si="7"/>
        <v>0.0032982566357782073</v>
      </c>
      <c r="H94">
        <f t="shared" si="8"/>
        <v>0.05565269112707272</v>
      </c>
      <c r="I94">
        <f t="shared" si="9"/>
        <v>0.13746856663872586</v>
      </c>
      <c r="K94">
        <f t="shared" si="10"/>
        <v>6.193355397094359</v>
      </c>
      <c r="L94">
        <f t="shared" si="11"/>
        <v>0.5916446029056415</v>
      </c>
      <c r="N94">
        <f t="shared" si="12"/>
        <v>5.965000000000001</v>
      </c>
      <c r="O94">
        <f t="shared" si="13"/>
        <v>0.8199999999999994</v>
      </c>
    </row>
    <row r="95" spans="1:15" ht="12.75">
      <c r="A95" s="1">
        <v>34804</v>
      </c>
      <c r="B95">
        <v>20.907220000000002</v>
      </c>
      <c r="C95">
        <v>64.09</v>
      </c>
      <c r="D95">
        <v>5.915000000000001</v>
      </c>
      <c r="F95">
        <f t="shared" si="7"/>
        <v>0.07968360186137224</v>
      </c>
      <c r="G95">
        <f t="shared" si="7"/>
        <v>0.003287413901064573</v>
      </c>
      <c r="H95">
        <f t="shared" si="8"/>
        <v>0.07639618796030767</v>
      </c>
      <c r="I95">
        <f t="shared" si="9"/>
        <v>-0.12822402358142948</v>
      </c>
      <c r="K95">
        <f t="shared" si="10"/>
        <v>7.162603509297188</v>
      </c>
      <c r="L95">
        <f t="shared" si="11"/>
        <v>-1.2476035092971873</v>
      </c>
      <c r="N95">
        <f t="shared" si="12"/>
        <v>6.785</v>
      </c>
      <c r="O95">
        <f t="shared" si="13"/>
        <v>-0.8699999999999992</v>
      </c>
    </row>
    <row r="96" spans="1:15" ht="12.75">
      <c r="A96" s="1">
        <v>34834</v>
      </c>
      <c r="B96">
        <v>21.78106</v>
      </c>
      <c r="C96">
        <v>64.21000000000001</v>
      </c>
      <c r="D96">
        <v>6.1850000000000005</v>
      </c>
      <c r="F96">
        <f t="shared" si="7"/>
        <v>0.04179608766732246</v>
      </c>
      <c r="G96">
        <f t="shared" si="7"/>
        <v>0.001872366983928897</v>
      </c>
      <c r="H96">
        <f t="shared" si="8"/>
        <v>0.03992372068339356</v>
      </c>
      <c r="I96">
        <f t="shared" si="9"/>
        <v>0.04564666103127624</v>
      </c>
      <c r="K96">
        <f t="shared" si="10"/>
        <v>6.366883451785221</v>
      </c>
      <c r="L96">
        <f t="shared" si="11"/>
        <v>-0.1818834517852208</v>
      </c>
      <c r="N96">
        <f t="shared" si="12"/>
        <v>5.915000000000001</v>
      </c>
      <c r="O96">
        <f t="shared" si="13"/>
        <v>0.2699999999999996</v>
      </c>
    </row>
    <row r="97" spans="1:15" ht="12.75">
      <c r="A97" s="1">
        <v>34865</v>
      </c>
      <c r="B97">
        <v>22.472330000000003</v>
      </c>
      <c r="C97">
        <v>64.34</v>
      </c>
      <c r="D97">
        <v>6.250000000000001</v>
      </c>
      <c r="F97">
        <f t="shared" si="7"/>
        <v>0.031737206545503494</v>
      </c>
      <c r="G97">
        <f t="shared" si="7"/>
        <v>0.0020246067590716788</v>
      </c>
      <c r="H97">
        <f t="shared" si="8"/>
        <v>0.029712599786431815</v>
      </c>
      <c r="I97">
        <f t="shared" si="9"/>
        <v>0.010509296685529579</v>
      </c>
      <c r="K97">
        <f t="shared" si="10"/>
        <v>6.43192821242679</v>
      </c>
      <c r="L97">
        <f t="shared" si="11"/>
        <v>-0.18192821242678914</v>
      </c>
      <c r="N97">
        <f t="shared" si="12"/>
        <v>6.1850000000000005</v>
      </c>
      <c r="O97">
        <f t="shared" si="13"/>
        <v>0.06500000000000039</v>
      </c>
    </row>
    <row r="98" spans="1:15" ht="12.75">
      <c r="A98" s="1">
        <v>34895</v>
      </c>
      <c r="B98">
        <v>22.93045</v>
      </c>
      <c r="C98">
        <v>64.34</v>
      </c>
      <c r="D98">
        <v>6.11</v>
      </c>
      <c r="F98">
        <f t="shared" si="7"/>
        <v>0.02038595908835439</v>
      </c>
      <c r="G98">
        <f t="shared" si="7"/>
        <v>0</v>
      </c>
      <c r="H98">
        <f t="shared" si="8"/>
        <v>0.02038595908835439</v>
      </c>
      <c r="I98">
        <f t="shared" si="9"/>
        <v>-0.022400000000000087</v>
      </c>
      <c r="K98">
        <f t="shared" si="10"/>
        <v>6.435703748665199</v>
      </c>
      <c r="L98">
        <f t="shared" si="11"/>
        <v>-0.325703748665199</v>
      </c>
      <c r="N98">
        <f t="shared" si="12"/>
        <v>6.250000000000001</v>
      </c>
      <c r="O98">
        <f t="shared" si="13"/>
        <v>-0.14000000000000057</v>
      </c>
    </row>
    <row r="99" spans="1:15" ht="12.75">
      <c r="A99" s="1">
        <v>34926</v>
      </c>
      <c r="B99">
        <v>23.3108</v>
      </c>
      <c r="C99">
        <v>64.51</v>
      </c>
      <c r="D99">
        <v>6.260000000000001</v>
      </c>
      <c r="F99">
        <f t="shared" si="7"/>
        <v>0.016587114513670675</v>
      </c>
      <c r="G99">
        <f t="shared" si="7"/>
        <v>0.0026422132421510813</v>
      </c>
      <c r="H99">
        <f t="shared" si="8"/>
        <v>0.013944901271519594</v>
      </c>
      <c r="I99">
        <f t="shared" si="9"/>
        <v>0.02454991816693952</v>
      </c>
      <c r="K99">
        <f t="shared" si="10"/>
        <v>6.234558210029846</v>
      </c>
      <c r="L99">
        <f t="shared" si="11"/>
        <v>0.025441789970154893</v>
      </c>
      <c r="N99">
        <f t="shared" si="12"/>
        <v>6.11</v>
      </c>
      <c r="O99">
        <f t="shared" si="13"/>
        <v>0.15000000000000036</v>
      </c>
    </row>
    <row r="100" spans="1:15" ht="12.75">
      <c r="A100" s="1">
        <v>34957</v>
      </c>
      <c r="B100">
        <v>23.792990000000003</v>
      </c>
      <c r="C100">
        <v>64.64</v>
      </c>
      <c r="D100">
        <v>6.3875</v>
      </c>
      <c r="F100">
        <f t="shared" si="7"/>
        <v>0.020685261767078078</v>
      </c>
      <c r="G100">
        <f t="shared" si="7"/>
        <v>0.002015191443186959</v>
      </c>
      <c r="H100">
        <f t="shared" si="8"/>
        <v>0.01867007032389112</v>
      </c>
      <c r="I100">
        <f t="shared" si="9"/>
        <v>0.020367412140575025</v>
      </c>
      <c r="K100">
        <f t="shared" si="10"/>
        <v>6.347295081959714</v>
      </c>
      <c r="L100">
        <f t="shared" si="11"/>
        <v>0.040204918040286586</v>
      </c>
      <c r="N100">
        <f t="shared" si="12"/>
        <v>6.260000000000001</v>
      </c>
      <c r="O100">
        <f t="shared" si="13"/>
        <v>0.1274999999999995</v>
      </c>
    </row>
    <row r="101" spans="1:15" ht="12.75">
      <c r="A101" s="1">
        <v>34987</v>
      </c>
      <c r="B101">
        <v>24.28255</v>
      </c>
      <c r="C101">
        <v>64.85</v>
      </c>
      <c r="D101">
        <v>7.085000000000001</v>
      </c>
      <c r="F101">
        <f t="shared" si="7"/>
        <v>0.020575808252766725</v>
      </c>
      <c r="G101">
        <f t="shared" si="7"/>
        <v>0.0032487623762376128</v>
      </c>
      <c r="H101">
        <f t="shared" si="8"/>
        <v>0.017327045876529112</v>
      </c>
      <c r="I101">
        <f t="shared" si="9"/>
        <v>0.10919765166340523</v>
      </c>
      <c r="K101">
        <f t="shared" si="10"/>
        <v>6.506755074193855</v>
      </c>
      <c r="L101">
        <f t="shared" si="11"/>
        <v>0.5782449258061462</v>
      </c>
      <c r="N101">
        <f t="shared" si="12"/>
        <v>6.3875</v>
      </c>
      <c r="O101">
        <f t="shared" si="13"/>
        <v>0.6975000000000007</v>
      </c>
    </row>
    <row r="102" spans="1:15" ht="12.75">
      <c r="A102" s="1">
        <v>35018</v>
      </c>
      <c r="B102">
        <v>24.881310000000003</v>
      </c>
      <c r="C102">
        <v>64.81</v>
      </c>
      <c r="D102">
        <v>7.545000000000001</v>
      </c>
      <c r="F102">
        <f t="shared" si="7"/>
        <v>0.02465803632649788</v>
      </c>
      <c r="G102">
        <f t="shared" si="7"/>
        <v>-0.0006168080185041669</v>
      </c>
      <c r="H102">
        <f t="shared" si="8"/>
        <v>0.025274844345002045</v>
      </c>
      <c r="I102">
        <f t="shared" si="9"/>
        <v>0.06492589978828511</v>
      </c>
      <c r="K102">
        <f t="shared" si="10"/>
        <v>7.20776212003521</v>
      </c>
      <c r="L102">
        <f t="shared" si="11"/>
        <v>0.3372378799647908</v>
      </c>
      <c r="N102">
        <f t="shared" si="12"/>
        <v>7.085000000000001</v>
      </c>
      <c r="O102">
        <f t="shared" si="13"/>
        <v>0.45999999999999996</v>
      </c>
    </row>
    <row r="103" spans="1:15" ht="12.75">
      <c r="A103" s="1">
        <v>35048</v>
      </c>
      <c r="B103">
        <v>25.691950000000002</v>
      </c>
      <c r="C103">
        <v>64.76</v>
      </c>
      <c r="D103">
        <v>7.695</v>
      </c>
      <c r="F103">
        <f t="shared" si="7"/>
        <v>0.03258027812844255</v>
      </c>
      <c r="G103">
        <f t="shared" si="7"/>
        <v>-0.0007714858818083092</v>
      </c>
      <c r="H103">
        <f t="shared" si="8"/>
        <v>0.03335176401025086</v>
      </c>
      <c r="I103">
        <f t="shared" si="9"/>
        <v>0.01988071570576544</v>
      </c>
      <c r="K103">
        <f t="shared" si="10"/>
        <v>7.735698700583041</v>
      </c>
      <c r="L103">
        <f t="shared" si="11"/>
        <v>-0.04069870058304037</v>
      </c>
      <c r="N103">
        <f t="shared" si="12"/>
        <v>7.545000000000001</v>
      </c>
      <c r="O103">
        <f t="shared" si="13"/>
        <v>0.14999999999999947</v>
      </c>
    </row>
    <row r="104" spans="1:15" ht="12.75">
      <c r="A104" s="1">
        <v>35079</v>
      </c>
      <c r="B104">
        <v>26.615560000000002</v>
      </c>
      <c r="C104">
        <v>65.14</v>
      </c>
      <c r="D104">
        <v>7.370000000000001</v>
      </c>
      <c r="F104">
        <f t="shared" si="7"/>
        <v>0.03594939270861097</v>
      </c>
      <c r="G104">
        <f t="shared" si="7"/>
        <v>0.005867819641754091</v>
      </c>
      <c r="H104">
        <f t="shared" si="8"/>
        <v>0.03008157306685688</v>
      </c>
      <c r="I104">
        <f t="shared" si="9"/>
        <v>-0.04223521767381411</v>
      </c>
      <c r="K104">
        <f t="shared" si="10"/>
        <v>7.95164182405888</v>
      </c>
      <c r="L104">
        <f t="shared" si="11"/>
        <v>-0.5816418240588792</v>
      </c>
      <c r="N104">
        <f t="shared" si="12"/>
        <v>7.695</v>
      </c>
      <c r="O104">
        <f t="shared" si="13"/>
        <v>-0.3249999999999993</v>
      </c>
    </row>
    <row r="105" spans="1:15" ht="12.75">
      <c r="A105" s="1">
        <v>35110</v>
      </c>
      <c r="B105">
        <v>27.236760000000004</v>
      </c>
      <c r="C105">
        <v>65.35</v>
      </c>
      <c r="D105">
        <v>7.6000000000000005</v>
      </c>
      <c r="F105">
        <f t="shared" si="7"/>
        <v>0.023339730593682884</v>
      </c>
      <c r="G105">
        <f t="shared" si="7"/>
        <v>0.0032238256063861215</v>
      </c>
      <c r="H105">
        <f t="shared" si="8"/>
        <v>0.020115904987296762</v>
      </c>
      <c r="I105">
        <f t="shared" si="9"/>
        <v>0.031207598371777445</v>
      </c>
      <c r="K105">
        <f t="shared" si="10"/>
        <v>7.591701193502736</v>
      </c>
      <c r="L105">
        <f t="shared" si="11"/>
        <v>0.008298806497264444</v>
      </c>
      <c r="N105">
        <f t="shared" si="12"/>
        <v>7.370000000000001</v>
      </c>
      <c r="O105">
        <f t="shared" si="13"/>
        <v>0.22999999999999954</v>
      </c>
    </row>
    <row r="106" spans="1:15" ht="12.75">
      <c r="A106" s="1">
        <v>35139</v>
      </c>
      <c r="B106">
        <v>27.836340000000003</v>
      </c>
      <c r="C106">
        <v>65.69</v>
      </c>
      <c r="D106">
        <v>7.529000000000001</v>
      </c>
      <c r="F106">
        <f t="shared" si="7"/>
        <v>0.022013631577324055</v>
      </c>
      <c r="G106">
        <f t="shared" si="7"/>
        <v>0.005202754399387999</v>
      </c>
      <c r="H106">
        <f t="shared" si="8"/>
        <v>0.016810877177936057</v>
      </c>
      <c r="I106">
        <f t="shared" si="9"/>
        <v>-0.009342105263157818</v>
      </c>
      <c r="K106">
        <f t="shared" si="10"/>
        <v>7.752880877903456</v>
      </c>
      <c r="L106">
        <f t="shared" si="11"/>
        <v>-0.22388087790345512</v>
      </c>
      <c r="N106">
        <f t="shared" si="12"/>
        <v>7.6000000000000005</v>
      </c>
      <c r="O106">
        <f t="shared" si="13"/>
        <v>-0.07099999999999973</v>
      </c>
    </row>
    <row r="107" spans="1:15" ht="12.75">
      <c r="A107" s="1">
        <v>35170</v>
      </c>
      <c r="B107">
        <v>28.627660000000002</v>
      </c>
      <c r="C107">
        <v>65.94</v>
      </c>
      <c r="D107">
        <v>7.415000000000001</v>
      </c>
      <c r="F107">
        <f t="shared" si="7"/>
        <v>0.028427587822249523</v>
      </c>
      <c r="G107">
        <f t="shared" si="7"/>
        <v>0.0038057543005023398</v>
      </c>
      <c r="H107">
        <f t="shared" si="8"/>
        <v>0.024621833521747183</v>
      </c>
      <c r="I107">
        <f t="shared" si="9"/>
        <v>-0.015141453048213571</v>
      </c>
      <c r="K107">
        <f t="shared" si="10"/>
        <v>7.655569094272681</v>
      </c>
      <c r="L107">
        <f t="shared" si="11"/>
        <v>-0.24056909427268014</v>
      </c>
      <c r="N107">
        <f t="shared" si="12"/>
        <v>7.529000000000001</v>
      </c>
      <c r="O107">
        <f t="shared" si="13"/>
        <v>-0.11399999999999988</v>
      </c>
    </row>
    <row r="108" spans="1:15" ht="12.75">
      <c r="A108" s="1">
        <v>35200</v>
      </c>
      <c r="B108">
        <v>29.14947</v>
      </c>
      <c r="C108">
        <v>66.07000000000001</v>
      </c>
      <c r="D108">
        <v>7.45</v>
      </c>
      <c r="F108">
        <f t="shared" si="7"/>
        <v>0.018227476503493323</v>
      </c>
      <c r="G108">
        <f t="shared" si="7"/>
        <v>0.0019714892326359035</v>
      </c>
      <c r="H108">
        <f t="shared" si="8"/>
        <v>0.01625598727085742</v>
      </c>
      <c r="I108">
        <f t="shared" si="9"/>
        <v>0.00472016183411994</v>
      </c>
      <c r="K108">
        <f t="shared" si="10"/>
        <v>7.597570895563757</v>
      </c>
      <c r="L108">
        <f t="shared" si="11"/>
        <v>-0.14757089556375647</v>
      </c>
      <c r="N108">
        <f t="shared" si="12"/>
        <v>7.415000000000001</v>
      </c>
      <c r="O108">
        <f t="shared" si="13"/>
        <v>0.034999999999999254</v>
      </c>
    </row>
    <row r="109" spans="1:15" ht="12.75">
      <c r="A109" s="1">
        <v>35231</v>
      </c>
      <c r="B109">
        <v>29.62413</v>
      </c>
      <c r="C109">
        <v>66.11</v>
      </c>
      <c r="D109">
        <v>7.5905000000000005</v>
      </c>
      <c r="F109">
        <f t="shared" si="7"/>
        <v>0.01628365798760667</v>
      </c>
      <c r="G109">
        <f t="shared" si="7"/>
        <v>0.0006054184955348596</v>
      </c>
      <c r="H109">
        <f t="shared" si="8"/>
        <v>0.01567823949207181</v>
      </c>
      <c r="I109">
        <f t="shared" si="9"/>
        <v>0.01885906040268459</v>
      </c>
      <c r="K109">
        <f t="shared" si="10"/>
        <v>7.571107105167888</v>
      </c>
      <c r="L109">
        <f t="shared" si="11"/>
        <v>0.019392894832112262</v>
      </c>
      <c r="N109">
        <f t="shared" si="12"/>
        <v>7.45</v>
      </c>
      <c r="O109">
        <f t="shared" si="13"/>
        <v>0.1405000000000003</v>
      </c>
    </row>
    <row r="110" spans="1:15" ht="12.75">
      <c r="A110" s="1">
        <v>35261</v>
      </c>
      <c r="B110">
        <v>30.045250000000003</v>
      </c>
      <c r="C110">
        <v>66.24</v>
      </c>
      <c r="D110">
        <v>7.585500000000001</v>
      </c>
      <c r="F110">
        <f t="shared" si="7"/>
        <v>0.014215438563090377</v>
      </c>
      <c r="G110">
        <f t="shared" si="7"/>
        <v>0.0019664196036908166</v>
      </c>
      <c r="H110">
        <f t="shared" si="8"/>
        <v>0.01224901895939956</v>
      </c>
      <c r="I110">
        <f t="shared" si="9"/>
        <v>-0.0006587181345102389</v>
      </c>
      <c r="K110">
        <f t="shared" si="10"/>
        <v>7.7095056768645716</v>
      </c>
      <c r="L110">
        <f t="shared" si="11"/>
        <v>-0.12400567686457098</v>
      </c>
      <c r="N110">
        <f t="shared" si="12"/>
        <v>7.5905000000000005</v>
      </c>
      <c r="O110">
        <f t="shared" si="13"/>
        <v>-0.004999999999999893</v>
      </c>
    </row>
    <row r="111" spans="1:15" ht="12.75">
      <c r="A111" s="1">
        <v>35292</v>
      </c>
      <c r="B111">
        <v>30.44459</v>
      </c>
      <c r="C111">
        <v>66.37</v>
      </c>
      <c r="D111">
        <v>7.580000000000001</v>
      </c>
      <c r="F111">
        <f t="shared" si="7"/>
        <v>0.013291285644153383</v>
      </c>
      <c r="G111">
        <f t="shared" si="7"/>
        <v>0.0019625603864734664</v>
      </c>
      <c r="H111">
        <f t="shared" si="8"/>
        <v>0.011328725257679917</v>
      </c>
      <c r="I111">
        <f t="shared" si="9"/>
        <v>-0.000725067563113746</v>
      </c>
      <c r="K111">
        <f t="shared" si="10"/>
        <v>7.678414933316526</v>
      </c>
      <c r="L111">
        <f t="shared" si="11"/>
        <v>-0.0984149333165254</v>
      </c>
      <c r="N111">
        <f t="shared" si="12"/>
        <v>7.585500000000001</v>
      </c>
      <c r="O111">
        <f t="shared" si="13"/>
        <v>-0.005499999999999616</v>
      </c>
    </row>
    <row r="112" spans="1:15" ht="12.75">
      <c r="A112" s="1">
        <v>35323</v>
      </c>
      <c r="B112">
        <v>30.93136</v>
      </c>
      <c r="C112">
        <v>66.58</v>
      </c>
      <c r="D112">
        <v>7.540500000000001</v>
      </c>
      <c r="F112">
        <f t="shared" si="7"/>
        <v>0.01598871917802147</v>
      </c>
      <c r="G112">
        <f t="shared" si="7"/>
        <v>0.0031640801566972243</v>
      </c>
      <c r="H112">
        <f t="shared" si="8"/>
        <v>0.012824639021324247</v>
      </c>
      <c r="I112">
        <f t="shared" si="9"/>
        <v>-0.005211081794195271</v>
      </c>
      <c r="K112">
        <f t="shared" si="10"/>
        <v>7.665871737453215</v>
      </c>
      <c r="L112">
        <f t="shared" si="11"/>
        <v>-0.1253717374532144</v>
      </c>
      <c r="N112">
        <f t="shared" si="12"/>
        <v>7.580000000000001</v>
      </c>
      <c r="O112">
        <f t="shared" si="13"/>
        <v>-0.03950000000000031</v>
      </c>
    </row>
    <row r="113" spans="1:15" ht="12.75">
      <c r="A113" s="1">
        <v>35353</v>
      </c>
      <c r="B113">
        <v>31.31744</v>
      </c>
      <c r="C113">
        <v>66.79</v>
      </c>
      <c r="D113">
        <v>7.970000000000001</v>
      </c>
      <c r="F113">
        <f t="shared" si="7"/>
        <v>0.012481830737478106</v>
      </c>
      <c r="G113">
        <f t="shared" si="7"/>
        <v>0.003154100330429621</v>
      </c>
      <c r="H113">
        <f t="shared" si="8"/>
        <v>0.009327730407048485</v>
      </c>
      <c r="I113">
        <f t="shared" si="9"/>
        <v>0.05695908759366097</v>
      </c>
      <c r="K113">
        <f t="shared" si="10"/>
        <v>7.637204190540296</v>
      </c>
      <c r="L113">
        <f t="shared" si="11"/>
        <v>0.33279580945970455</v>
      </c>
      <c r="N113">
        <f t="shared" si="12"/>
        <v>7.540500000000001</v>
      </c>
      <c r="O113">
        <f t="shared" si="13"/>
        <v>0.4295</v>
      </c>
    </row>
    <row r="114" spans="1:15" ht="12.75">
      <c r="A114" s="1">
        <v>35384</v>
      </c>
      <c r="B114">
        <v>31.791930000000004</v>
      </c>
      <c r="C114">
        <v>66.92</v>
      </c>
      <c r="D114">
        <v>7.889500000000001</v>
      </c>
      <c r="F114">
        <f t="shared" si="7"/>
        <v>0.015150982966679383</v>
      </c>
      <c r="G114">
        <f t="shared" si="7"/>
        <v>0.001946399161551149</v>
      </c>
      <c r="H114">
        <f t="shared" si="8"/>
        <v>0.013204583805128234</v>
      </c>
      <c r="I114">
        <f t="shared" si="9"/>
        <v>-0.010100376411543266</v>
      </c>
      <c r="K114">
        <f t="shared" si="10"/>
        <v>8.044342011344177</v>
      </c>
      <c r="L114">
        <f t="shared" si="11"/>
        <v>-0.15484201134417663</v>
      </c>
      <c r="N114">
        <f t="shared" si="12"/>
        <v>7.970000000000001</v>
      </c>
      <c r="O114">
        <f t="shared" si="13"/>
        <v>-0.0804999999999998</v>
      </c>
    </row>
    <row r="115" spans="1:15" ht="12.75">
      <c r="A115" s="1">
        <v>35414</v>
      </c>
      <c r="B115">
        <v>32.809850000000004</v>
      </c>
      <c r="C115">
        <v>66.92</v>
      </c>
      <c r="D115">
        <v>7.885000000000001</v>
      </c>
      <c r="F115">
        <f t="shared" si="7"/>
        <v>0.03201818826349956</v>
      </c>
      <c r="G115">
        <f t="shared" si="7"/>
        <v>0</v>
      </c>
      <c r="H115">
        <f t="shared" si="8"/>
        <v>0.03201818826349956</v>
      </c>
      <c r="I115">
        <f t="shared" si="9"/>
        <v>-0.0005703783509728444</v>
      </c>
      <c r="K115">
        <f t="shared" si="10"/>
        <v>7.99367756393056</v>
      </c>
      <c r="L115">
        <f t="shared" si="11"/>
        <v>-0.10867756393055927</v>
      </c>
      <c r="N115">
        <f t="shared" si="12"/>
        <v>7.889500000000001</v>
      </c>
      <c r="O115">
        <f t="shared" si="13"/>
        <v>-0.0045000000000001705</v>
      </c>
    </row>
    <row r="116" spans="1:15" ht="12.75">
      <c r="A116" s="1">
        <v>35445</v>
      </c>
      <c r="B116">
        <v>33.653560000000006</v>
      </c>
      <c r="C116">
        <v>67.13</v>
      </c>
      <c r="D116">
        <v>7.820500000000001</v>
      </c>
      <c r="F116">
        <f t="shared" si="7"/>
        <v>0.025715143470634638</v>
      </c>
      <c r="G116">
        <f t="shared" si="7"/>
        <v>0.003138075313807498</v>
      </c>
      <c r="H116">
        <f t="shared" si="8"/>
        <v>0.02257706815682714</v>
      </c>
      <c r="I116">
        <f t="shared" si="9"/>
        <v>-0.00818008877615728</v>
      </c>
      <c r="K116">
        <f t="shared" si="10"/>
        <v>8.137463414457695</v>
      </c>
      <c r="L116">
        <f t="shared" si="11"/>
        <v>-0.31696341445769427</v>
      </c>
      <c r="N116">
        <f t="shared" si="12"/>
        <v>7.885000000000001</v>
      </c>
      <c r="O116">
        <f t="shared" si="13"/>
        <v>-0.06449999999999978</v>
      </c>
    </row>
    <row r="117" spans="1:15" ht="12.75">
      <c r="A117" s="1">
        <v>35476</v>
      </c>
      <c r="B117">
        <v>34.21909</v>
      </c>
      <c r="C117">
        <v>67.34</v>
      </c>
      <c r="D117">
        <v>7.9350000000000005</v>
      </c>
      <c r="F117">
        <f t="shared" si="7"/>
        <v>0.01680446288594717</v>
      </c>
      <c r="G117">
        <f t="shared" si="7"/>
        <v>0.0031282586027112647</v>
      </c>
      <c r="H117">
        <f t="shared" si="8"/>
        <v>0.013676204283235904</v>
      </c>
      <c r="I117">
        <f t="shared" si="9"/>
        <v>0.014641007608209078</v>
      </c>
      <c r="K117">
        <f t="shared" si="10"/>
        <v>7.9970639615204675</v>
      </c>
      <c r="L117">
        <f t="shared" si="11"/>
        <v>-0.062063961520467004</v>
      </c>
      <c r="N117">
        <f t="shared" si="12"/>
        <v>7.820500000000001</v>
      </c>
      <c r="O117">
        <f t="shared" si="13"/>
        <v>0.1144999999999996</v>
      </c>
    </row>
    <row r="118" spans="1:15" ht="12.75">
      <c r="A118" s="1">
        <v>35504</v>
      </c>
      <c r="B118">
        <v>34.644960000000005</v>
      </c>
      <c r="C118">
        <v>67.51</v>
      </c>
      <c r="D118">
        <v>7.916500000000001</v>
      </c>
      <c r="F118">
        <f t="shared" si="7"/>
        <v>0.0124453923234078</v>
      </c>
      <c r="G118">
        <f t="shared" si="7"/>
        <v>0.0025245025245026476</v>
      </c>
      <c r="H118">
        <f t="shared" si="8"/>
        <v>0.009920889798905153</v>
      </c>
      <c r="I118">
        <f t="shared" si="9"/>
        <v>-0.002331442974164988</v>
      </c>
      <c r="K118">
        <f t="shared" si="10"/>
        <v>8.043520680987477</v>
      </c>
      <c r="L118">
        <f t="shared" si="11"/>
        <v>-0.1270206809874761</v>
      </c>
      <c r="N118">
        <f t="shared" si="12"/>
        <v>7.9350000000000005</v>
      </c>
      <c r="O118">
        <f t="shared" si="13"/>
        <v>-0.018499999999999517</v>
      </c>
    </row>
    <row r="119" spans="1:15" ht="12.75">
      <c r="A119" s="1">
        <v>35535</v>
      </c>
      <c r="B119">
        <v>35.01925</v>
      </c>
      <c r="C119">
        <v>67.59</v>
      </c>
      <c r="D119">
        <v>7.950500000000001</v>
      </c>
      <c r="F119">
        <f t="shared" si="7"/>
        <v>0.010803591633530285</v>
      </c>
      <c r="G119">
        <f t="shared" si="7"/>
        <v>0.0011850096282031153</v>
      </c>
      <c r="H119">
        <f t="shared" si="8"/>
        <v>0.00961858200532717</v>
      </c>
      <c r="I119">
        <f t="shared" si="9"/>
        <v>0.004294827259521128</v>
      </c>
      <c r="K119">
        <f t="shared" si="10"/>
        <v>7.995038724093034</v>
      </c>
      <c r="L119">
        <f t="shared" si="11"/>
        <v>-0.04453872409303283</v>
      </c>
      <c r="N119">
        <f t="shared" si="12"/>
        <v>7.916500000000001</v>
      </c>
      <c r="O119">
        <f t="shared" si="13"/>
        <v>0.03399999999999981</v>
      </c>
    </row>
    <row r="120" spans="1:15" ht="12.75">
      <c r="A120" s="1">
        <v>35565</v>
      </c>
      <c r="B120">
        <v>35.33885</v>
      </c>
      <c r="C120">
        <v>67.55</v>
      </c>
      <c r="D120">
        <v>7.9195</v>
      </c>
      <c r="F120">
        <f t="shared" si="7"/>
        <v>0.009126409046453121</v>
      </c>
      <c r="G120">
        <f t="shared" si="7"/>
        <v>-0.0005918035212310047</v>
      </c>
      <c r="H120">
        <f t="shared" si="8"/>
        <v>0.009718212567684126</v>
      </c>
      <c r="I120">
        <f t="shared" si="9"/>
        <v>-0.003899125841142159</v>
      </c>
      <c r="K120">
        <f t="shared" si="10"/>
        <v>8.026972536233355</v>
      </c>
      <c r="L120">
        <f t="shared" si="11"/>
        <v>-0.10747253623335506</v>
      </c>
      <c r="N120">
        <f t="shared" si="12"/>
        <v>7.950500000000001</v>
      </c>
      <c r="O120">
        <f t="shared" si="13"/>
        <v>-0.031000000000000583</v>
      </c>
    </row>
    <row r="121" spans="1:15" ht="12.75">
      <c r="A121" s="1">
        <v>35596</v>
      </c>
      <c r="B121">
        <v>35.6524</v>
      </c>
      <c r="C121">
        <v>67.63</v>
      </c>
      <c r="D121">
        <v>7.931000000000001</v>
      </c>
      <c r="F121">
        <f t="shared" si="7"/>
        <v>0.008872671295189205</v>
      </c>
      <c r="G121">
        <f t="shared" si="7"/>
        <v>0.00118430792005908</v>
      </c>
      <c r="H121">
        <f t="shared" si="8"/>
        <v>0.007688363375130125</v>
      </c>
      <c r="I121">
        <f t="shared" si="9"/>
        <v>0.0014521118757497842</v>
      </c>
      <c r="K121">
        <f t="shared" si="10"/>
        <v>7.9964633844297754</v>
      </c>
      <c r="L121">
        <f t="shared" si="11"/>
        <v>-0.06546338442977451</v>
      </c>
      <c r="N121">
        <f t="shared" si="12"/>
        <v>7.9195</v>
      </c>
      <c r="O121">
        <f t="shared" si="13"/>
        <v>0.011500000000000732</v>
      </c>
    </row>
    <row r="122" spans="1:15" ht="12.75">
      <c r="A122" s="1">
        <v>35626</v>
      </c>
      <c r="B122">
        <v>35.963</v>
      </c>
      <c r="C122">
        <v>67.72</v>
      </c>
      <c r="D122">
        <v>7.8245000000000005</v>
      </c>
      <c r="F122">
        <f t="shared" si="7"/>
        <v>0.008711895973342543</v>
      </c>
      <c r="G122">
        <f t="shared" si="7"/>
        <v>0.0013307703681797456</v>
      </c>
      <c r="H122">
        <f t="shared" si="8"/>
        <v>0.007381125605162797</v>
      </c>
      <c r="I122">
        <f t="shared" si="9"/>
        <v>-0.013428319253562027</v>
      </c>
      <c r="K122">
        <f t="shared" si="10"/>
        <v>7.991976409928158</v>
      </c>
      <c r="L122">
        <f t="shared" si="11"/>
        <v>-0.16747640992815782</v>
      </c>
      <c r="N122">
        <f t="shared" si="12"/>
        <v>7.931000000000001</v>
      </c>
      <c r="O122">
        <f t="shared" si="13"/>
        <v>-0.10650000000000048</v>
      </c>
    </row>
    <row r="123" spans="1:15" ht="12.75">
      <c r="A123" s="1">
        <v>35657</v>
      </c>
      <c r="B123">
        <v>36.282770000000006</v>
      </c>
      <c r="C123">
        <v>67.84</v>
      </c>
      <c r="D123">
        <v>7.8025</v>
      </c>
      <c r="F123">
        <f t="shared" si="7"/>
        <v>0.008891638628590659</v>
      </c>
      <c r="G123">
        <f t="shared" si="7"/>
        <v>0.0017720023626699444</v>
      </c>
      <c r="H123">
        <f t="shared" si="8"/>
        <v>0.007119636265920715</v>
      </c>
      <c r="I123">
        <f t="shared" si="9"/>
        <v>-0.00281168125758835</v>
      </c>
      <c r="K123">
        <f t="shared" si="10"/>
        <v>7.8822536172975965</v>
      </c>
      <c r="L123">
        <f t="shared" si="11"/>
        <v>-0.07975361729759634</v>
      </c>
      <c r="N123">
        <f t="shared" si="12"/>
        <v>7.8245000000000005</v>
      </c>
      <c r="O123">
        <f t="shared" si="13"/>
        <v>-0.02200000000000024</v>
      </c>
    </row>
    <row r="124" spans="1:15" ht="12.75">
      <c r="A124" s="1">
        <v>35688</v>
      </c>
      <c r="B124">
        <v>36.73467</v>
      </c>
      <c r="C124">
        <v>68.01</v>
      </c>
      <c r="D124">
        <v>7.775</v>
      </c>
      <c r="F124">
        <f t="shared" si="7"/>
        <v>0.012454947623899537</v>
      </c>
      <c r="G124">
        <f t="shared" si="7"/>
        <v>0.002505896226415061</v>
      </c>
      <c r="H124">
        <f t="shared" si="8"/>
        <v>0.009949051397484476</v>
      </c>
      <c r="I124">
        <f t="shared" si="9"/>
        <v>-0.003524511374559447</v>
      </c>
      <c r="K124">
        <f t="shared" si="10"/>
        <v>7.858050961964847</v>
      </c>
      <c r="L124">
        <f t="shared" si="11"/>
        <v>-0.08305096196484651</v>
      </c>
      <c r="N124">
        <f t="shared" si="12"/>
        <v>7.8025</v>
      </c>
      <c r="O124">
        <f t="shared" si="13"/>
        <v>-0.027499999999999858</v>
      </c>
    </row>
    <row r="125" spans="1:15" ht="12.75">
      <c r="A125" s="1">
        <v>35718</v>
      </c>
      <c r="B125">
        <v>37.028240000000004</v>
      </c>
      <c r="C125">
        <v>68.18</v>
      </c>
      <c r="D125">
        <v>8.406</v>
      </c>
      <c r="F125">
        <f t="shared" si="7"/>
        <v>0.007991632972339291</v>
      </c>
      <c r="G125">
        <f t="shared" si="7"/>
        <v>0.0024996324069990195</v>
      </c>
      <c r="H125">
        <f t="shared" si="8"/>
        <v>0.0054920005653402715</v>
      </c>
      <c r="I125">
        <f t="shared" si="9"/>
        <v>0.08115755627009658</v>
      </c>
      <c r="K125">
        <f t="shared" si="10"/>
        <v>7.852353874615442</v>
      </c>
      <c r="L125">
        <f t="shared" si="11"/>
        <v>0.5536461253845584</v>
      </c>
      <c r="N125">
        <f t="shared" si="12"/>
        <v>7.775</v>
      </c>
      <c r="O125">
        <f t="shared" si="13"/>
        <v>0.6310000000000002</v>
      </c>
    </row>
    <row r="126" spans="1:15" ht="12.75">
      <c r="A126" s="1">
        <v>35749</v>
      </c>
      <c r="B126">
        <v>37.44248</v>
      </c>
      <c r="C126">
        <v>68.14</v>
      </c>
      <c r="D126">
        <v>8.225000000000001</v>
      </c>
      <c r="F126">
        <f aca="true" t="shared" si="14" ref="F126:G189">B126/B125-1</f>
        <v>0.01118713716882036</v>
      </c>
      <c r="G126">
        <f t="shared" si="14"/>
        <v>-0.0005866823115283637</v>
      </c>
      <c r="H126">
        <f aca="true" t="shared" si="15" ref="H126:H189">F126-G126</f>
        <v>0.011773819480348724</v>
      </c>
      <c r="I126">
        <f aca="true" t="shared" si="16" ref="I126:I189">D126/D125-1</f>
        <v>-0.021532238876992515</v>
      </c>
      <c r="K126">
        <f t="shared" si="10"/>
        <v>8.452165756752251</v>
      </c>
      <c r="L126">
        <f t="shared" si="11"/>
        <v>-0.2271657567522496</v>
      </c>
      <c r="N126">
        <f t="shared" si="12"/>
        <v>8.406</v>
      </c>
      <c r="O126">
        <f t="shared" si="13"/>
        <v>-0.18099999999999916</v>
      </c>
    </row>
    <row r="127" spans="1:15" ht="12.75">
      <c r="A127" s="1">
        <v>35779</v>
      </c>
      <c r="B127">
        <v>37.96707</v>
      </c>
      <c r="C127">
        <v>68.05</v>
      </c>
      <c r="D127">
        <v>8.07</v>
      </c>
      <c r="F127">
        <f t="shared" si="14"/>
        <v>0.014010556993019563</v>
      </c>
      <c r="G127">
        <f t="shared" si="14"/>
        <v>-0.0013208100968594705</v>
      </c>
      <c r="H127">
        <f t="shared" si="15"/>
        <v>0.015331367089879033</v>
      </c>
      <c r="I127">
        <f t="shared" si="16"/>
        <v>-0.018844984802431797</v>
      </c>
      <c r="K127">
        <f t="shared" si="10"/>
        <v>8.32183966522587</v>
      </c>
      <c r="L127">
        <f t="shared" si="11"/>
        <v>-0.2518396652258694</v>
      </c>
      <c r="N127">
        <f t="shared" si="12"/>
        <v>8.225000000000001</v>
      </c>
      <c r="O127">
        <f t="shared" si="13"/>
        <v>-0.15500000000000114</v>
      </c>
    </row>
    <row r="128" spans="1:15" ht="12.75">
      <c r="A128" s="1">
        <v>35810</v>
      </c>
      <c r="B128">
        <v>38.7931</v>
      </c>
      <c r="C128">
        <v>68.18</v>
      </c>
      <c r="D128">
        <v>8.465</v>
      </c>
      <c r="F128">
        <f t="shared" si="14"/>
        <v>0.02175648529106944</v>
      </c>
      <c r="G128">
        <f t="shared" si="14"/>
        <v>0.0019103600293903789</v>
      </c>
      <c r="H128">
        <f t="shared" si="15"/>
        <v>0.01984612526167906</v>
      </c>
      <c r="I128">
        <f t="shared" si="16"/>
        <v>0.04894671623296154</v>
      </c>
      <c r="K128">
        <f t="shared" si="10"/>
        <v>8.193724132415324</v>
      </c>
      <c r="L128">
        <f t="shared" si="11"/>
        <v>0.27127586758467537</v>
      </c>
      <c r="N128">
        <f t="shared" si="12"/>
        <v>8.07</v>
      </c>
      <c r="O128">
        <f t="shared" si="13"/>
        <v>0.3949999999999996</v>
      </c>
    </row>
    <row r="129" spans="1:15" ht="12.75">
      <c r="A129" s="1">
        <v>35841</v>
      </c>
      <c r="B129">
        <v>39.472260000000006</v>
      </c>
      <c r="C129">
        <v>68.31</v>
      </c>
      <c r="D129">
        <v>8.520000000000001</v>
      </c>
      <c r="F129">
        <f t="shared" si="14"/>
        <v>0.017507237111754392</v>
      </c>
      <c r="G129">
        <f t="shared" si="14"/>
        <v>0.00190671751246696</v>
      </c>
      <c r="H129">
        <f t="shared" si="15"/>
        <v>0.015600519599287432</v>
      </c>
      <c r="I129">
        <f t="shared" si="16"/>
        <v>0.006497341996456241</v>
      </c>
      <c r="K129">
        <f t="shared" si="10"/>
        <v>8.632997450340113</v>
      </c>
      <c r="L129">
        <f t="shared" si="11"/>
        <v>-0.11299745034011188</v>
      </c>
      <c r="N129">
        <f t="shared" si="12"/>
        <v>8.465</v>
      </c>
      <c r="O129">
        <f t="shared" si="13"/>
        <v>0.05500000000000149</v>
      </c>
    </row>
    <row r="130" spans="1:15" ht="12.75">
      <c r="A130" s="1">
        <v>35869</v>
      </c>
      <c r="B130">
        <v>39.93464</v>
      </c>
      <c r="C130">
        <v>68.43</v>
      </c>
      <c r="D130">
        <v>8.520000000000001</v>
      </c>
      <c r="F130">
        <f t="shared" si="14"/>
        <v>0.011714049309565544</v>
      </c>
      <c r="G130">
        <f t="shared" si="14"/>
        <v>0.0017566974088714105</v>
      </c>
      <c r="H130">
        <f t="shared" si="15"/>
        <v>0.009957351900694134</v>
      </c>
      <c r="I130">
        <f t="shared" si="16"/>
        <v>0</v>
      </c>
      <c r="K130">
        <f t="shared" si="10"/>
        <v>8.65291642698593</v>
      </c>
      <c r="L130">
        <f t="shared" si="11"/>
        <v>-0.1329164269859291</v>
      </c>
      <c r="N130">
        <f t="shared" si="12"/>
        <v>8.520000000000001</v>
      </c>
      <c r="O130">
        <f t="shared" si="13"/>
        <v>0</v>
      </c>
    </row>
    <row r="131" spans="1:15" ht="12.75">
      <c r="A131" s="1">
        <v>35900</v>
      </c>
      <c r="B131">
        <v>40.30827</v>
      </c>
      <c r="C131">
        <v>68.56</v>
      </c>
      <c r="D131">
        <v>8.489500000000001</v>
      </c>
      <c r="F131">
        <f t="shared" si="14"/>
        <v>0.009356037765709146</v>
      </c>
      <c r="G131">
        <f t="shared" si="14"/>
        <v>0.0018997515709482382</v>
      </c>
      <c r="H131">
        <f t="shared" si="15"/>
        <v>0.007456286194760908</v>
      </c>
      <c r="I131">
        <f t="shared" si="16"/>
        <v>-0.0035798122065727744</v>
      </c>
      <c r="K131">
        <f t="shared" si="10"/>
        <v>8.604836638193916</v>
      </c>
      <c r="L131">
        <f t="shared" si="11"/>
        <v>-0.11533663819391471</v>
      </c>
      <c r="N131">
        <f t="shared" si="12"/>
        <v>8.520000000000001</v>
      </c>
      <c r="O131">
        <f t="shared" si="13"/>
        <v>-0.03049999999999997</v>
      </c>
    </row>
    <row r="132" spans="1:15" ht="12.75">
      <c r="A132" s="1">
        <v>35930</v>
      </c>
      <c r="B132">
        <v>40.62935</v>
      </c>
      <c r="C132">
        <v>68.69</v>
      </c>
      <c r="D132">
        <v>8.8345</v>
      </c>
      <c r="F132">
        <f t="shared" si="14"/>
        <v>0.007965611027216157</v>
      </c>
      <c r="G132">
        <f t="shared" si="14"/>
        <v>0.0018961493582263511</v>
      </c>
      <c r="H132">
        <f t="shared" si="15"/>
        <v>0.006069461668989806</v>
      </c>
      <c r="I132">
        <f t="shared" si="16"/>
        <v>0.04063843571470627</v>
      </c>
      <c r="K132">
        <f t="shared" si="10"/>
        <v>8.552800141650424</v>
      </c>
      <c r="L132">
        <f t="shared" si="11"/>
        <v>0.281699858349576</v>
      </c>
      <c r="N132">
        <f t="shared" si="12"/>
        <v>8.489500000000001</v>
      </c>
      <c r="O132">
        <f t="shared" si="13"/>
        <v>0.34499999999999886</v>
      </c>
    </row>
    <row r="133" spans="1:15" ht="12.75">
      <c r="A133" s="1">
        <v>35961</v>
      </c>
      <c r="B133">
        <v>41.109570000000005</v>
      </c>
      <c r="C133">
        <v>68.77</v>
      </c>
      <c r="D133">
        <v>8.97</v>
      </c>
      <c r="F133">
        <f t="shared" si="14"/>
        <v>0.011819534400624221</v>
      </c>
      <c r="G133">
        <f t="shared" si="14"/>
        <v>0.0011646527878876878</v>
      </c>
      <c r="H133">
        <f t="shared" si="15"/>
        <v>0.010654881612736533</v>
      </c>
      <c r="I133">
        <f t="shared" si="16"/>
        <v>0.015337596921161323</v>
      </c>
      <c r="K133">
        <f t="shared" si="10"/>
        <v>8.88812065911469</v>
      </c>
      <c r="L133">
        <f t="shared" si="11"/>
        <v>0.08187934088531001</v>
      </c>
      <c r="N133">
        <f t="shared" si="12"/>
        <v>8.8345</v>
      </c>
      <c r="O133">
        <f t="shared" si="13"/>
        <v>0.1355000000000004</v>
      </c>
    </row>
    <row r="134" spans="1:15" ht="12.75">
      <c r="A134" s="1">
        <v>35991</v>
      </c>
      <c r="B134">
        <v>41.505970000000005</v>
      </c>
      <c r="C134">
        <v>68.86</v>
      </c>
      <c r="D134">
        <v>8.930000000000001</v>
      </c>
      <c r="F134">
        <f t="shared" si="14"/>
        <v>0.00964252362649387</v>
      </c>
      <c r="G134">
        <f t="shared" si="14"/>
        <v>0.0013087101933983991</v>
      </c>
      <c r="H134">
        <f t="shared" si="15"/>
        <v>0.008333813433095472</v>
      </c>
      <c r="I134">
        <f t="shared" si="16"/>
        <v>-0.004459308807134854</v>
      </c>
      <c r="K134">
        <f t="shared" si="10"/>
        <v>9.065574288066248</v>
      </c>
      <c r="L134">
        <f t="shared" si="11"/>
        <v>-0.1355742880662465</v>
      </c>
      <c r="N134">
        <f t="shared" si="12"/>
        <v>8.97</v>
      </c>
      <c r="O134">
        <f t="shared" si="13"/>
        <v>-0.03999999999999915</v>
      </c>
    </row>
    <row r="135" spans="1:15" ht="12.75">
      <c r="A135" s="1">
        <v>36022</v>
      </c>
      <c r="B135">
        <v>41.90498</v>
      </c>
      <c r="C135">
        <v>68.94</v>
      </c>
      <c r="D135">
        <v>10.15</v>
      </c>
      <c r="F135">
        <f t="shared" si="14"/>
        <v>0.009613315867572636</v>
      </c>
      <c r="G135">
        <f t="shared" si="14"/>
        <v>0.0011617775196048896</v>
      </c>
      <c r="H135">
        <f t="shared" si="15"/>
        <v>0.008451538347967746</v>
      </c>
      <c r="I135">
        <f t="shared" si="16"/>
        <v>0.13661814109742432</v>
      </c>
      <c r="K135">
        <f t="shared" si="10"/>
        <v>9.004420953957544</v>
      </c>
      <c r="L135">
        <f t="shared" si="11"/>
        <v>1.1455790460424566</v>
      </c>
      <c r="N135">
        <f t="shared" si="12"/>
        <v>8.930000000000001</v>
      </c>
      <c r="O135">
        <f t="shared" si="13"/>
        <v>1.2199999999999989</v>
      </c>
    </row>
    <row r="136" spans="1:15" ht="12.75">
      <c r="A136" s="1">
        <v>36053</v>
      </c>
      <c r="B136">
        <v>42.584630000000004</v>
      </c>
      <c r="C136">
        <v>69.02</v>
      </c>
      <c r="D136">
        <v>10.22</v>
      </c>
      <c r="F136">
        <f t="shared" si="14"/>
        <v>0.016218836042876106</v>
      </c>
      <c r="G136">
        <f t="shared" si="14"/>
        <v>0.0011604293588627357</v>
      </c>
      <c r="H136">
        <f t="shared" si="15"/>
        <v>0.01505840668401337</v>
      </c>
      <c r="I136">
        <f t="shared" si="16"/>
        <v>0.006896551724137945</v>
      </c>
      <c r="K136">
        <f t="shared" si="10"/>
        <v>10.235783114231873</v>
      </c>
      <c r="L136">
        <f t="shared" si="11"/>
        <v>-0.01578311423187273</v>
      </c>
      <c r="N136">
        <f t="shared" si="12"/>
        <v>10.15</v>
      </c>
      <c r="O136">
        <f t="shared" si="13"/>
        <v>0.07000000000000028</v>
      </c>
    </row>
    <row r="137" spans="1:15" ht="12.75">
      <c r="A137" s="1">
        <v>36083</v>
      </c>
      <c r="B137">
        <v>43.194860000000006</v>
      </c>
      <c r="C137">
        <v>69.19</v>
      </c>
      <c r="D137">
        <v>10.07</v>
      </c>
      <c r="F137">
        <f t="shared" si="14"/>
        <v>0.014329818058769206</v>
      </c>
      <c r="G137">
        <f t="shared" si="14"/>
        <v>0.0024630541871921707</v>
      </c>
      <c r="H137">
        <f t="shared" si="15"/>
        <v>0.011866763871577035</v>
      </c>
      <c r="I137">
        <f t="shared" si="16"/>
        <v>-0.014677103718199636</v>
      </c>
      <c r="K137">
        <f t="shared" si="10"/>
        <v>10.373896916310617</v>
      </c>
      <c r="L137">
        <f t="shared" si="11"/>
        <v>-0.30389691631061666</v>
      </c>
      <c r="N137">
        <f t="shared" si="12"/>
        <v>10.22</v>
      </c>
      <c r="O137">
        <f t="shared" si="13"/>
        <v>-0.15000000000000036</v>
      </c>
    </row>
    <row r="138" spans="1:15" ht="12.75">
      <c r="A138" s="1">
        <v>36114</v>
      </c>
      <c r="B138">
        <v>43.959810000000004</v>
      </c>
      <c r="C138">
        <v>69.19</v>
      </c>
      <c r="D138">
        <v>9.99</v>
      </c>
      <c r="F138">
        <f t="shared" si="14"/>
        <v>0.01770928300265351</v>
      </c>
      <c r="G138">
        <f t="shared" si="14"/>
        <v>0</v>
      </c>
      <c r="H138">
        <f t="shared" si="15"/>
        <v>0.01770928300265351</v>
      </c>
      <c r="I138">
        <f t="shared" si="16"/>
        <v>-0.00794438927507446</v>
      </c>
      <c r="K138">
        <f aca="true" t="shared" si="17" ref="K138:K201">D137*(1+H137)</f>
        <v>10.189498312186782</v>
      </c>
      <c r="L138">
        <f aca="true" t="shared" si="18" ref="L138:L201">D138-K138</f>
        <v>-0.1994983121867815</v>
      </c>
      <c r="N138">
        <f aca="true" t="shared" si="19" ref="N138:N201">D137</f>
        <v>10.07</v>
      </c>
      <c r="O138">
        <f aca="true" t="shared" si="20" ref="O138:O201">D138-D137</f>
        <v>-0.08000000000000007</v>
      </c>
    </row>
    <row r="139" spans="1:15" ht="12.75">
      <c r="A139" s="1">
        <v>36144</v>
      </c>
      <c r="B139">
        <v>45.03242</v>
      </c>
      <c r="C139">
        <v>69.15</v>
      </c>
      <c r="D139">
        <v>9.905000000000001</v>
      </c>
      <c r="F139">
        <f t="shared" si="14"/>
        <v>0.024399786987250316</v>
      </c>
      <c r="G139">
        <f t="shared" si="14"/>
        <v>-0.000578118225176949</v>
      </c>
      <c r="H139">
        <f t="shared" si="15"/>
        <v>0.024977905212427265</v>
      </c>
      <c r="I139">
        <f t="shared" si="16"/>
        <v>-0.008508508508508372</v>
      </c>
      <c r="K139">
        <f t="shared" si="17"/>
        <v>10.16691573719651</v>
      </c>
      <c r="L139">
        <f t="shared" si="18"/>
        <v>-0.2619157371965084</v>
      </c>
      <c r="N139">
        <f t="shared" si="19"/>
        <v>9.99</v>
      </c>
      <c r="O139">
        <f t="shared" si="20"/>
        <v>-0.08499999999999908</v>
      </c>
    </row>
    <row r="140" spans="1:15" ht="12.75">
      <c r="A140" s="1">
        <v>36175</v>
      </c>
      <c r="B140">
        <v>46.169610000000006</v>
      </c>
      <c r="C140">
        <v>69.32000000000001</v>
      </c>
      <c r="D140">
        <v>10.170000000000002</v>
      </c>
      <c r="F140">
        <f t="shared" si="14"/>
        <v>0.025252695724546914</v>
      </c>
      <c r="G140">
        <f t="shared" si="14"/>
        <v>0.0024584237165581335</v>
      </c>
      <c r="H140">
        <f t="shared" si="15"/>
        <v>0.02279427200798878</v>
      </c>
      <c r="I140">
        <f t="shared" si="16"/>
        <v>0.026754164563352</v>
      </c>
      <c r="K140">
        <f t="shared" si="17"/>
        <v>10.152406151129092</v>
      </c>
      <c r="L140">
        <f t="shared" si="18"/>
        <v>0.017593848870909312</v>
      </c>
      <c r="N140">
        <f t="shared" si="19"/>
        <v>9.905000000000001</v>
      </c>
      <c r="O140">
        <f t="shared" si="20"/>
        <v>0.26500000000000057</v>
      </c>
    </row>
    <row r="141" spans="1:15" ht="12.75">
      <c r="A141" s="1">
        <v>36206</v>
      </c>
      <c r="B141">
        <v>46.79008</v>
      </c>
      <c r="C141">
        <v>69.4</v>
      </c>
      <c r="D141">
        <v>9.885000000000002</v>
      </c>
      <c r="F141">
        <f t="shared" si="14"/>
        <v>0.013438926601285983</v>
      </c>
      <c r="G141">
        <f t="shared" si="14"/>
        <v>0.0011540680900172795</v>
      </c>
      <c r="H141">
        <f t="shared" si="15"/>
        <v>0.012284858511268704</v>
      </c>
      <c r="I141">
        <f t="shared" si="16"/>
        <v>-0.028023598820059004</v>
      </c>
      <c r="K141">
        <f t="shared" si="17"/>
        <v>10.401817746321248</v>
      </c>
      <c r="L141">
        <f t="shared" si="18"/>
        <v>-0.5168177463212462</v>
      </c>
      <c r="N141">
        <f t="shared" si="19"/>
        <v>10.170000000000002</v>
      </c>
      <c r="O141">
        <f t="shared" si="20"/>
        <v>-0.28500000000000014</v>
      </c>
    </row>
    <row r="142" spans="1:15" ht="12.75">
      <c r="A142" s="1">
        <v>36234</v>
      </c>
      <c r="B142">
        <v>47.224790000000006</v>
      </c>
      <c r="C142">
        <v>69.62</v>
      </c>
      <c r="D142">
        <v>9.517000000000001</v>
      </c>
      <c r="F142">
        <f t="shared" si="14"/>
        <v>0.009290644512683022</v>
      </c>
      <c r="G142">
        <f t="shared" si="14"/>
        <v>0.0031700288184437486</v>
      </c>
      <c r="H142">
        <f t="shared" si="15"/>
        <v>0.006120615694239273</v>
      </c>
      <c r="I142">
        <f t="shared" si="16"/>
        <v>-0.037228123419322245</v>
      </c>
      <c r="K142">
        <f t="shared" si="17"/>
        <v>10.006435826383893</v>
      </c>
      <c r="L142">
        <f t="shared" si="18"/>
        <v>-0.4894358263838914</v>
      </c>
      <c r="N142">
        <f t="shared" si="19"/>
        <v>9.885000000000002</v>
      </c>
      <c r="O142">
        <f t="shared" si="20"/>
        <v>-0.3680000000000003</v>
      </c>
    </row>
    <row r="143" spans="1:15" ht="12.75">
      <c r="A143" s="1">
        <v>36265</v>
      </c>
      <c r="B143">
        <v>47.65818</v>
      </c>
      <c r="C143">
        <v>70.12</v>
      </c>
      <c r="D143">
        <v>9.305000000000001</v>
      </c>
      <c r="F143">
        <f t="shared" si="14"/>
        <v>0.00917717156603537</v>
      </c>
      <c r="G143">
        <f t="shared" si="14"/>
        <v>0.007181844297615703</v>
      </c>
      <c r="H143">
        <f t="shared" si="15"/>
        <v>0.0019953272684196666</v>
      </c>
      <c r="I143">
        <f t="shared" si="16"/>
        <v>-0.022275927288010866</v>
      </c>
      <c r="K143">
        <f t="shared" si="17"/>
        <v>9.575249899562076</v>
      </c>
      <c r="L143">
        <f t="shared" si="18"/>
        <v>-0.27024989956207435</v>
      </c>
      <c r="N143">
        <f t="shared" si="19"/>
        <v>9.517000000000001</v>
      </c>
      <c r="O143">
        <f t="shared" si="20"/>
        <v>-0.21199999999999974</v>
      </c>
    </row>
    <row r="144" spans="1:15" ht="12.75">
      <c r="A144" s="1">
        <v>36295</v>
      </c>
      <c r="B144">
        <v>47.944880000000005</v>
      </c>
      <c r="C144">
        <v>70.12</v>
      </c>
      <c r="D144">
        <v>9.704</v>
      </c>
      <c r="F144">
        <f t="shared" si="14"/>
        <v>0.006015756371728909</v>
      </c>
      <c r="G144">
        <f t="shared" si="14"/>
        <v>0</v>
      </c>
      <c r="H144">
        <f t="shared" si="15"/>
        <v>0.006015756371728909</v>
      </c>
      <c r="I144">
        <f t="shared" si="16"/>
        <v>0.04288017195056404</v>
      </c>
      <c r="K144">
        <f t="shared" si="17"/>
        <v>9.323566520232646</v>
      </c>
      <c r="L144">
        <f t="shared" si="18"/>
        <v>0.38043347976735475</v>
      </c>
      <c r="N144">
        <f t="shared" si="19"/>
        <v>9.305000000000001</v>
      </c>
      <c r="O144">
        <f t="shared" si="20"/>
        <v>0.39899999999999913</v>
      </c>
    </row>
    <row r="145" spans="1:15" ht="12.75">
      <c r="A145" s="1">
        <v>36326</v>
      </c>
      <c r="B145">
        <v>48.2599</v>
      </c>
      <c r="C145">
        <v>70.12</v>
      </c>
      <c r="D145">
        <v>9.370000000000001</v>
      </c>
      <c r="F145">
        <f t="shared" si="14"/>
        <v>0.006570461746906009</v>
      </c>
      <c r="G145">
        <f t="shared" si="14"/>
        <v>0</v>
      </c>
      <c r="H145">
        <f t="shared" si="15"/>
        <v>0.006570461746906009</v>
      </c>
      <c r="I145">
        <f t="shared" si="16"/>
        <v>-0.03441879637262979</v>
      </c>
      <c r="K145">
        <f t="shared" si="17"/>
        <v>9.762376899831258</v>
      </c>
      <c r="L145">
        <f t="shared" si="18"/>
        <v>-0.3923768998312571</v>
      </c>
      <c r="N145">
        <f t="shared" si="19"/>
        <v>9.704</v>
      </c>
      <c r="O145">
        <f t="shared" si="20"/>
        <v>-0.33399999999999963</v>
      </c>
    </row>
    <row r="146" spans="1:15" ht="12.75">
      <c r="A146" s="1">
        <v>36356</v>
      </c>
      <c r="B146">
        <v>48.57885</v>
      </c>
      <c r="C146">
        <v>70.33</v>
      </c>
      <c r="D146">
        <v>9.405000000000001</v>
      </c>
      <c r="F146">
        <f t="shared" si="14"/>
        <v>0.006609006649412885</v>
      </c>
      <c r="G146">
        <f t="shared" si="14"/>
        <v>0.0029948659440957037</v>
      </c>
      <c r="H146">
        <f t="shared" si="15"/>
        <v>0.0036141407053171815</v>
      </c>
      <c r="I146">
        <f t="shared" si="16"/>
        <v>0.003735325506937004</v>
      </c>
      <c r="K146">
        <f t="shared" si="17"/>
        <v>9.43156522656851</v>
      </c>
      <c r="L146">
        <f t="shared" si="18"/>
        <v>-0.02656522656850946</v>
      </c>
      <c r="N146">
        <f t="shared" si="19"/>
        <v>9.370000000000001</v>
      </c>
      <c r="O146">
        <f t="shared" si="20"/>
        <v>0.03500000000000014</v>
      </c>
    </row>
    <row r="147" spans="1:15" ht="12.75">
      <c r="A147" s="1">
        <v>36387</v>
      </c>
      <c r="B147">
        <v>48.85228000000001</v>
      </c>
      <c r="C147">
        <v>70.5</v>
      </c>
      <c r="D147">
        <v>9.355</v>
      </c>
      <c r="F147">
        <f t="shared" si="14"/>
        <v>0.00562858116237841</v>
      </c>
      <c r="G147">
        <f t="shared" si="14"/>
        <v>0.002417176169486668</v>
      </c>
      <c r="H147">
        <f t="shared" si="15"/>
        <v>0.003211404992891742</v>
      </c>
      <c r="I147">
        <f t="shared" si="16"/>
        <v>-0.00531632110579483</v>
      </c>
      <c r="K147">
        <f t="shared" si="17"/>
        <v>9.43899099333351</v>
      </c>
      <c r="L147">
        <f t="shared" si="18"/>
        <v>-0.08399099333350968</v>
      </c>
      <c r="N147">
        <f t="shared" si="19"/>
        <v>9.405000000000001</v>
      </c>
      <c r="O147">
        <f t="shared" si="20"/>
        <v>-0.05000000000000071</v>
      </c>
    </row>
    <row r="148" spans="1:15" ht="12.75">
      <c r="A148" s="1">
        <v>36418</v>
      </c>
      <c r="B148">
        <v>49.32432000000001</v>
      </c>
      <c r="C148">
        <v>70.84</v>
      </c>
      <c r="D148">
        <v>9.375</v>
      </c>
      <c r="F148">
        <f t="shared" si="14"/>
        <v>0.009662599166303076</v>
      </c>
      <c r="G148">
        <f t="shared" si="14"/>
        <v>0.0048226950354610665</v>
      </c>
      <c r="H148">
        <f t="shared" si="15"/>
        <v>0.00483990413084201</v>
      </c>
      <c r="I148">
        <f t="shared" si="16"/>
        <v>0.002137894174238264</v>
      </c>
      <c r="K148">
        <f t="shared" si="17"/>
        <v>9.385042693708503</v>
      </c>
      <c r="L148">
        <f t="shared" si="18"/>
        <v>-0.010042693708502526</v>
      </c>
      <c r="N148">
        <f t="shared" si="19"/>
        <v>9.355</v>
      </c>
      <c r="O148">
        <f t="shared" si="20"/>
        <v>0.019999999999999574</v>
      </c>
    </row>
    <row r="149" spans="1:15" ht="12.75">
      <c r="A149" s="1">
        <v>36448</v>
      </c>
      <c r="B149">
        <v>49.636720000000004</v>
      </c>
      <c r="C149">
        <v>70.97</v>
      </c>
      <c r="D149">
        <v>9.5975</v>
      </c>
      <c r="F149">
        <f t="shared" si="14"/>
        <v>0.006333589596369427</v>
      </c>
      <c r="G149">
        <f t="shared" si="14"/>
        <v>0.0018351214003387017</v>
      </c>
      <c r="H149">
        <f t="shared" si="15"/>
        <v>0.004498468196030725</v>
      </c>
      <c r="I149">
        <f t="shared" si="16"/>
        <v>0.023733333333333384</v>
      </c>
      <c r="K149">
        <f t="shared" si="17"/>
        <v>9.420374101226644</v>
      </c>
      <c r="L149">
        <f t="shared" si="18"/>
        <v>0.17712589877335638</v>
      </c>
      <c r="N149">
        <f t="shared" si="19"/>
        <v>9.375</v>
      </c>
      <c r="O149">
        <f t="shared" si="20"/>
        <v>0.22250000000000014</v>
      </c>
    </row>
    <row r="150" spans="1:15" ht="12.75">
      <c r="A150" s="1">
        <v>36479</v>
      </c>
      <c r="B150">
        <v>50.078140000000005</v>
      </c>
      <c r="C150">
        <v>71.01</v>
      </c>
      <c r="D150">
        <v>9.445</v>
      </c>
      <c r="F150">
        <f t="shared" si="14"/>
        <v>0.00889301307580359</v>
      </c>
      <c r="G150">
        <f t="shared" si="14"/>
        <v>0.0005636184303228209</v>
      </c>
      <c r="H150">
        <f t="shared" si="15"/>
        <v>0.00832939464548077</v>
      </c>
      <c r="I150">
        <f t="shared" si="16"/>
        <v>-0.015889554571502984</v>
      </c>
      <c r="K150">
        <f t="shared" si="17"/>
        <v>9.640674048511405</v>
      </c>
      <c r="L150">
        <f t="shared" si="18"/>
        <v>-0.19567404851140502</v>
      </c>
      <c r="N150">
        <f t="shared" si="19"/>
        <v>9.5975</v>
      </c>
      <c r="O150">
        <f t="shared" si="20"/>
        <v>-0.15249999999999986</v>
      </c>
    </row>
    <row r="151" spans="1:15" ht="12.75">
      <c r="A151" s="1">
        <v>36509</v>
      </c>
      <c r="B151">
        <v>50.57981</v>
      </c>
      <c r="C151">
        <v>71.01</v>
      </c>
      <c r="D151">
        <v>9.49</v>
      </c>
      <c r="F151">
        <f t="shared" si="14"/>
        <v>0.010017744269255946</v>
      </c>
      <c r="G151">
        <f t="shared" si="14"/>
        <v>0</v>
      </c>
      <c r="H151">
        <f t="shared" si="15"/>
        <v>0.010017744269255946</v>
      </c>
      <c r="I151">
        <f t="shared" si="16"/>
        <v>0.004764425622022284</v>
      </c>
      <c r="K151">
        <f t="shared" si="17"/>
        <v>9.523671132426566</v>
      </c>
      <c r="L151">
        <f t="shared" si="18"/>
        <v>-0.03367113242656572</v>
      </c>
      <c r="N151">
        <f t="shared" si="19"/>
        <v>9.445</v>
      </c>
      <c r="O151">
        <f t="shared" si="20"/>
        <v>0.04499999999999993</v>
      </c>
    </row>
    <row r="152" spans="1:15" ht="12.75">
      <c r="A152" s="1">
        <v>36540</v>
      </c>
      <c r="B152">
        <v>51.258970000000005</v>
      </c>
      <c r="C152">
        <v>71.22</v>
      </c>
      <c r="D152">
        <v>9.570500000000001</v>
      </c>
      <c r="F152">
        <f t="shared" si="14"/>
        <v>0.013427492115925421</v>
      </c>
      <c r="G152">
        <f t="shared" si="14"/>
        <v>0.0029573299535274877</v>
      </c>
      <c r="H152">
        <f t="shared" si="15"/>
        <v>0.010470162162397934</v>
      </c>
      <c r="I152">
        <f t="shared" si="16"/>
        <v>0.008482613277133844</v>
      </c>
      <c r="K152">
        <f t="shared" si="17"/>
        <v>9.58506839311524</v>
      </c>
      <c r="L152">
        <f t="shared" si="18"/>
        <v>-0.01456839311523872</v>
      </c>
      <c r="N152">
        <f t="shared" si="19"/>
        <v>9.49</v>
      </c>
      <c r="O152">
        <f t="shared" si="20"/>
        <v>0.08050000000000068</v>
      </c>
    </row>
    <row r="153" spans="1:15" ht="12.75">
      <c r="A153" s="1">
        <v>36571</v>
      </c>
      <c r="B153">
        <v>51.71365</v>
      </c>
      <c r="C153">
        <v>71.64</v>
      </c>
      <c r="D153">
        <v>9.375</v>
      </c>
      <c r="F153">
        <f t="shared" si="14"/>
        <v>0.008870252367536802</v>
      </c>
      <c r="G153">
        <f t="shared" si="14"/>
        <v>0.005897219882055715</v>
      </c>
      <c r="H153">
        <f t="shared" si="15"/>
        <v>0.0029730324854810863</v>
      </c>
      <c r="I153">
        <f t="shared" si="16"/>
        <v>-0.020427354892638916</v>
      </c>
      <c r="K153">
        <f t="shared" si="17"/>
        <v>9.670704686975231</v>
      </c>
      <c r="L153">
        <f t="shared" si="18"/>
        <v>-0.2957046869752311</v>
      </c>
      <c r="N153">
        <f t="shared" si="19"/>
        <v>9.570500000000001</v>
      </c>
      <c r="O153">
        <f t="shared" si="20"/>
        <v>-0.1955000000000009</v>
      </c>
    </row>
    <row r="154" spans="1:15" ht="12.75">
      <c r="A154" s="1">
        <v>36600</v>
      </c>
      <c r="B154">
        <v>52.000350000000005</v>
      </c>
      <c r="C154">
        <v>72.23</v>
      </c>
      <c r="D154">
        <v>9.259</v>
      </c>
      <c r="F154">
        <f t="shared" si="14"/>
        <v>0.0055439908032020035</v>
      </c>
      <c r="G154">
        <f t="shared" si="14"/>
        <v>0.008235622557230649</v>
      </c>
      <c r="H154">
        <f t="shared" si="15"/>
        <v>-0.002691631754028645</v>
      </c>
      <c r="I154">
        <f t="shared" si="16"/>
        <v>-0.012373333333333347</v>
      </c>
      <c r="K154">
        <f t="shared" si="17"/>
        <v>9.402872179551386</v>
      </c>
      <c r="L154">
        <f t="shared" si="18"/>
        <v>-0.14387217955138532</v>
      </c>
      <c r="N154">
        <f t="shared" si="19"/>
        <v>9.375</v>
      </c>
      <c r="O154">
        <f t="shared" si="20"/>
        <v>-0.11599999999999966</v>
      </c>
    </row>
    <row r="155" spans="1:15" ht="12.75">
      <c r="A155" s="1">
        <v>36631</v>
      </c>
      <c r="B155">
        <v>52.29621</v>
      </c>
      <c r="C155">
        <v>72.27</v>
      </c>
      <c r="D155">
        <v>9.392000000000001</v>
      </c>
      <c r="F155">
        <f t="shared" si="14"/>
        <v>0.005689577089385001</v>
      </c>
      <c r="G155">
        <f t="shared" si="14"/>
        <v>0.0005537865152982491</v>
      </c>
      <c r="H155">
        <f t="shared" si="15"/>
        <v>0.0051357905740867515</v>
      </c>
      <c r="I155">
        <f t="shared" si="16"/>
        <v>0.01436440220326185</v>
      </c>
      <c r="K155">
        <f t="shared" si="17"/>
        <v>9.23407818158945</v>
      </c>
      <c r="L155">
        <f t="shared" si="18"/>
        <v>0.15792181841055175</v>
      </c>
      <c r="N155">
        <f t="shared" si="19"/>
        <v>9.259</v>
      </c>
      <c r="O155">
        <f t="shared" si="20"/>
        <v>0.1330000000000009</v>
      </c>
    </row>
    <row r="156" spans="1:15" ht="12.75">
      <c r="A156" s="1">
        <v>36661</v>
      </c>
      <c r="B156">
        <v>52.491710000000005</v>
      </c>
      <c r="C156">
        <v>72.36</v>
      </c>
      <c r="D156">
        <v>9.525</v>
      </c>
      <c r="F156">
        <f t="shared" si="14"/>
        <v>0.003738320616350599</v>
      </c>
      <c r="G156">
        <f t="shared" si="14"/>
        <v>0.001245330012453305</v>
      </c>
      <c r="H156">
        <f t="shared" si="15"/>
        <v>0.0024929906038972938</v>
      </c>
      <c r="I156">
        <f t="shared" si="16"/>
        <v>0.014160988074957359</v>
      </c>
      <c r="K156">
        <f t="shared" si="17"/>
        <v>9.440235345071825</v>
      </c>
      <c r="L156">
        <f t="shared" si="18"/>
        <v>0.08476465492817553</v>
      </c>
      <c r="N156">
        <f t="shared" si="19"/>
        <v>9.392000000000001</v>
      </c>
      <c r="O156">
        <f t="shared" si="20"/>
        <v>0.13299999999999912</v>
      </c>
    </row>
    <row r="157" spans="1:15" ht="12.75">
      <c r="A157" s="1">
        <v>36692</v>
      </c>
      <c r="B157">
        <v>52.80263000000001</v>
      </c>
      <c r="C157">
        <v>72.74</v>
      </c>
      <c r="D157">
        <v>9.785</v>
      </c>
      <c r="F157">
        <f t="shared" si="14"/>
        <v>0.0059232210190904855</v>
      </c>
      <c r="G157">
        <f t="shared" si="14"/>
        <v>0.005251520176893232</v>
      </c>
      <c r="H157">
        <f t="shared" si="15"/>
        <v>0.0006717008421972537</v>
      </c>
      <c r="I157">
        <f t="shared" si="16"/>
        <v>0.02729658792650924</v>
      </c>
      <c r="K157">
        <f t="shared" si="17"/>
        <v>9.548745735502122</v>
      </c>
      <c r="L157">
        <f t="shared" si="18"/>
        <v>0.23625426449787845</v>
      </c>
      <c r="N157">
        <f t="shared" si="19"/>
        <v>9.525</v>
      </c>
      <c r="O157">
        <f t="shared" si="20"/>
        <v>0.2599999999999998</v>
      </c>
    </row>
    <row r="158" spans="1:15" ht="12.75">
      <c r="A158" s="1">
        <v>36722</v>
      </c>
      <c r="B158">
        <v>53.008610000000004</v>
      </c>
      <c r="C158">
        <v>72.91</v>
      </c>
      <c r="D158">
        <v>9.3695</v>
      </c>
      <c r="F158">
        <f t="shared" si="14"/>
        <v>0.003900942055348411</v>
      </c>
      <c r="G158">
        <f t="shared" si="14"/>
        <v>0.002337091009073422</v>
      </c>
      <c r="H158">
        <f t="shared" si="15"/>
        <v>0.0015638510462749888</v>
      </c>
      <c r="I158">
        <f t="shared" si="16"/>
        <v>-0.04246295350025542</v>
      </c>
      <c r="K158">
        <f t="shared" si="17"/>
        <v>9.7915725927409</v>
      </c>
      <c r="L158">
        <f t="shared" si="18"/>
        <v>-0.4220725927408999</v>
      </c>
      <c r="N158">
        <f t="shared" si="19"/>
        <v>9.785</v>
      </c>
      <c r="O158">
        <f t="shared" si="20"/>
        <v>-0.41549999999999976</v>
      </c>
    </row>
    <row r="159" spans="1:15" ht="12.75">
      <c r="A159" s="1">
        <v>36753</v>
      </c>
      <c r="B159">
        <v>53.299890000000005</v>
      </c>
      <c r="C159">
        <v>72.91</v>
      </c>
      <c r="D159">
        <v>9.2055</v>
      </c>
      <c r="F159">
        <f t="shared" si="14"/>
        <v>0.005494956385387217</v>
      </c>
      <c r="G159">
        <f t="shared" si="14"/>
        <v>0</v>
      </c>
      <c r="H159">
        <f t="shared" si="15"/>
        <v>0.005494956385387217</v>
      </c>
      <c r="I159">
        <f t="shared" si="16"/>
        <v>-0.017503602113239758</v>
      </c>
      <c r="K159">
        <f t="shared" si="17"/>
        <v>9.384152502378074</v>
      </c>
      <c r="L159">
        <f t="shared" si="18"/>
        <v>-0.17865250237807295</v>
      </c>
      <c r="N159">
        <f t="shared" si="19"/>
        <v>9.3695</v>
      </c>
      <c r="O159">
        <f t="shared" si="20"/>
        <v>-0.1639999999999997</v>
      </c>
    </row>
    <row r="160" spans="1:15" ht="12.75">
      <c r="A160" s="1">
        <v>36784</v>
      </c>
      <c r="B160">
        <v>53.689240000000005</v>
      </c>
      <c r="C160">
        <v>73.29</v>
      </c>
      <c r="D160">
        <v>9.444</v>
      </c>
      <c r="F160">
        <f t="shared" si="14"/>
        <v>0.007304893124544964</v>
      </c>
      <c r="G160">
        <f t="shared" si="14"/>
        <v>0.005211905088465363</v>
      </c>
      <c r="H160">
        <f t="shared" si="15"/>
        <v>0.0020929880360796016</v>
      </c>
      <c r="I160">
        <f t="shared" si="16"/>
        <v>0.025908424311552825</v>
      </c>
      <c r="K160">
        <f t="shared" si="17"/>
        <v>9.256083821005683</v>
      </c>
      <c r="L160">
        <f t="shared" si="18"/>
        <v>0.18791617899431756</v>
      </c>
      <c r="N160">
        <f t="shared" si="19"/>
        <v>9.2055</v>
      </c>
      <c r="O160">
        <f t="shared" si="20"/>
        <v>0.23850000000000016</v>
      </c>
    </row>
    <row r="161" spans="1:15" ht="12.75">
      <c r="A161" s="1">
        <v>36814</v>
      </c>
      <c r="B161">
        <v>54.05895</v>
      </c>
      <c r="C161">
        <v>73.41</v>
      </c>
      <c r="D161">
        <v>9.570500000000001</v>
      </c>
      <c r="F161">
        <f t="shared" si="14"/>
        <v>0.006886109767990645</v>
      </c>
      <c r="G161">
        <f t="shared" si="14"/>
        <v>0.0016373311502249077</v>
      </c>
      <c r="H161">
        <f t="shared" si="15"/>
        <v>0.005248778617765737</v>
      </c>
      <c r="I161">
        <f t="shared" si="16"/>
        <v>0.013394747988140665</v>
      </c>
      <c r="K161">
        <f t="shared" si="17"/>
        <v>9.463766179012737</v>
      </c>
      <c r="L161">
        <f t="shared" si="18"/>
        <v>0.10673382098726414</v>
      </c>
      <c r="N161">
        <f t="shared" si="19"/>
        <v>9.444</v>
      </c>
      <c r="O161">
        <f t="shared" si="20"/>
        <v>0.12650000000000006</v>
      </c>
    </row>
    <row r="162" spans="1:15" ht="12.75">
      <c r="A162" s="1">
        <v>36845</v>
      </c>
      <c r="B162">
        <v>54.52116</v>
      </c>
      <c r="C162">
        <v>73.45</v>
      </c>
      <c r="D162">
        <v>9.4105</v>
      </c>
      <c r="F162">
        <f t="shared" si="14"/>
        <v>0.00855011057373467</v>
      </c>
      <c r="G162">
        <f t="shared" si="14"/>
        <v>0.0005448848930664774</v>
      </c>
      <c r="H162">
        <f t="shared" si="15"/>
        <v>0.008005225680668193</v>
      </c>
      <c r="I162">
        <f t="shared" si="16"/>
        <v>-0.01671803980983233</v>
      </c>
      <c r="K162">
        <f t="shared" si="17"/>
        <v>9.620733435761327</v>
      </c>
      <c r="L162">
        <f t="shared" si="18"/>
        <v>-0.21023343576132625</v>
      </c>
      <c r="N162">
        <f t="shared" si="19"/>
        <v>9.570500000000001</v>
      </c>
      <c r="O162">
        <f t="shared" si="20"/>
        <v>-0.16000000000000014</v>
      </c>
    </row>
    <row r="163" spans="1:15" ht="12.75">
      <c r="A163" s="1">
        <v>36875</v>
      </c>
      <c r="B163">
        <v>55.11141000000001</v>
      </c>
      <c r="C163">
        <v>73.41</v>
      </c>
      <c r="D163">
        <v>9.608500000000001</v>
      </c>
      <c r="F163">
        <f t="shared" si="14"/>
        <v>0.010826071932438897</v>
      </c>
      <c r="G163">
        <f t="shared" si="14"/>
        <v>-0.0005445881552077481</v>
      </c>
      <c r="H163">
        <f t="shared" si="15"/>
        <v>0.011370660087646645</v>
      </c>
      <c r="I163">
        <f t="shared" si="16"/>
        <v>0.021040327293980088</v>
      </c>
      <c r="K163">
        <f t="shared" si="17"/>
        <v>9.48583317626793</v>
      </c>
      <c r="L163">
        <f t="shared" si="18"/>
        <v>0.1226668237320716</v>
      </c>
      <c r="N163">
        <f t="shared" si="19"/>
        <v>9.4105</v>
      </c>
      <c r="O163">
        <f t="shared" si="20"/>
        <v>0.1980000000000004</v>
      </c>
    </row>
    <row r="164" spans="1:15" ht="12.75">
      <c r="A164" s="1">
        <v>36906</v>
      </c>
      <c r="B164">
        <v>55.416940000000004</v>
      </c>
      <c r="C164">
        <v>73.88</v>
      </c>
      <c r="D164">
        <v>9.682</v>
      </c>
      <c r="F164">
        <f t="shared" si="14"/>
        <v>0.0055438610625275775</v>
      </c>
      <c r="G164">
        <f t="shared" si="14"/>
        <v>0.006402397493529444</v>
      </c>
      <c r="H164">
        <f t="shared" si="15"/>
        <v>-0.0008585364310018662</v>
      </c>
      <c r="I164">
        <f t="shared" si="16"/>
        <v>0.007649477025550189</v>
      </c>
      <c r="K164">
        <f t="shared" si="17"/>
        <v>9.717754987452153</v>
      </c>
      <c r="L164">
        <f t="shared" si="18"/>
        <v>-0.035754987452152776</v>
      </c>
      <c r="N164">
        <f t="shared" si="19"/>
        <v>9.608500000000001</v>
      </c>
      <c r="O164">
        <f t="shared" si="20"/>
        <v>0.07349999999999923</v>
      </c>
    </row>
    <row r="165" spans="1:15" ht="12.75">
      <c r="A165" s="1">
        <v>36937</v>
      </c>
      <c r="B165">
        <v>55.38026000000001</v>
      </c>
      <c r="C165">
        <v>74.17</v>
      </c>
      <c r="D165">
        <v>9.705</v>
      </c>
      <c r="F165">
        <f t="shared" si="14"/>
        <v>-0.0006618914721743252</v>
      </c>
      <c r="G165">
        <f t="shared" si="14"/>
        <v>0.003925284244721272</v>
      </c>
      <c r="H165">
        <f t="shared" si="15"/>
        <v>-0.004587175716895597</v>
      </c>
      <c r="I165">
        <f t="shared" si="16"/>
        <v>0.0023755422433380247</v>
      </c>
      <c r="K165">
        <f t="shared" si="17"/>
        <v>9.67368765027504</v>
      </c>
      <c r="L165">
        <f t="shared" si="18"/>
        <v>0.03131234972495989</v>
      </c>
      <c r="N165">
        <f t="shared" si="19"/>
        <v>9.682</v>
      </c>
      <c r="O165">
        <f t="shared" si="20"/>
        <v>0.022999999999999687</v>
      </c>
    </row>
    <row r="166" spans="1:15" ht="12.75">
      <c r="A166" s="1">
        <v>36965</v>
      </c>
      <c r="B166">
        <v>55.73114</v>
      </c>
      <c r="C166">
        <v>74.34</v>
      </c>
      <c r="D166">
        <v>9.495000000000001</v>
      </c>
      <c r="F166">
        <f t="shared" si="14"/>
        <v>0.006335831576088635</v>
      </c>
      <c r="G166">
        <f t="shared" si="14"/>
        <v>0.002292031818794671</v>
      </c>
      <c r="H166">
        <f t="shared" si="15"/>
        <v>0.004043799757293964</v>
      </c>
      <c r="I166">
        <f t="shared" si="16"/>
        <v>-0.02163833075734145</v>
      </c>
      <c r="K166">
        <f t="shared" si="17"/>
        <v>9.660481459667528</v>
      </c>
      <c r="L166">
        <f t="shared" si="18"/>
        <v>-0.16548145966752692</v>
      </c>
      <c r="N166">
        <f t="shared" si="19"/>
        <v>9.705</v>
      </c>
      <c r="O166">
        <f t="shared" si="20"/>
        <v>-0.20999999999999908</v>
      </c>
    </row>
    <row r="167" spans="1:15" ht="12.75">
      <c r="A167" s="1">
        <v>36996</v>
      </c>
      <c r="B167">
        <v>56.012260000000005</v>
      </c>
      <c r="C167">
        <v>74.64</v>
      </c>
      <c r="D167">
        <v>9.249</v>
      </c>
      <c r="F167">
        <f t="shared" si="14"/>
        <v>0.00504421764923535</v>
      </c>
      <c r="G167">
        <f t="shared" si="14"/>
        <v>0.004035512510088823</v>
      </c>
      <c r="H167">
        <f t="shared" si="15"/>
        <v>0.0010087051391465263</v>
      </c>
      <c r="I167">
        <f t="shared" si="16"/>
        <v>-0.025908372827804116</v>
      </c>
      <c r="K167">
        <f t="shared" si="17"/>
        <v>9.533395878695508</v>
      </c>
      <c r="L167">
        <f t="shared" si="18"/>
        <v>-0.2843958786955074</v>
      </c>
      <c r="N167">
        <f t="shared" si="19"/>
        <v>9.495000000000001</v>
      </c>
      <c r="O167">
        <f t="shared" si="20"/>
        <v>-0.24600000000000044</v>
      </c>
    </row>
    <row r="168" spans="1:15" ht="12.75">
      <c r="A168" s="1">
        <v>37026</v>
      </c>
      <c r="B168">
        <v>56.14079</v>
      </c>
      <c r="C168">
        <v>74.97</v>
      </c>
      <c r="D168">
        <v>9.1935</v>
      </c>
      <c r="F168">
        <f t="shared" si="14"/>
        <v>0.0022946762012459043</v>
      </c>
      <c r="G168">
        <f t="shared" si="14"/>
        <v>0.004421221864951752</v>
      </c>
      <c r="H168">
        <f t="shared" si="15"/>
        <v>-0.0021265456637058477</v>
      </c>
      <c r="I168">
        <f t="shared" si="16"/>
        <v>-0.006000648718780477</v>
      </c>
      <c r="K168">
        <f t="shared" si="17"/>
        <v>9.258329513831967</v>
      </c>
      <c r="L168">
        <f t="shared" si="18"/>
        <v>-0.06482951383196678</v>
      </c>
      <c r="N168">
        <f t="shared" si="19"/>
        <v>9.249</v>
      </c>
      <c r="O168">
        <f t="shared" si="20"/>
        <v>-0.05550000000000033</v>
      </c>
    </row>
    <row r="169" spans="1:15" ht="12.75">
      <c r="A169" s="1">
        <v>37057</v>
      </c>
      <c r="B169">
        <v>56.27358</v>
      </c>
      <c r="C169">
        <v>75.10000000000001</v>
      </c>
      <c r="D169">
        <v>9.0875</v>
      </c>
      <c r="F169">
        <f t="shared" si="14"/>
        <v>0.0023653033738926244</v>
      </c>
      <c r="G169">
        <f t="shared" si="14"/>
        <v>0.0017340269441110667</v>
      </c>
      <c r="H169">
        <f t="shared" si="15"/>
        <v>0.0006312764297815576</v>
      </c>
      <c r="I169">
        <f t="shared" si="16"/>
        <v>-0.011529885245010085</v>
      </c>
      <c r="K169">
        <f t="shared" si="17"/>
        <v>9.17394960244072</v>
      </c>
      <c r="L169">
        <f t="shared" si="18"/>
        <v>-0.08644960244071953</v>
      </c>
      <c r="N169">
        <f t="shared" si="19"/>
        <v>9.1935</v>
      </c>
      <c r="O169">
        <f t="shared" si="20"/>
        <v>-0.10599999999999987</v>
      </c>
    </row>
    <row r="170" spans="1:15" ht="12.75">
      <c r="A170" s="1">
        <v>37087</v>
      </c>
      <c r="B170">
        <v>56.127370000000006</v>
      </c>
      <c r="C170">
        <v>74.89</v>
      </c>
      <c r="D170">
        <v>9.14</v>
      </c>
      <c r="F170">
        <f t="shared" si="14"/>
        <v>-0.002598199723564676</v>
      </c>
      <c r="G170">
        <f t="shared" si="14"/>
        <v>-0.002796271637816372</v>
      </c>
      <c r="H170">
        <f t="shared" si="15"/>
        <v>0.00019807191425169623</v>
      </c>
      <c r="I170">
        <f t="shared" si="16"/>
        <v>0.005777166437413994</v>
      </c>
      <c r="K170">
        <f t="shared" si="17"/>
        <v>9.09323672455564</v>
      </c>
      <c r="L170">
        <f t="shared" si="18"/>
        <v>0.046763275444360985</v>
      </c>
      <c r="N170">
        <f t="shared" si="19"/>
        <v>9.0875</v>
      </c>
      <c r="O170">
        <f t="shared" si="20"/>
        <v>0.05250000000000021</v>
      </c>
    </row>
    <row r="171" spans="1:15" ht="12.75">
      <c r="A171" s="1">
        <v>37118</v>
      </c>
      <c r="B171">
        <v>56.45991000000001</v>
      </c>
      <c r="C171">
        <v>74.89</v>
      </c>
      <c r="D171">
        <v>9.2085</v>
      </c>
      <c r="F171">
        <f t="shared" si="14"/>
        <v>0.005924738679186303</v>
      </c>
      <c r="G171">
        <f t="shared" si="14"/>
        <v>0</v>
      </c>
      <c r="H171">
        <f t="shared" si="15"/>
        <v>0.005924738679186303</v>
      </c>
      <c r="I171">
        <f t="shared" si="16"/>
        <v>0.007494529540481354</v>
      </c>
      <c r="K171">
        <f t="shared" si="17"/>
        <v>9.14181037729626</v>
      </c>
      <c r="L171">
        <f t="shared" si="18"/>
        <v>0.06668962270374124</v>
      </c>
      <c r="N171">
        <f t="shared" si="19"/>
        <v>9.14</v>
      </c>
      <c r="O171">
        <f t="shared" si="20"/>
        <v>0.06850000000000023</v>
      </c>
    </row>
    <row r="172" spans="1:15" ht="12.75">
      <c r="A172" s="1">
        <v>37149</v>
      </c>
      <c r="B172">
        <v>56.98548</v>
      </c>
      <c r="C172">
        <v>75.23</v>
      </c>
      <c r="D172">
        <v>9.513</v>
      </c>
      <c r="F172">
        <f t="shared" si="14"/>
        <v>0.009308728972469149</v>
      </c>
      <c r="G172">
        <f t="shared" si="14"/>
        <v>0.004539991988249392</v>
      </c>
      <c r="H172">
        <f t="shared" si="15"/>
        <v>0.004768736984219757</v>
      </c>
      <c r="I172">
        <f t="shared" si="16"/>
        <v>0.033067274800455904</v>
      </c>
      <c r="K172">
        <f t="shared" si="17"/>
        <v>9.263057956127287</v>
      </c>
      <c r="L172">
        <f t="shared" si="18"/>
        <v>0.24994204387271246</v>
      </c>
      <c r="N172">
        <f t="shared" si="19"/>
        <v>9.2085</v>
      </c>
      <c r="O172">
        <f t="shared" si="20"/>
        <v>0.3044999999999991</v>
      </c>
    </row>
    <row r="173" spans="1:15" ht="12.75">
      <c r="A173" s="1">
        <v>37179</v>
      </c>
      <c r="B173">
        <v>57.243030000000005</v>
      </c>
      <c r="C173">
        <v>74.97</v>
      </c>
      <c r="D173">
        <v>9.252</v>
      </c>
      <c r="F173">
        <f t="shared" si="14"/>
        <v>0.004519572354220847</v>
      </c>
      <c r="G173">
        <f t="shared" si="14"/>
        <v>-0.003456068057955619</v>
      </c>
      <c r="H173">
        <f t="shared" si="15"/>
        <v>0.007975640412176466</v>
      </c>
      <c r="I173">
        <f t="shared" si="16"/>
        <v>-0.027436140018921362</v>
      </c>
      <c r="K173">
        <f t="shared" si="17"/>
        <v>9.558364994930882</v>
      </c>
      <c r="L173">
        <f t="shared" si="18"/>
        <v>-0.3063649949308811</v>
      </c>
      <c r="N173">
        <f t="shared" si="19"/>
        <v>9.513</v>
      </c>
      <c r="O173">
        <f t="shared" si="20"/>
        <v>-0.26099999999999923</v>
      </c>
    </row>
    <row r="174" spans="1:15" ht="12.75">
      <c r="A174" s="1">
        <v>37210</v>
      </c>
      <c r="B174">
        <v>57.458670000000005</v>
      </c>
      <c r="C174">
        <v>74.85000000000001</v>
      </c>
      <c r="D174">
        <v>9.268</v>
      </c>
      <c r="F174">
        <f t="shared" si="14"/>
        <v>0.0037670961862081853</v>
      </c>
      <c r="G174">
        <f t="shared" si="14"/>
        <v>-0.0016006402561022925</v>
      </c>
      <c r="H174">
        <f t="shared" si="15"/>
        <v>0.005367736442310478</v>
      </c>
      <c r="I174">
        <f t="shared" si="16"/>
        <v>0.0017293558149589217</v>
      </c>
      <c r="K174">
        <f t="shared" si="17"/>
        <v>9.325790625093457</v>
      </c>
      <c r="L174">
        <f t="shared" si="18"/>
        <v>-0.05779062509345678</v>
      </c>
      <c r="N174">
        <f t="shared" si="19"/>
        <v>9.252</v>
      </c>
      <c r="O174">
        <f t="shared" si="20"/>
        <v>0.016000000000000014</v>
      </c>
    </row>
    <row r="175" spans="1:15" ht="12.75">
      <c r="A175" s="1">
        <v>37240</v>
      </c>
      <c r="B175">
        <v>57.53824</v>
      </c>
      <c r="C175">
        <v>74.55</v>
      </c>
      <c r="D175">
        <v>9.1685</v>
      </c>
      <c r="F175">
        <f t="shared" si="14"/>
        <v>0.0013848214725471486</v>
      </c>
      <c r="G175">
        <f t="shared" si="14"/>
        <v>-0.004008016032064243</v>
      </c>
      <c r="H175">
        <f t="shared" si="15"/>
        <v>0.005392837504611392</v>
      </c>
      <c r="I175">
        <f t="shared" si="16"/>
        <v>-0.010735865343116213</v>
      </c>
      <c r="K175">
        <f t="shared" si="17"/>
        <v>9.317748181347334</v>
      </c>
      <c r="L175">
        <f t="shared" si="18"/>
        <v>-0.14924818134733364</v>
      </c>
      <c r="N175">
        <f t="shared" si="19"/>
        <v>9.268</v>
      </c>
      <c r="O175">
        <f t="shared" si="20"/>
        <v>-0.09950000000000081</v>
      </c>
    </row>
    <row r="176" spans="1:15" ht="12.75">
      <c r="A176" s="1">
        <v>37271</v>
      </c>
      <c r="B176">
        <v>58.069390000000006</v>
      </c>
      <c r="C176">
        <v>74.72</v>
      </c>
      <c r="D176">
        <v>9.158000000000001</v>
      </c>
      <c r="F176">
        <f t="shared" si="14"/>
        <v>0.009231252120329048</v>
      </c>
      <c r="G176">
        <f t="shared" si="14"/>
        <v>0.002280348759222006</v>
      </c>
      <c r="H176">
        <f t="shared" si="15"/>
        <v>0.0069509033611070414</v>
      </c>
      <c r="I176">
        <f t="shared" si="16"/>
        <v>-0.001145225500354341</v>
      </c>
      <c r="K176">
        <f t="shared" si="17"/>
        <v>9.21794423066103</v>
      </c>
      <c r="L176">
        <f t="shared" si="18"/>
        <v>-0.05994423066102961</v>
      </c>
      <c r="N176">
        <f t="shared" si="19"/>
        <v>9.1685</v>
      </c>
      <c r="O176">
        <f t="shared" si="20"/>
        <v>-0.010499999999998622</v>
      </c>
    </row>
    <row r="177" spans="1:15" ht="12.75">
      <c r="A177" s="1">
        <v>37302</v>
      </c>
      <c r="B177">
        <v>58.03206</v>
      </c>
      <c r="C177">
        <v>75.02</v>
      </c>
      <c r="D177">
        <v>9.133500000000002</v>
      </c>
      <c r="F177">
        <f t="shared" si="14"/>
        <v>-0.0006428515953069702</v>
      </c>
      <c r="G177">
        <f t="shared" si="14"/>
        <v>0.004014989293361859</v>
      </c>
      <c r="H177">
        <f t="shared" si="15"/>
        <v>-0.004657840888668829</v>
      </c>
      <c r="I177">
        <f t="shared" si="16"/>
        <v>-0.0026752566062459016</v>
      </c>
      <c r="K177">
        <f t="shared" si="17"/>
        <v>9.22165637298102</v>
      </c>
      <c r="L177">
        <f t="shared" si="18"/>
        <v>-0.0881563729810182</v>
      </c>
      <c r="N177">
        <f t="shared" si="19"/>
        <v>9.158000000000001</v>
      </c>
      <c r="O177">
        <f t="shared" si="20"/>
        <v>-0.024499999999999744</v>
      </c>
    </row>
    <row r="178" spans="1:15" ht="12.75">
      <c r="A178" s="1">
        <v>37330</v>
      </c>
      <c r="B178">
        <v>58.328900000000004</v>
      </c>
      <c r="C178">
        <v>75.44</v>
      </c>
      <c r="D178">
        <v>9.01275</v>
      </c>
      <c r="F178">
        <f t="shared" si="14"/>
        <v>0.005115103616862848</v>
      </c>
      <c r="G178">
        <f t="shared" si="14"/>
        <v>0.0055985070647828206</v>
      </c>
      <c r="H178">
        <f t="shared" si="15"/>
        <v>-0.00048340344791997225</v>
      </c>
      <c r="I178">
        <f t="shared" si="16"/>
        <v>-0.013220561668582764</v>
      </c>
      <c r="K178">
        <f t="shared" si="17"/>
        <v>9.090957610243345</v>
      </c>
      <c r="L178">
        <f t="shared" si="18"/>
        <v>-0.07820761024334466</v>
      </c>
      <c r="N178">
        <f t="shared" si="19"/>
        <v>9.133500000000002</v>
      </c>
      <c r="O178">
        <f t="shared" si="20"/>
        <v>-0.12075000000000102</v>
      </c>
    </row>
    <row r="179" spans="1:15" ht="12.75">
      <c r="A179" s="1">
        <v>37361</v>
      </c>
      <c r="B179">
        <v>58.64752000000001</v>
      </c>
      <c r="C179">
        <v>75.86</v>
      </c>
      <c r="D179">
        <v>9.375250000000001</v>
      </c>
      <c r="F179">
        <f t="shared" si="14"/>
        <v>0.005462472290751252</v>
      </c>
      <c r="G179">
        <f t="shared" si="14"/>
        <v>0.005567338282078449</v>
      </c>
      <c r="H179">
        <f t="shared" si="15"/>
        <v>-0.00010486599132719654</v>
      </c>
      <c r="I179">
        <f t="shared" si="16"/>
        <v>0.04022079831350034</v>
      </c>
      <c r="K179">
        <f t="shared" si="17"/>
        <v>9.008393205574759</v>
      </c>
      <c r="L179">
        <f t="shared" si="18"/>
        <v>0.3668567944252423</v>
      </c>
      <c r="N179">
        <f t="shared" si="19"/>
        <v>9.01275</v>
      </c>
      <c r="O179">
        <f t="shared" si="20"/>
        <v>0.3625000000000007</v>
      </c>
    </row>
    <row r="180" spans="1:15" ht="12.75">
      <c r="A180" s="1">
        <v>37391</v>
      </c>
      <c r="B180">
        <v>58.76639000000001</v>
      </c>
      <c r="C180">
        <v>75.86</v>
      </c>
      <c r="D180">
        <v>9.663</v>
      </c>
      <c r="F180">
        <f t="shared" si="14"/>
        <v>0.00202685467347985</v>
      </c>
      <c r="G180">
        <f t="shared" si="14"/>
        <v>0</v>
      </c>
      <c r="H180">
        <f t="shared" si="15"/>
        <v>0.00202685467347985</v>
      </c>
      <c r="I180">
        <f t="shared" si="16"/>
        <v>0.030692514866270226</v>
      </c>
      <c r="K180">
        <f t="shared" si="17"/>
        <v>9.374266855114811</v>
      </c>
      <c r="L180">
        <f t="shared" si="18"/>
        <v>0.28873314488518886</v>
      </c>
      <c r="N180">
        <f t="shared" si="19"/>
        <v>9.375250000000001</v>
      </c>
      <c r="O180">
        <f t="shared" si="20"/>
        <v>0.28774999999999906</v>
      </c>
    </row>
    <row r="181" spans="1:15" ht="12.75">
      <c r="A181" s="1">
        <v>37422</v>
      </c>
      <c r="B181">
        <v>59.05292000000001</v>
      </c>
      <c r="C181">
        <v>75.9</v>
      </c>
      <c r="D181">
        <v>9.945</v>
      </c>
      <c r="F181">
        <f t="shared" si="14"/>
        <v>0.004875746153541138</v>
      </c>
      <c r="G181">
        <f t="shared" si="14"/>
        <v>0.0005272871078303432</v>
      </c>
      <c r="H181">
        <f t="shared" si="15"/>
        <v>0.004348459045710795</v>
      </c>
      <c r="I181">
        <f t="shared" si="16"/>
        <v>0.029183483390251563</v>
      </c>
      <c r="K181">
        <f t="shared" si="17"/>
        <v>9.682585496709835</v>
      </c>
      <c r="L181">
        <f t="shared" si="18"/>
        <v>0.2624145032901648</v>
      </c>
      <c r="N181">
        <f t="shared" si="19"/>
        <v>9.663</v>
      </c>
      <c r="O181">
        <f t="shared" si="20"/>
        <v>0.28200000000000003</v>
      </c>
    </row>
    <row r="182" spans="1:15" ht="12.75">
      <c r="A182" s="1">
        <v>37452</v>
      </c>
      <c r="B182">
        <v>59.22245</v>
      </c>
      <c r="C182">
        <v>75.99</v>
      </c>
      <c r="D182">
        <v>9.812000000000001</v>
      </c>
      <c r="F182">
        <f t="shared" si="14"/>
        <v>0.002870814855556514</v>
      </c>
      <c r="G182">
        <f t="shared" si="14"/>
        <v>0.0011857707509879134</v>
      </c>
      <c r="H182">
        <f t="shared" si="15"/>
        <v>0.0016850441045686004</v>
      </c>
      <c r="I182">
        <f t="shared" si="16"/>
        <v>-0.01337355455002509</v>
      </c>
      <c r="K182">
        <f t="shared" si="17"/>
        <v>9.988245425209595</v>
      </c>
      <c r="L182">
        <f t="shared" si="18"/>
        <v>-0.17624542520959352</v>
      </c>
      <c r="N182">
        <f t="shared" si="19"/>
        <v>9.945</v>
      </c>
      <c r="O182">
        <f t="shared" si="20"/>
        <v>-0.13299999999999912</v>
      </c>
    </row>
    <row r="183" spans="1:15" ht="12.75">
      <c r="A183" s="1">
        <v>37483</v>
      </c>
      <c r="B183">
        <v>59.447630000000004</v>
      </c>
      <c r="C183">
        <v>76.24</v>
      </c>
      <c r="D183">
        <v>9.898000000000001</v>
      </c>
      <c r="F183">
        <f t="shared" si="14"/>
        <v>0.003802274306449638</v>
      </c>
      <c r="G183">
        <f t="shared" si="14"/>
        <v>0.0032899065666534</v>
      </c>
      <c r="H183">
        <f t="shared" si="15"/>
        <v>0.0005123677397962378</v>
      </c>
      <c r="I183">
        <f t="shared" si="16"/>
        <v>0.008764777823073722</v>
      </c>
      <c r="K183">
        <f t="shared" si="17"/>
        <v>9.828533652754029</v>
      </c>
      <c r="L183">
        <f t="shared" si="18"/>
        <v>0.06946634724597267</v>
      </c>
      <c r="N183">
        <f t="shared" si="19"/>
        <v>9.812000000000001</v>
      </c>
      <c r="O183">
        <f t="shared" si="20"/>
        <v>0.0860000000000003</v>
      </c>
    </row>
    <row r="184" spans="1:15" ht="12.75">
      <c r="A184" s="1">
        <v>37514</v>
      </c>
      <c r="B184">
        <v>59.80519</v>
      </c>
      <c r="C184">
        <v>76.37</v>
      </c>
      <c r="D184">
        <v>10.229500000000002</v>
      </c>
      <c r="F184">
        <f t="shared" si="14"/>
        <v>0.006014705716611335</v>
      </c>
      <c r="G184">
        <f t="shared" si="14"/>
        <v>0.0017051416579225709</v>
      </c>
      <c r="H184">
        <f t="shared" si="15"/>
        <v>0.004309564058688764</v>
      </c>
      <c r="I184">
        <f t="shared" si="16"/>
        <v>0.03349161446756921</v>
      </c>
      <c r="K184">
        <f t="shared" si="17"/>
        <v>9.903071415888505</v>
      </c>
      <c r="L184">
        <f t="shared" si="18"/>
        <v>0.3264285841114969</v>
      </c>
      <c r="N184">
        <f t="shared" si="19"/>
        <v>9.898000000000001</v>
      </c>
      <c r="O184">
        <f t="shared" si="20"/>
        <v>0.33150000000000013</v>
      </c>
    </row>
    <row r="185" spans="1:15" ht="12.75">
      <c r="A185" s="1">
        <v>37544</v>
      </c>
      <c r="B185">
        <v>60.06879000000001</v>
      </c>
      <c r="C185">
        <v>76.49</v>
      </c>
      <c r="D185">
        <v>10.151000000000002</v>
      </c>
      <c r="F185">
        <f t="shared" si="14"/>
        <v>0.004407644219506679</v>
      </c>
      <c r="G185">
        <f t="shared" si="14"/>
        <v>0.001571297629959334</v>
      </c>
      <c r="H185">
        <f t="shared" si="15"/>
        <v>0.002836346589547345</v>
      </c>
      <c r="I185">
        <f t="shared" si="16"/>
        <v>-0.007673884354074012</v>
      </c>
      <c r="K185">
        <f t="shared" si="17"/>
        <v>10.273584685538358</v>
      </c>
      <c r="L185">
        <f t="shared" si="18"/>
        <v>-0.12258468553835655</v>
      </c>
      <c r="N185">
        <f t="shared" si="19"/>
        <v>10.229500000000002</v>
      </c>
      <c r="O185">
        <f t="shared" si="20"/>
        <v>-0.07850000000000001</v>
      </c>
    </row>
    <row r="186" spans="1:15" ht="12.75">
      <c r="A186" s="1">
        <v>37575</v>
      </c>
      <c r="B186">
        <v>60.55460000000001</v>
      </c>
      <c r="C186">
        <v>76.49</v>
      </c>
      <c r="D186">
        <v>10.134</v>
      </c>
      <c r="F186">
        <f t="shared" si="14"/>
        <v>0.008087560944710193</v>
      </c>
      <c r="G186">
        <f t="shared" si="14"/>
        <v>0</v>
      </c>
      <c r="H186">
        <f t="shared" si="15"/>
        <v>0.008087560944710193</v>
      </c>
      <c r="I186">
        <f t="shared" si="16"/>
        <v>-0.001674711851049282</v>
      </c>
      <c r="K186">
        <f t="shared" si="17"/>
        <v>10.179791754230497</v>
      </c>
      <c r="L186">
        <f t="shared" si="18"/>
        <v>-0.045791754230496196</v>
      </c>
      <c r="N186">
        <f t="shared" si="19"/>
        <v>10.151000000000002</v>
      </c>
      <c r="O186">
        <f t="shared" si="20"/>
        <v>-0.017000000000001236</v>
      </c>
    </row>
    <row r="187" spans="1:15" ht="12.75">
      <c r="A187" s="1">
        <v>37605</v>
      </c>
      <c r="B187">
        <v>60.818200000000004</v>
      </c>
      <c r="C187">
        <v>76.32000000000001</v>
      </c>
      <c r="D187">
        <v>10.464</v>
      </c>
      <c r="F187">
        <f t="shared" si="14"/>
        <v>0.004353096213995267</v>
      </c>
      <c r="G187">
        <f t="shared" si="14"/>
        <v>-0.002222512746764105</v>
      </c>
      <c r="H187">
        <f t="shared" si="15"/>
        <v>0.0065756089607593715</v>
      </c>
      <c r="I187">
        <f t="shared" si="16"/>
        <v>0.03256364712847848</v>
      </c>
      <c r="K187">
        <f t="shared" si="17"/>
        <v>10.215959342613694</v>
      </c>
      <c r="L187">
        <f t="shared" si="18"/>
        <v>0.24804065738630676</v>
      </c>
      <c r="N187">
        <f t="shared" si="19"/>
        <v>10.134</v>
      </c>
      <c r="O187">
        <f t="shared" si="20"/>
        <v>0.33000000000000007</v>
      </c>
    </row>
    <row r="188" spans="1:15" ht="12.75">
      <c r="A188" s="1">
        <v>37636</v>
      </c>
      <c r="B188">
        <v>61.064060000000005</v>
      </c>
      <c r="C188">
        <v>76.66</v>
      </c>
      <c r="D188">
        <v>10.8945</v>
      </c>
      <c r="F188">
        <f t="shared" si="14"/>
        <v>0.004042539897596509</v>
      </c>
      <c r="G188">
        <f t="shared" si="14"/>
        <v>0.004454926624737787</v>
      </c>
      <c r="H188">
        <f t="shared" si="15"/>
        <v>-0.00041238672714127844</v>
      </c>
      <c r="I188">
        <f t="shared" si="16"/>
        <v>0.04114105504587151</v>
      </c>
      <c r="K188">
        <f t="shared" si="17"/>
        <v>10.532807172165386</v>
      </c>
      <c r="L188">
        <f t="shared" si="18"/>
        <v>0.36169282783461476</v>
      </c>
      <c r="N188">
        <f t="shared" si="19"/>
        <v>10.464</v>
      </c>
      <c r="O188">
        <f t="shared" si="20"/>
        <v>0.4305000000000003</v>
      </c>
    </row>
    <row r="189" spans="1:15" ht="12.75">
      <c r="A189" s="1">
        <v>37667</v>
      </c>
      <c r="B189">
        <v>61.23368000000001</v>
      </c>
      <c r="C189">
        <v>77.25</v>
      </c>
      <c r="D189">
        <v>11.040750000000001</v>
      </c>
      <c r="F189">
        <f t="shared" si="14"/>
        <v>0.002777738656748463</v>
      </c>
      <c r="G189">
        <f t="shared" si="14"/>
        <v>0.007696321419253804</v>
      </c>
      <c r="H189">
        <f t="shared" si="15"/>
        <v>-0.004918582762505341</v>
      </c>
      <c r="I189">
        <f t="shared" si="16"/>
        <v>0.013424204874018963</v>
      </c>
      <c r="K189">
        <f t="shared" si="17"/>
        <v>10.89000725280116</v>
      </c>
      <c r="L189">
        <f t="shared" si="18"/>
        <v>0.15074274719884073</v>
      </c>
      <c r="N189">
        <f t="shared" si="19"/>
        <v>10.8945</v>
      </c>
      <c r="O189">
        <f t="shared" si="20"/>
        <v>0.1462500000000002</v>
      </c>
    </row>
    <row r="190" spans="1:15" ht="12.75">
      <c r="A190" s="1">
        <v>37695</v>
      </c>
      <c r="B190">
        <v>61.62021000000001</v>
      </c>
      <c r="C190">
        <v>77.72</v>
      </c>
      <c r="D190">
        <v>10.809000000000001</v>
      </c>
      <c r="F190">
        <f aca="true" t="shared" si="21" ref="F190:G253">B190/B189-1</f>
        <v>0.006312375803642745</v>
      </c>
      <c r="G190">
        <f t="shared" si="21"/>
        <v>0.006084142394821912</v>
      </c>
      <c r="H190">
        <f aca="true" t="shared" si="22" ref="H190:H253">F190-G190</f>
        <v>0.00022823340882083265</v>
      </c>
      <c r="I190">
        <f aca="true" t="shared" si="23" ref="I190:I253">D190/D189-1</f>
        <v>-0.020990421846341922</v>
      </c>
      <c r="K190">
        <f t="shared" si="17"/>
        <v>10.98644515736487</v>
      </c>
      <c r="L190">
        <f t="shared" si="18"/>
        <v>-0.17744515736486832</v>
      </c>
      <c r="N190">
        <f t="shared" si="19"/>
        <v>11.040750000000001</v>
      </c>
      <c r="O190">
        <f t="shared" si="20"/>
        <v>-0.2317499999999999</v>
      </c>
    </row>
    <row r="191" spans="1:15" ht="12.75">
      <c r="A191" s="1">
        <v>37726</v>
      </c>
      <c r="B191">
        <v>61.725410000000004</v>
      </c>
      <c r="C191">
        <v>77.55</v>
      </c>
      <c r="D191">
        <v>10.292000000000002</v>
      </c>
      <c r="F191">
        <f t="shared" si="21"/>
        <v>0.0017072320915492156</v>
      </c>
      <c r="G191">
        <f t="shared" si="21"/>
        <v>-0.0021873391662378117</v>
      </c>
      <c r="H191">
        <f t="shared" si="22"/>
        <v>0.0038945712577870273</v>
      </c>
      <c r="I191">
        <f t="shared" si="23"/>
        <v>-0.04783051161069474</v>
      </c>
      <c r="K191">
        <f t="shared" si="17"/>
        <v>10.811466974915945</v>
      </c>
      <c r="L191">
        <f t="shared" si="18"/>
        <v>-0.5194669749159431</v>
      </c>
      <c r="N191">
        <f t="shared" si="19"/>
        <v>10.809000000000001</v>
      </c>
      <c r="O191">
        <f t="shared" si="20"/>
        <v>-0.5169999999999995</v>
      </c>
    </row>
    <row r="192" spans="1:15" ht="12.75">
      <c r="A192" s="1">
        <v>37756</v>
      </c>
      <c r="B192">
        <v>61.52624000000001</v>
      </c>
      <c r="C192">
        <v>77.42</v>
      </c>
      <c r="D192">
        <v>10.339</v>
      </c>
      <c r="F192">
        <f t="shared" si="21"/>
        <v>-0.0032267100372439517</v>
      </c>
      <c r="G192">
        <f t="shared" si="21"/>
        <v>-0.001676337846550524</v>
      </c>
      <c r="H192">
        <f t="shared" si="22"/>
        <v>-0.0015503721906934276</v>
      </c>
      <c r="I192">
        <f t="shared" si="23"/>
        <v>0.004566653711620461</v>
      </c>
      <c r="K192">
        <f t="shared" si="17"/>
        <v>10.332082927385146</v>
      </c>
      <c r="L192">
        <f t="shared" si="18"/>
        <v>0.006917072614854192</v>
      </c>
      <c r="N192">
        <f t="shared" si="19"/>
        <v>10.292000000000002</v>
      </c>
      <c r="O192">
        <f t="shared" si="20"/>
        <v>0.04699999999999882</v>
      </c>
    </row>
    <row r="193" spans="1:15" ht="12.75">
      <c r="A193" s="1">
        <v>37787</v>
      </c>
      <c r="B193">
        <v>61.577070000000006</v>
      </c>
      <c r="C193">
        <v>77.5</v>
      </c>
      <c r="D193">
        <v>10.424000000000001</v>
      </c>
      <c r="F193">
        <f t="shared" si="21"/>
        <v>0.0008261515737024716</v>
      </c>
      <c r="G193">
        <f t="shared" si="21"/>
        <v>0.0010333247222940045</v>
      </c>
      <c r="H193">
        <f t="shared" si="22"/>
        <v>-0.0002071731485915329</v>
      </c>
      <c r="I193">
        <f t="shared" si="23"/>
        <v>0.00822129799787219</v>
      </c>
      <c r="K193">
        <f t="shared" si="17"/>
        <v>10.32297070192042</v>
      </c>
      <c r="L193">
        <f t="shared" si="18"/>
        <v>0.10102929807958105</v>
      </c>
      <c r="N193">
        <f t="shared" si="19"/>
        <v>10.339</v>
      </c>
      <c r="O193">
        <f t="shared" si="20"/>
        <v>0.08500000000000085</v>
      </c>
    </row>
    <row r="194" spans="1:15" ht="12.75">
      <c r="A194" s="1">
        <v>37817</v>
      </c>
      <c r="B194">
        <v>61.66631</v>
      </c>
      <c r="C194">
        <v>77.59</v>
      </c>
      <c r="D194">
        <v>10.483500000000001</v>
      </c>
      <c r="F194">
        <f t="shared" si="21"/>
        <v>0.001449240764459736</v>
      </c>
      <c r="G194">
        <f t="shared" si="21"/>
        <v>0.0011612903225806104</v>
      </c>
      <c r="H194">
        <f t="shared" si="22"/>
        <v>0.00028795044187912566</v>
      </c>
      <c r="I194">
        <f t="shared" si="23"/>
        <v>0.005707981580967081</v>
      </c>
      <c r="K194">
        <f t="shared" si="17"/>
        <v>10.421840427099083</v>
      </c>
      <c r="L194">
        <f t="shared" si="18"/>
        <v>0.06165957290091839</v>
      </c>
      <c r="N194">
        <f t="shared" si="19"/>
        <v>10.424000000000001</v>
      </c>
      <c r="O194">
        <f t="shared" si="20"/>
        <v>0.059499999999999886</v>
      </c>
    </row>
    <row r="195" spans="1:15" ht="12.75">
      <c r="A195" s="1">
        <v>37848</v>
      </c>
      <c r="B195">
        <v>61.8513</v>
      </c>
      <c r="C195">
        <v>77.88</v>
      </c>
      <c r="D195">
        <v>11.033000000000001</v>
      </c>
      <c r="F195">
        <f t="shared" si="21"/>
        <v>0.0029998551883516633</v>
      </c>
      <c r="G195">
        <f t="shared" si="21"/>
        <v>0.0037375950509084266</v>
      </c>
      <c r="H195">
        <f t="shared" si="22"/>
        <v>-0.0007377398625567633</v>
      </c>
      <c r="I195">
        <f t="shared" si="23"/>
        <v>0.052415700863261305</v>
      </c>
      <c r="K195">
        <f t="shared" si="17"/>
        <v>10.48651872845744</v>
      </c>
      <c r="L195">
        <f t="shared" si="18"/>
        <v>0.5464812715425609</v>
      </c>
      <c r="N195">
        <f t="shared" si="19"/>
        <v>10.483500000000001</v>
      </c>
      <c r="O195">
        <f t="shared" si="20"/>
        <v>0.5495000000000001</v>
      </c>
    </row>
    <row r="196" spans="1:15" ht="12.75">
      <c r="A196" s="1">
        <v>37879</v>
      </c>
      <c r="B196">
        <v>62.219500000000004</v>
      </c>
      <c r="C196">
        <v>78.14</v>
      </c>
      <c r="D196">
        <v>11.037</v>
      </c>
      <c r="F196">
        <f t="shared" si="21"/>
        <v>0.005952987245215535</v>
      </c>
      <c r="G196">
        <f t="shared" si="21"/>
        <v>0.00333846944016436</v>
      </c>
      <c r="H196">
        <f t="shared" si="22"/>
        <v>0.0026145178050511753</v>
      </c>
      <c r="I196">
        <f t="shared" si="23"/>
        <v>0.0003625487174838682</v>
      </c>
      <c r="K196">
        <f t="shared" si="17"/>
        <v>11.024860516096412</v>
      </c>
      <c r="L196">
        <f t="shared" si="18"/>
        <v>0.012139483903588655</v>
      </c>
      <c r="N196">
        <f t="shared" si="19"/>
        <v>11.033000000000001</v>
      </c>
      <c r="O196">
        <f t="shared" si="20"/>
        <v>0.0039999999999995595</v>
      </c>
    </row>
    <row r="197" spans="1:15" ht="12.75">
      <c r="A197" s="1">
        <v>37909</v>
      </c>
      <c r="B197">
        <v>62.44764000000001</v>
      </c>
      <c r="C197">
        <v>78.05</v>
      </c>
      <c r="D197">
        <v>11.063</v>
      </c>
      <c r="F197">
        <f t="shared" si="21"/>
        <v>0.003666696132241576</v>
      </c>
      <c r="G197">
        <f t="shared" si="21"/>
        <v>-0.0011517788584591848</v>
      </c>
      <c r="H197">
        <f t="shared" si="22"/>
        <v>0.004818474990700761</v>
      </c>
      <c r="I197">
        <f t="shared" si="23"/>
        <v>0.002355712603062443</v>
      </c>
      <c r="K197">
        <f t="shared" si="17"/>
        <v>11.06585643301435</v>
      </c>
      <c r="L197">
        <f t="shared" si="18"/>
        <v>-0.0028564330143492356</v>
      </c>
      <c r="N197">
        <f t="shared" si="19"/>
        <v>11.037</v>
      </c>
      <c r="O197">
        <f t="shared" si="20"/>
        <v>0.0259999999999998</v>
      </c>
    </row>
    <row r="198" spans="1:15" ht="12.75">
      <c r="A198" s="1">
        <v>37940</v>
      </c>
      <c r="B198">
        <v>62.96596</v>
      </c>
      <c r="C198">
        <v>77.84</v>
      </c>
      <c r="D198">
        <v>11.410250000000001</v>
      </c>
      <c r="F198">
        <f t="shared" si="21"/>
        <v>0.008300073469549751</v>
      </c>
      <c r="G198">
        <f t="shared" si="21"/>
        <v>-0.0026905829596411968</v>
      </c>
      <c r="H198">
        <f t="shared" si="22"/>
        <v>0.010990656429190948</v>
      </c>
      <c r="I198">
        <f t="shared" si="23"/>
        <v>0.031388411823194406</v>
      </c>
      <c r="K198">
        <f t="shared" si="17"/>
        <v>11.116306788822124</v>
      </c>
      <c r="L198">
        <f t="shared" si="18"/>
        <v>0.2939432111778775</v>
      </c>
      <c r="N198">
        <f t="shared" si="19"/>
        <v>11.063</v>
      </c>
      <c r="O198">
        <f t="shared" si="20"/>
        <v>0.3472500000000007</v>
      </c>
    </row>
    <row r="199" spans="1:15" ht="12.75">
      <c r="A199" s="1">
        <v>37970</v>
      </c>
      <c r="B199">
        <v>63.236650000000004</v>
      </c>
      <c r="C199">
        <v>77.76</v>
      </c>
      <c r="D199">
        <v>11.237250000000001</v>
      </c>
      <c r="F199">
        <f t="shared" si="21"/>
        <v>0.004298989485747473</v>
      </c>
      <c r="G199">
        <f t="shared" si="21"/>
        <v>-0.0010277492291880241</v>
      </c>
      <c r="H199">
        <f t="shared" si="22"/>
        <v>0.005326738714935497</v>
      </c>
      <c r="I199">
        <f t="shared" si="23"/>
        <v>-0.015161806270677647</v>
      </c>
      <c r="K199">
        <f t="shared" si="17"/>
        <v>11.535656137521178</v>
      </c>
      <c r="L199">
        <f t="shared" si="18"/>
        <v>-0.2984061375211766</v>
      </c>
      <c r="N199">
        <f t="shared" si="19"/>
        <v>11.410250000000001</v>
      </c>
      <c r="O199">
        <f t="shared" si="20"/>
        <v>-0.17300000000000004</v>
      </c>
    </row>
    <row r="200" spans="1:15" ht="12.75">
      <c r="A200" s="1">
        <v>38001</v>
      </c>
      <c r="B200">
        <v>63.629670000000004</v>
      </c>
      <c r="C200">
        <v>78.14</v>
      </c>
      <c r="D200">
        <v>11.02205</v>
      </c>
      <c r="F200">
        <f t="shared" si="21"/>
        <v>0.0062150667374061275</v>
      </c>
      <c r="G200">
        <f t="shared" si="21"/>
        <v>0.004886831275720205</v>
      </c>
      <c r="H200">
        <f t="shared" si="22"/>
        <v>0.0013282354616859227</v>
      </c>
      <c r="I200">
        <f t="shared" si="23"/>
        <v>-0.019150592894169094</v>
      </c>
      <c r="K200">
        <f t="shared" si="17"/>
        <v>11.297107894624412</v>
      </c>
      <c r="L200">
        <f t="shared" si="18"/>
        <v>-0.2750578946244122</v>
      </c>
      <c r="N200">
        <f t="shared" si="19"/>
        <v>11.237250000000001</v>
      </c>
      <c r="O200">
        <f t="shared" si="20"/>
        <v>-0.21520000000000117</v>
      </c>
    </row>
    <row r="201" spans="1:15" ht="12.75">
      <c r="A201" s="1">
        <v>38032</v>
      </c>
      <c r="B201">
        <v>64.01029000000001</v>
      </c>
      <c r="C201">
        <v>78.56</v>
      </c>
      <c r="D201">
        <v>11.0645</v>
      </c>
      <c r="F201">
        <f t="shared" si="21"/>
        <v>0.005981800628543477</v>
      </c>
      <c r="G201">
        <f t="shared" si="21"/>
        <v>0.0053749680061427885</v>
      </c>
      <c r="H201">
        <f t="shared" si="22"/>
        <v>0.0006068326224006881</v>
      </c>
      <c r="I201">
        <f t="shared" si="23"/>
        <v>0.003851370661537512</v>
      </c>
      <c r="K201">
        <f t="shared" si="17"/>
        <v>11.036689877670476</v>
      </c>
      <c r="L201">
        <f t="shared" si="18"/>
        <v>0.027810122329524845</v>
      </c>
      <c r="N201">
        <f t="shared" si="19"/>
        <v>11.02205</v>
      </c>
      <c r="O201">
        <f t="shared" si="20"/>
        <v>0.04245000000000054</v>
      </c>
    </row>
    <row r="202" spans="1:15" ht="12.75">
      <c r="A202" s="1">
        <v>38061</v>
      </c>
      <c r="B202">
        <v>64.22719000000001</v>
      </c>
      <c r="C202">
        <v>79.07000000000001</v>
      </c>
      <c r="D202">
        <v>11.170000000000002</v>
      </c>
      <c r="F202">
        <f t="shared" si="21"/>
        <v>0.003388517689890014</v>
      </c>
      <c r="G202">
        <f t="shared" si="21"/>
        <v>0.006491853360488964</v>
      </c>
      <c r="H202">
        <f t="shared" si="22"/>
        <v>-0.00310333567059895</v>
      </c>
      <c r="I202">
        <f t="shared" si="23"/>
        <v>0.009534999322156512</v>
      </c>
      <c r="K202">
        <f aca="true" t="shared" si="24" ref="K202:K265">D201*(1+H201)</f>
        <v>11.071214299550553</v>
      </c>
      <c r="L202">
        <f aca="true" t="shared" si="25" ref="L202:L265">D202-K202</f>
        <v>0.09878570044944901</v>
      </c>
      <c r="N202">
        <f aca="true" t="shared" si="26" ref="N202:N265">D201</f>
        <v>11.0645</v>
      </c>
      <c r="O202">
        <f aca="true" t="shared" si="27" ref="O202:O265">D202-D201</f>
        <v>0.10550000000000104</v>
      </c>
    </row>
    <row r="203" spans="1:15" ht="12.75">
      <c r="A203" s="1">
        <v>38092</v>
      </c>
      <c r="B203">
        <v>64.32412000000001</v>
      </c>
      <c r="C203">
        <v>79.32000000000001</v>
      </c>
      <c r="D203">
        <v>11.40375</v>
      </c>
      <c r="F203">
        <f t="shared" si="21"/>
        <v>0.00150917391839811</v>
      </c>
      <c r="G203">
        <f t="shared" si="21"/>
        <v>0.003161755406601685</v>
      </c>
      <c r="H203">
        <f t="shared" si="22"/>
        <v>-0.001652581488203575</v>
      </c>
      <c r="I203">
        <f t="shared" si="23"/>
        <v>0.020926589077887137</v>
      </c>
      <c r="K203">
        <f t="shared" si="24"/>
        <v>11.13533574055941</v>
      </c>
      <c r="L203">
        <f t="shared" si="25"/>
        <v>0.26841425944058983</v>
      </c>
      <c r="N203">
        <f t="shared" si="26"/>
        <v>11.170000000000002</v>
      </c>
      <c r="O203">
        <f t="shared" si="27"/>
        <v>0.2337499999999988</v>
      </c>
    </row>
    <row r="204" spans="1:15" ht="12.75">
      <c r="A204" s="1">
        <v>38122</v>
      </c>
      <c r="B204">
        <v>64.16277000000001</v>
      </c>
      <c r="C204">
        <v>79.78</v>
      </c>
      <c r="D204">
        <v>11.4115</v>
      </c>
      <c r="F204">
        <f t="shared" si="21"/>
        <v>-0.002508390320769216</v>
      </c>
      <c r="G204">
        <f t="shared" si="21"/>
        <v>0.005799293998991262</v>
      </c>
      <c r="H204">
        <f t="shared" si="22"/>
        <v>-0.008307684319760478</v>
      </c>
      <c r="I204">
        <f t="shared" si="23"/>
        <v>0.0006796010084402226</v>
      </c>
      <c r="K204">
        <f t="shared" si="24"/>
        <v>11.3849043738539</v>
      </c>
      <c r="L204">
        <f t="shared" si="25"/>
        <v>0.02659562614610067</v>
      </c>
      <c r="N204">
        <f t="shared" si="26"/>
        <v>11.40375</v>
      </c>
      <c r="O204">
        <f t="shared" si="27"/>
        <v>0.007749999999999702</v>
      </c>
    </row>
    <row r="205" spans="1:15" ht="12.75">
      <c r="A205" s="1">
        <v>38153</v>
      </c>
      <c r="B205">
        <v>64.26561000000001</v>
      </c>
      <c r="C205">
        <v>80.04</v>
      </c>
      <c r="D205">
        <v>11.533000000000001</v>
      </c>
      <c r="F205">
        <f t="shared" si="21"/>
        <v>0.0016027986322910692</v>
      </c>
      <c r="G205">
        <f t="shared" si="21"/>
        <v>0.0032589621459013784</v>
      </c>
      <c r="H205">
        <f t="shared" si="22"/>
        <v>-0.0016561635136103092</v>
      </c>
      <c r="I205">
        <f t="shared" si="23"/>
        <v>0.010647154186566254</v>
      </c>
      <c r="K205">
        <f t="shared" si="24"/>
        <v>11.316696860385054</v>
      </c>
      <c r="L205">
        <f t="shared" si="25"/>
        <v>0.21630313961494707</v>
      </c>
      <c r="N205">
        <f t="shared" si="26"/>
        <v>11.4115</v>
      </c>
      <c r="O205">
        <f t="shared" si="27"/>
        <v>0.12150000000000105</v>
      </c>
    </row>
    <row r="206" spans="1:15" ht="12.75">
      <c r="A206" s="1">
        <v>38183</v>
      </c>
      <c r="B206">
        <v>64.43405</v>
      </c>
      <c r="C206">
        <v>79.91</v>
      </c>
      <c r="D206">
        <v>11.414000000000001</v>
      </c>
      <c r="F206">
        <f t="shared" si="21"/>
        <v>0.002620997451047158</v>
      </c>
      <c r="G206">
        <f t="shared" si="21"/>
        <v>-0.0016241879060471254</v>
      </c>
      <c r="H206">
        <f t="shared" si="22"/>
        <v>0.004245185357094283</v>
      </c>
      <c r="I206">
        <f t="shared" si="23"/>
        <v>-0.010318217289516984</v>
      </c>
      <c r="K206">
        <f t="shared" si="24"/>
        <v>11.513899466197534</v>
      </c>
      <c r="L206">
        <f t="shared" si="25"/>
        <v>-0.09989946619753276</v>
      </c>
      <c r="N206">
        <f t="shared" si="26"/>
        <v>11.533000000000001</v>
      </c>
      <c r="O206">
        <f t="shared" si="27"/>
        <v>-0.11899999999999977</v>
      </c>
    </row>
    <row r="207" spans="1:15" ht="12.75">
      <c r="A207" s="1">
        <v>38214</v>
      </c>
      <c r="B207">
        <v>64.83181</v>
      </c>
      <c r="C207">
        <v>79.95</v>
      </c>
      <c r="D207">
        <v>11.3855</v>
      </c>
      <c r="F207">
        <f t="shared" si="21"/>
        <v>0.00617313361491334</v>
      </c>
      <c r="G207">
        <f t="shared" si="21"/>
        <v>0.0005005631335253113</v>
      </c>
      <c r="H207">
        <f t="shared" si="22"/>
        <v>0.0056725704813880284</v>
      </c>
      <c r="I207">
        <f t="shared" si="23"/>
        <v>-0.0024969335903277656</v>
      </c>
      <c r="K207">
        <f t="shared" si="24"/>
        <v>11.462454545665874</v>
      </c>
      <c r="L207">
        <f t="shared" si="25"/>
        <v>-0.07695454566587401</v>
      </c>
      <c r="N207">
        <f t="shared" si="26"/>
        <v>11.414000000000001</v>
      </c>
      <c r="O207">
        <f t="shared" si="27"/>
        <v>-0.02850000000000108</v>
      </c>
    </row>
    <row r="208" spans="1:15" ht="12.75">
      <c r="A208" s="1">
        <v>38245</v>
      </c>
      <c r="B208">
        <v>65.36786000000001</v>
      </c>
      <c r="C208">
        <v>80.12</v>
      </c>
      <c r="D208">
        <v>11.402500000000002</v>
      </c>
      <c r="F208">
        <f t="shared" si="21"/>
        <v>0.008268317666898506</v>
      </c>
      <c r="G208">
        <f t="shared" si="21"/>
        <v>0.0021263289555972786</v>
      </c>
      <c r="H208">
        <f t="shared" si="22"/>
        <v>0.006141988711301227</v>
      </c>
      <c r="I208">
        <f t="shared" si="23"/>
        <v>0.00149312722322259</v>
      </c>
      <c r="K208">
        <f t="shared" si="24"/>
        <v>11.450085051215844</v>
      </c>
      <c r="L208">
        <f t="shared" si="25"/>
        <v>-0.047585051215842</v>
      </c>
      <c r="N208">
        <f t="shared" si="26"/>
        <v>11.3855</v>
      </c>
      <c r="O208">
        <f t="shared" si="27"/>
        <v>0.017000000000001236</v>
      </c>
    </row>
    <row r="209" spans="1:15" ht="12.75">
      <c r="A209" s="1">
        <v>38275</v>
      </c>
      <c r="B209">
        <v>65.82058</v>
      </c>
      <c r="C209">
        <v>80.54</v>
      </c>
      <c r="D209">
        <v>11.53275</v>
      </c>
      <c r="F209">
        <f t="shared" si="21"/>
        <v>0.0069257277200140965</v>
      </c>
      <c r="G209">
        <f t="shared" si="21"/>
        <v>0.0052421367948078945</v>
      </c>
      <c r="H209">
        <f t="shared" si="22"/>
        <v>0.001683590925206202</v>
      </c>
      <c r="I209">
        <f t="shared" si="23"/>
        <v>0.011422933567200033</v>
      </c>
      <c r="K209">
        <f t="shared" si="24"/>
        <v>11.472534026280615</v>
      </c>
      <c r="L209">
        <f t="shared" si="25"/>
        <v>0.060215973719385474</v>
      </c>
      <c r="N209">
        <f t="shared" si="26"/>
        <v>11.402500000000002</v>
      </c>
      <c r="O209">
        <f t="shared" si="27"/>
        <v>0.13024999999999842</v>
      </c>
    </row>
    <row r="210" spans="1:15" ht="12.75">
      <c r="A210" s="1">
        <v>38306</v>
      </c>
      <c r="B210">
        <v>66.38205</v>
      </c>
      <c r="C210">
        <v>80.58</v>
      </c>
      <c r="D210">
        <v>11.226750000000001</v>
      </c>
      <c r="F210">
        <f t="shared" si="21"/>
        <v>0.008530310732600688</v>
      </c>
      <c r="G210">
        <f t="shared" si="21"/>
        <v>0.0004966476285075405</v>
      </c>
      <c r="H210">
        <f t="shared" si="22"/>
        <v>0.008033663104093147</v>
      </c>
      <c r="I210">
        <f t="shared" si="23"/>
        <v>-0.026533133901281092</v>
      </c>
      <c r="K210">
        <f t="shared" si="24"/>
        <v>11.552166433242672</v>
      </c>
      <c r="L210">
        <f t="shared" si="25"/>
        <v>-0.3254164332426708</v>
      </c>
      <c r="N210">
        <f t="shared" si="26"/>
        <v>11.53275</v>
      </c>
      <c r="O210">
        <f t="shared" si="27"/>
        <v>-0.30599999999999916</v>
      </c>
    </row>
    <row r="211" spans="1:15" ht="12.75">
      <c r="A211" s="1">
        <v>38336</v>
      </c>
      <c r="B211">
        <v>66.51917</v>
      </c>
      <c r="C211">
        <v>80.29</v>
      </c>
      <c r="D211">
        <v>11.147</v>
      </c>
      <c r="F211">
        <f t="shared" si="21"/>
        <v>0.0020656186423888556</v>
      </c>
      <c r="G211">
        <f t="shared" si="21"/>
        <v>-0.003598907917597316</v>
      </c>
      <c r="H211">
        <f t="shared" si="22"/>
        <v>0.005664526559986172</v>
      </c>
      <c r="I211">
        <f t="shared" si="23"/>
        <v>-0.007103569599394399</v>
      </c>
      <c r="K211">
        <f t="shared" si="24"/>
        <v>11.316941927253879</v>
      </c>
      <c r="L211">
        <f t="shared" si="25"/>
        <v>-0.1699419272538787</v>
      </c>
      <c r="N211">
        <f t="shared" si="26"/>
        <v>11.226750000000001</v>
      </c>
      <c r="O211">
        <f t="shared" si="27"/>
        <v>-0.07975000000000065</v>
      </c>
    </row>
    <row r="212" spans="1:15" ht="12.75">
      <c r="A212" s="1">
        <v>38367</v>
      </c>
      <c r="B212">
        <v>66.52153</v>
      </c>
      <c r="C212">
        <v>80.46000000000001</v>
      </c>
      <c r="D212">
        <v>11.217</v>
      </c>
      <c r="F212">
        <f t="shared" si="21"/>
        <v>3.547849439478057E-05</v>
      </c>
      <c r="G212">
        <f t="shared" si="21"/>
        <v>0.002117324697969991</v>
      </c>
      <c r="H212">
        <f t="shared" si="22"/>
        <v>-0.0020818462035752106</v>
      </c>
      <c r="I212">
        <f t="shared" si="23"/>
        <v>0.00627971651565451</v>
      </c>
      <c r="K212">
        <f t="shared" si="24"/>
        <v>11.210142477564165</v>
      </c>
      <c r="L212">
        <f t="shared" si="25"/>
        <v>0.0068575224358351505</v>
      </c>
      <c r="N212">
        <f t="shared" si="26"/>
        <v>11.147</v>
      </c>
      <c r="O212">
        <f t="shared" si="27"/>
        <v>0.07000000000000028</v>
      </c>
    </row>
    <row r="213" spans="1:15" ht="12.75">
      <c r="A213" s="1">
        <v>38398</v>
      </c>
      <c r="B213">
        <v>66.74316</v>
      </c>
      <c r="C213">
        <v>80.92</v>
      </c>
      <c r="D213">
        <v>11.091750000000001</v>
      </c>
      <c r="F213">
        <f t="shared" si="21"/>
        <v>0.003331703284635834</v>
      </c>
      <c r="G213">
        <f t="shared" si="21"/>
        <v>0.005717126522495564</v>
      </c>
      <c r="H213">
        <f t="shared" si="22"/>
        <v>-0.0023854232378597295</v>
      </c>
      <c r="I213">
        <f t="shared" si="23"/>
        <v>-0.011166087189087959</v>
      </c>
      <c r="K213">
        <f t="shared" si="24"/>
        <v>11.193647931134498</v>
      </c>
      <c r="L213">
        <f t="shared" si="25"/>
        <v>-0.10189793113449674</v>
      </c>
      <c r="N213">
        <f t="shared" si="26"/>
        <v>11.217</v>
      </c>
      <c r="O213">
        <f t="shared" si="27"/>
        <v>-0.12524999999999942</v>
      </c>
    </row>
    <row r="214" spans="1:15" ht="12.75">
      <c r="A214" s="1">
        <v>38426</v>
      </c>
      <c r="B214">
        <v>67.04399000000001</v>
      </c>
      <c r="C214">
        <v>81.56</v>
      </c>
      <c r="D214">
        <v>11.181500000000002</v>
      </c>
      <c r="F214">
        <f t="shared" si="21"/>
        <v>0.004507278348822696</v>
      </c>
      <c r="G214">
        <f t="shared" si="21"/>
        <v>0.007909045971329798</v>
      </c>
      <c r="H214">
        <f t="shared" si="22"/>
        <v>-0.0034017676225071014</v>
      </c>
      <c r="I214">
        <f t="shared" si="23"/>
        <v>0.00809159961232453</v>
      </c>
      <c r="K214">
        <f t="shared" si="24"/>
        <v>11.06529148180147</v>
      </c>
      <c r="L214">
        <f t="shared" si="25"/>
        <v>0.11620851819853151</v>
      </c>
      <c r="N214">
        <f t="shared" si="26"/>
        <v>11.091750000000001</v>
      </c>
      <c r="O214">
        <f t="shared" si="27"/>
        <v>0.08975000000000044</v>
      </c>
    </row>
    <row r="215" spans="1:15" ht="12.75">
      <c r="A215" s="1">
        <v>38457</v>
      </c>
      <c r="B215">
        <v>67.28276000000001</v>
      </c>
      <c r="C215">
        <v>82.10000000000001</v>
      </c>
      <c r="D215">
        <v>11.089</v>
      </c>
      <c r="F215">
        <f t="shared" si="21"/>
        <v>0.0035613930495486112</v>
      </c>
      <c r="G215">
        <f t="shared" si="21"/>
        <v>0.006620892594409122</v>
      </c>
      <c r="H215">
        <f t="shared" si="22"/>
        <v>-0.003059499544860511</v>
      </c>
      <c r="I215">
        <f t="shared" si="23"/>
        <v>-0.008272593122568672</v>
      </c>
      <c r="K215">
        <f t="shared" si="24"/>
        <v>11.143463135328938</v>
      </c>
      <c r="L215">
        <f t="shared" si="25"/>
        <v>-0.05446313532893754</v>
      </c>
      <c r="N215">
        <f t="shared" si="26"/>
        <v>11.181500000000002</v>
      </c>
      <c r="O215">
        <f t="shared" si="27"/>
        <v>-0.09250000000000114</v>
      </c>
    </row>
    <row r="216" spans="1:15" ht="12.75">
      <c r="A216" s="1">
        <v>38487</v>
      </c>
      <c r="B216">
        <v>67.11373</v>
      </c>
      <c r="C216">
        <v>82.02</v>
      </c>
      <c r="D216">
        <v>10.917750000000002</v>
      </c>
      <c r="F216">
        <f t="shared" si="21"/>
        <v>-0.0025122334458337336</v>
      </c>
      <c r="G216">
        <f t="shared" si="21"/>
        <v>-0.0009744214372717774</v>
      </c>
      <c r="H216">
        <f t="shared" si="22"/>
        <v>-0.0015378120085619562</v>
      </c>
      <c r="I216">
        <f t="shared" si="23"/>
        <v>-0.015443232031743026</v>
      </c>
      <c r="K216">
        <f t="shared" si="24"/>
        <v>11.055073209547043</v>
      </c>
      <c r="L216">
        <f t="shared" si="25"/>
        <v>-0.13732320954704136</v>
      </c>
      <c r="N216">
        <f t="shared" si="26"/>
        <v>11.089</v>
      </c>
      <c r="O216">
        <f t="shared" si="27"/>
        <v>-0.1712499999999988</v>
      </c>
    </row>
    <row r="217" spans="1:15" ht="12.75">
      <c r="A217" s="1">
        <v>38518</v>
      </c>
      <c r="B217">
        <v>67.04931</v>
      </c>
      <c r="C217">
        <v>82.06</v>
      </c>
      <c r="D217">
        <v>10.7804</v>
      </c>
      <c r="F217">
        <f t="shared" si="21"/>
        <v>-0.0009598632053381406</v>
      </c>
      <c r="G217">
        <f t="shared" si="21"/>
        <v>0.0004876859302609393</v>
      </c>
      <c r="H217">
        <f t="shared" si="22"/>
        <v>-0.00144754913559908</v>
      </c>
      <c r="I217">
        <f t="shared" si="23"/>
        <v>-0.012580430949600596</v>
      </c>
      <c r="K217">
        <f t="shared" si="24"/>
        <v>10.900960552943525</v>
      </c>
      <c r="L217">
        <f t="shared" si="25"/>
        <v>-0.12056055294352497</v>
      </c>
      <c r="N217">
        <f t="shared" si="26"/>
        <v>10.917750000000002</v>
      </c>
      <c r="O217">
        <f t="shared" si="27"/>
        <v>-0.13735000000000142</v>
      </c>
    </row>
    <row r="218" spans="1:15" ht="12.75">
      <c r="A218" s="1">
        <v>38548</v>
      </c>
      <c r="B218">
        <v>67.31172000000001</v>
      </c>
      <c r="C218">
        <v>82.44</v>
      </c>
      <c r="D218">
        <v>10.610750000000001</v>
      </c>
      <c r="F218">
        <f t="shared" si="21"/>
        <v>0.00391368680751536</v>
      </c>
      <c r="G218">
        <f t="shared" si="21"/>
        <v>0.0046307579819644396</v>
      </c>
      <c r="H218">
        <f t="shared" si="22"/>
        <v>-0.0007170711744490799</v>
      </c>
      <c r="I218">
        <f t="shared" si="23"/>
        <v>-0.015736892879670394</v>
      </c>
      <c r="K218">
        <f t="shared" si="24"/>
        <v>10.764794841298588</v>
      </c>
      <c r="L218">
        <f t="shared" si="25"/>
        <v>-0.1540448412985871</v>
      </c>
      <c r="N218">
        <f t="shared" si="26"/>
        <v>10.7804</v>
      </c>
      <c r="O218">
        <f t="shared" si="27"/>
        <v>-0.16964999999999897</v>
      </c>
    </row>
    <row r="219" spans="1:15" ht="12.75">
      <c r="A219" s="1">
        <v>38579</v>
      </c>
      <c r="B219">
        <v>67.3921</v>
      </c>
      <c r="C219">
        <v>82.86</v>
      </c>
      <c r="D219">
        <v>10.812000000000001</v>
      </c>
      <c r="F219">
        <f t="shared" si="21"/>
        <v>0.001194145685179171</v>
      </c>
      <c r="G219">
        <f t="shared" si="21"/>
        <v>0.005094614264919972</v>
      </c>
      <c r="H219">
        <f t="shared" si="22"/>
        <v>-0.003900468579740801</v>
      </c>
      <c r="I219">
        <f t="shared" si="23"/>
        <v>0.01896661404707478</v>
      </c>
      <c r="K219">
        <f t="shared" si="24"/>
        <v>10.603141337035716</v>
      </c>
      <c r="L219">
        <f t="shared" si="25"/>
        <v>0.20885866296428546</v>
      </c>
      <c r="N219">
        <f t="shared" si="26"/>
        <v>10.610750000000001</v>
      </c>
      <c r="O219">
        <f t="shared" si="27"/>
        <v>0.20124999999999993</v>
      </c>
    </row>
    <row r="220" spans="1:15" ht="12.75">
      <c r="A220" s="1">
        <v>38610</v>
      </c>
      <c r="B220">
        <v>67.6622</v>
      </c>
      <c r="C220">
        <v>83.88</v>
      </c>
      <c r="D220">
        <v>10.783650000000002</v>
      </c>
      <c r="F220">
        <f t="shared" si="21"/>
        <v>0.004007888164933249</v>
      </c>
      <c r="G220">
        <f t="shared" si="21"/>
        <v>0.012309920347574277</v>
      </c>
      <c r="H220">
        <f t="shared" si="22"/>
        <v>-0.008302032182641028</v>
      </c>
      <c r="I220">
        <f t="shared" si="23"/>
        <v>-0.0026220865704772445</v>
      </c>
      <c r="K220">
        <f t="shared" si="24"/>
        <v>10.769828133715844</v>
      </c>
      <c r="L220">
        <f t="shared" si="25"/>
        <v>0.01382186628415738</v>
      </c>
      <c r="N220">
        <f t="shared" si="26"/>
        <v>10.812000000000001</v>
      </c>
      <c r="O220">
        <f t="shared" si="27"/>
        <v>-0.028349999999999653</v>
      </c>
    </row>
    <row r="221" spans="1:15" ht="12.75">
      <c r="A221" s="1">
        <v>38640</v>
      </c>
      <c r="B221">
        <v>67.82827</v>
      </c>
      <c r="C221">
        <v>84.04</v>
      </c>
      <c r="D221">
        <v>10.795000000000002</v>
      </c>
      <c r="F221">
        <f t="shared" si="21"/>
        <v>0.0024543984676821395</v>
      </c>
      <c r="G221">
        <f t="shared" si="21"/>
        <v>0.0019074868860278205</v>
      </c>
      <c r="H221">
        <f t="shared" si="22"/>
        <v>0.0005469115816543191</v>
      </c>
      <c r="I221">
        <f t="shared" si="23"/>
        <v>0.0010525193232346908</v>
      </c>
      <c r="K221">
        <f t="shared" si="24"/>
        <v>10.694123790653665</v>
      </c>
      <c r="L221">
        <f t="shared" si="25"/>
        <v>0.10087620934633712</v>
      </c>
      <c r="N221">
        <f t="shared" si="26"/>
        <v>10.783650000000002</v>
      </c>
      <c r="O221">
        <f t="shared" si="27"/>
        <v>0.011350000000000193</v>
      </c>
    </row>
    <row r="222" spans="1:15" ht="12.75">
      <c r="A222" s="1">
        <v>38671</v>
      </c>
      <c r="B222">
        <v>68.31645</v>
      </c>
      <c r="C222">
        <v>83.37</v>
      </c>
      <c r="D222">
        <v>10.58525</v>
      </c>
      <c r="F222">
        <f t="shared" si="21"/>
        <v>0.0071972939896594035</v>
      </c>
      <c r="G222">
        <f t="shared" si="21"/>
        <v>-0.007972394098048619</v>
      </c>
      <c r="H222">
        <f t="shared" si="22"/>
        <v>0.015169688087708022</v>
      </c>
      <c r="I222">
        <f t="shared" si="23"/>
        <v>-0.019430291801760258</v>
      </c>
      <c r="K222">
        <f t="shared" si="24"/>
        <v>10.80090391052396</v>
      </c>
      <c r="L222">
        <f t="shared" si="25"/>
        <v>-0.21565391052395988</v>
      </c>
      <c r="N222">
        <f t="shared" si="26"/>
        <v>10.795000000000002</v>
      </c>
      <c r="O222">
        <f t="shared" si="27"/>
        <v>-0.20975000000000144</v>
      </c>
    </row>
    <row r="223" spans="1:15" ht="12.75">
      <c r="A223" s="1">
        <v>38701</v>
      </c>
      <c r="B223">
        <v>68.73608</v>
      </c>
      <c r="C223">
        <v>83.03</v>
      </c>
      <c r="D223">
        <v>10.63765</v>
      </c>
      <c r="F223">
        <f t="shared" si="21"/>
        <v>0.006142444462497565</v>
      </c>
      <c r="G223">
        <f t="shared" si="21"/>
        <v>-0.00407820558954064</v>
      </c>
      <c r="H223">
        <f t="shared" si="22"/>
        <v>0.010220650052038205</v>
      </c>
      <c r="I223">
        <f t="shared" si="23"/>
        <v>0.004950284594128718</v>
      </c>
      <c r="K223">
        <f t="shared" si="24"/>
        <v>10.74582494083041</v>
      </c>
      <c r="L223">
        <f t="shared" si="25"/>
        <v>-0.10817494083040913</v>
      </c>
      <c r="N223">
        <f t="shared" si="26"/>
        <v>10.58525</v>
      </c>
      <c r="O223">
        <f t="shared" si="27"/>
        <v>0.052400000000000446</v>
      </c>
    </row>
    <row r="224" spans="1:15" ht="12.75">
      <c r="A224" s="1">
        <v>38732</v>
      </c>
      <c r="B224">
        <v>69.13915</v>
      </c>
      <c r="C224">
        <v>83.66</v>
      </c>
      <c r="D224">
        <v>10.451600000000001</v>
      </c>
      <c r="F224">
        <f t="shared" si="21"/>
        <v>0.00586402366850125</v>
      </c>
      <c r="G224">
        <f t="shared" si="21"/>
        <v>0.007587618932915818</v>
      </c>
      <c r="H224">
        <f t="shared" si="22"/>
        <v>-0.001723595264414568</v>
      </c>
      <c r="I224">
        <f t="shared" si="23"/>
        <v>-0.0174897651266962</v>
      </c>
      <c r="K224">
        <f t="shared" si="24"/>
        <v>10.746373698026066</v>
      </c>
      <c r="L224">
        <f t="shared" si="25"/>
        <v>-0.2947736980260647</v>
      </c>
      <c r="N224">
        <f t="shared" si="26"/>
        <v>10.63765</v>
      </c>
      <c r="O224">
        <f t="shared" si="27"/>
        <v>-0.18604999999999983</v>
      </c>
    </row>
    <row r="225" spans="1:15" ht="12.75">
      <c r="A225" s="1">
        <v>38763</v>
      </c>
      <c r="B225">
        <v>69.24494</v>
      </c>
      <c r="C225">
        <v>83.83</v>
      </c>
      <c r="D225">
        <v>10.458950000000002</v>
      </c>
      <c r="F225">
        <f t="shared" si="21"/>
        <v>0.0015301026986880295</v>
      </c>
      <c r="G225">
        <f t="shared" si="21"/>
        <v>0.0020320344250537303</v>
      </c>
      <c r="H225">
        <f t="shared" si="22"/>
        <v>-0.0005019317263657008</v>
      </c>
      <c r="I225">
        <f t="shared" si="23"/>
        <v>0.0007032416089403082</v>
      </c>
      <c r="K225">
        <f t="shared" si="24"/>
        <v>10.433585671734445</v>
      </c>
      <c r="L225">
        <f t="shared" si="25"/>
        <v>0.02536432826555668</v>
      </c>
      <c r="N225">
        <f t="shared" si="26"/>
        <v>10.451600000000001</v>
      </c>
      <c r="O225">
        <f t="shared" si="27"/>
        <v>0.007350000000000634</v>
      </c>
    </row>
    <row r="226" spans="1:15" ht="12.75">
      <c r="A226" s="1">
        <v>38791</v>
      </c>
      <c r="B226">
        <v>69.33182000000001</v>
      </c>
      <c r="C226">
        <v>84.3</v>
      </c>
      <c r="D226">
        <v>10.89325</v>
      </c>
      <c r="F226">
        <f t="shared" si="21"/>
        <v>0.0012546765149916705</v>
      </c>
      <c r="G226">
        <f t="shared" si="21"/>
        <v>0.005606584754860977</v>
      </c>
      <c r="H226">
        <f t="shared" si="22"/>
        <v>-0.0043519082398693065</v>
      </c>
      <c r="I226">
        <f t="shared" si="23"/>
        <v>0.04152424478556638</v>
      </c>
      <c r="K226">
        <f t="shared" si="24"/>
        <v>10.45370032117053</v>
      </c>
      <c r="L226">
        <f t="shared" si="25"/>
        <v>0.4395496788294704</v>
      </c>
      <c r="N226">
        <f t="shared" si="26"/>
        <v>10.458950000000002</v>
      </c>
      <c r="O226">
        <f t="shared" si="27"/>
        <v>0.4342999999999986</v>
      </c>
    </row>
    <row r="227" spans="1:15" ht="12.75">
      <c r="A227" s="1">
        <v>38822</v>
      </c>
      <c r="B227">
        <v>69.43348</v>
      </c>
      <c r="C227">
        <v>85.01</v>
      </c>
      <c r="D227">
        <v>11.087000000000002</v>
      </c>
      <c r="F227">
        <f t="shared" si="21"/>
        <v>0.0014662820044244462</v>
      </c>
      <c r="G227">
        <f t="shared" si="21"/>
        <v>0.008422301304863655</v>
      </c>
      <c r="H227">
        <f t="shared" si="22"/>
        <v>-0.006956019300439209</v>
      </c>
      <c r="I227">
        <f t="shared" si="23"/>
        <v>0.01778624377481486</v>
      </c>
      <c r="K227">
        <f t="shared" si="24"/>
        <v>10.845843575566043</v>
      </c>
      <c r="L227">
        <f t="shared" si="25"/>
        <v>0.24115642443395835</v>
      </c>
      <c r="N227">
        <f t="shared" si="26"/>
        <v>10.89325</v>
      </c>
      <c r="O227">
        <f t="shared" si="27"/>
        <v>0.19375000000000142</v>
      </c>
    </row>
    <row r="228" spans="1:15" ht="12.75">
      <c r="A228" s="1">
        <v>38852</v>
      </c>
      <c r="B228">
        <v>69.12438</v>
      </c>
      <c r="C228">
        <v>85.44</v>
      </c>
      <c r="D228">
        <v>11.30555</v>
      </c>
      <c r="F228">
        <f t="shared" si="21"/>
        <v>-0.004451742876779297</v>
      </c>
      <c r="G228">
        <f t="shared" si="21"/>
        <v>0.005058228443712398</v>
      </c>
      <c r="H228">
        <f t="shared" si="22"/>
        <v>-0.009509971320491695</v>
      </c>
      <c r="I228">
        <f t="shared" si="23"/>
        <v>0.019712275638134713</v>
      </c>
      <c r="K228">
        <f t="shared" si="24"/>
        <v>11.009878614016031</v>
      </c>
      <c r="L228">
        <f t="shared" si="25"/>
        <v>0.2956713859839688</v>
      </c>
      <c r="N228">
        <f t="shared" si="26"/>
        <v>11.087000000000002</v>
      </c>
      <c r="O228">
        <f t="shared" si="27"/>
        <v>0.2185499999999987</v>
      </c>
    </row>
    <row r="229" spans="1:15" ht="12.75">
      <c r="A229" s="1">
        <v>38883</v>
      </c>
      <c r="B229">
        <v>69.18407</v>
      </c>
      <c r="C229">
        <v>85.61</v>
      </c>
      <c r="D229">
        <v>11.287650000000001</v>
      </c>
      <c r="F229">
        <f t="shared" si="21"/>
        <v>0.0008635158825294198</v>
      </c>
      <c r="G229">
        <f t="shared" si="21"/>
        <v>0.001989700374531944</v>
      </c>
      <c r="H229">
        <f t="shared" si="22"/>
        <v>-0.0011261844920025244</v>
      </c>
      <c r="I229">
        <f t="shared" si="23"/>
        <v>-0.0015832931613233292</v>
      </c>
      <c r="K229">
        <f t="shared" si="24"/>
        <v>11.198034543737615</v>
      </c>
      <c r="L229">
        <f t="shared" si="25"/>
        <v>0.08961545626238632</v>
      </c>
      <c r="N229">
        <f t="shared" si="26"/>
        <v>11.30555</v>
      </c>
      <c r="O229">
        <f t="shared" si="27"/>
        <v>-0.01789999999999914</v>
      </c>
    </row>
    <row r="230" spans="1:15" ht="12.75">
      <c r="A230" s="1">
        <v>38913</v>
      </c>
      <c r="B230">
        <v>69.37379</v>
      </c>
      <c r="C230">
        <v>85.86</v>
      </c>
      <c r="D230">
        <v>10.903</v>
      </c>
      <c r="F230">
        <f t="shared" si="21"/>
        <v>0.002742249769347005</v>
      </c>
      <c r="G230">
        <f t="shared" si="21"/>
        <v>0.002920219600514029</v>
      </c>
      <c r="H230">
        <f t="shared" si="22"/>
        <v>-0.00017796983116702414</v>
      </c>
      <c r="I230">
        <f t="shared" si="23"/>
        <v>-0.03407706652846254</v>
      </c>
      <c r="K230">
        <f t="shared" si="24"/>
        <v>11.274938023618848</v>
      </c>
      <c r="L230">
        <f t="shared" si="25"/>
        <v>-0.3719380236188474</v>
      </c>
      <c r="N230">
        <f t="shared" si="26"/>
        <v>11.287650000000001</v>
      </c>
      <c r="O230">
        <f t="shared" si="27"/>
        <v>-0.3846500000000006</v>
      </c>
    </row>
    <row r="231" spans="1:15" ht="12.75">
      <c r="A231" s="1">
        <v>38944</v>
      </c>
      <c r="B231">
        <v>69.72781</v>
      </c>
      <c r="C231">
        <v>86.03</v>
      </c>
      <c r="D231">
        <v>10.911750000000001</v>
      </c>
      <c r="F231">
        <f t="shared" si="21"/>
        <v>0.0051030799960620765</v>
      </c>
      <c r="G231">
        <f t="shared" si="21"/>
        <v>0.0019799673887723745</v>
      </c>
      <c r="H231">
        <f t="shared" si="22"/>
        <v>0.003123112607289702</v>
      </c>
      <c r="I231">
        <f t="shared" si="23"/>
        <v>0.0008025314133726091</v>
      </c>
      <c r="K231">
        <f t="shared" si="24"/>
        <v>10.901059594930786</v>
      </c>
      <c r="L231">
        <f t="shared" si="25"/>
        <v>0.010690405069215814</v>
      </c>
      <c r="N231">
        <f t="shared" si="26"/>
        <v>10.903</v>
      </c>
      <c r="O231">
        <f t="shared" si="27"/>
        <v>0.008750000000000924</v>
      </c>
    </row>
    <row r="232" spans="1:15" ht="12.75">
      <c r="A232" s="1">
        <v>38975</v>
      </c>
      <c r="B232">
        <v>70.43171000000001</v>
      </c>
      <c r="C232">
        <v>85.61</v>
      </c>
      <c r="D232">
        <v>10.998750000000001</v>
      </c>
      <c r="F232">
        <f t="shared" si="21"/>
        <v>0.010094967847118719</v>
      </c>
      <c r="G232">
        <f t="shared" si="21"/>
        <v>-0.004882017900732283</v>
      </c>
      <c r="H232">
        <f t="shared" si="22"/>
        <v>0.014976985747851002</v>
      </c>
      <c r="I232">
        <f t="shared" si="23"/>
        <v>0.007973056567461612</v>
      </c>
      <c r="K232">
        <f t="shared" si="24"/>
        <v>10.945828623992595</v>
      </c>
      <c r="L232">
        <f t="shared" si="25"/>
        <v>0.052921376007406096</v>
      </c>
      <c r="N232">
        <f t="shared" si="26"/>
        <v>10.911750000000001</v>
      </c>
      <c r="O232">
        <f t="shared" si="27"/>
        <v>0.08699999999999974</v>
      </c>
    </row>
    <row r="233" spans="1:15" ht="12.75">
      <c r="A233" s="1">
        <v>39005</v>
      </c>
      <c r="B233">
        <v>70.73963</v>
      </c>
      <c r="C233">
        <v>85.14</v>
      </c>
      <c r="D233">
        <v>10.7614</v>
      </c>
      <c r="F233">
        <f t="shared" si="21"/>
        <v>0.0043718944208510635</v>
      </c>
      <c r="G233">
        <f t="shared" si="21"/>
        <v>-0.005490012848966219</v>
      </c>
      <c r="H233">
        <f t="shared" si="22"/>
        <v>0.009861907269817283</v>
      </c>
      <c r="I233">
        <f t="shared" si="23"/>
        <v>-0.021579724968746494</v>
      </c>
      <c r="K233">
        <f t="shared" si="24"/>
        <v>11.163478121994178</v>
      </c>
      <c r="L233">
        <f t="shared" si="25"/>
        <v>-0.4020781219941778</v>
      </c>
      <c r="N233">
        <f t="shared" si="26"/>
        <v>10.998750000000001</v>
      </c>
      <c r="O233">
        <f t="shared" si="27"/>
        <v>-0.23735000000000106</v>
      </c>
    </row>
    <row r="234" spans="1:15" ht="12.75">
      <c r="A234" s="1">
        <v>39036</v>
      </c>
      <c r="B234">
        <v>71.11079000000001</v>
      </c>
      <c r="C234">
        <v>85.01</v>
      </c>
      <c r="D234">
        <v>10.998850000000001</v>
      </c>
      <c r="F234">
        <f t="shared" si="21"/>
        <v>0.0052468467816413344</v>
      </c>
      <c r="G234">
        <f t="shared" si="21"/>
        <v>-0.0015268968757340406</v>
      </c>
      <c r="H234">
        <f t="shared" si="22"/>
        <v>0.006773743657375375</v>
      </c>
      <c r="I234">
        <f t="shared" si="23"/>
        <v>0.022064972958908857</v>
      </c>
      <c r="K234">
        <f t="shared" si="24"/>
        <v>10.867527928893413</v>
      </c>
      <c r="L234">
        <f t="shared" si="25"/>
        <v>0.1313220711065881</v>
      </c>
      <c r="N234">
        <f t="shared" si="26"/>
        <v>10.7614</v>
      </c>
      <c r="O234">
        <f t="shared" si="27"/>
        <v>0.23745000000000083</v>
      </c>
    </row>
    <row r="235" spans="1:15" ht="12.75">
      <c r="A235" s="1">
        <v>39066</v>
      </c>
      <c r="B235">
        <v>71.52214000000001</v>
      </c>
      <c r="C235">
        <v>85.14</v>
      </c>
      <c r="D235">
        <v>10.8269</v>
      </c>
      <c r="F235">
        <f t="shared" si="21"/>
        <v>0.00578463549624475</v>
      </c>
      <c r="G235">
        <f t="shared" si="21"/>
        <v>0.0015292318550759187</v>
      </c>
      <c r="H235">
        <f t="shared" si="22"/>
        <v>0.004255403641168831</v>
      </c>
      <c r="I235">
        <f t="shared" si="23"/>
        <v>-0.01563345258822524</v>
      </c>
      <c r="K235">
        <f t="shared" si="24"/>
        <v>11.073353390425924</v>
      </c>
      <c r="L235">
        <f t="shared" si="25"/>
        <v>-0.2464533904259234</v>
      </c>
      <c r="N235">
        <f t="shared" si="26"/>
        <v>10.998850000000001</v>
      </c>
      <c r="O235">
        <f t="shared" si="27"/>
        <v>-0.1719500000000007</v>
      </c>
    </row>
    <row r="236" spans="1:15" ht="12.75">
      <c r="A236" s="1">
        <v>39097</v>
      </c>
      <c r="B236">
        <v>71.89153</v>
      </c>
      <c r="C236">
        <v>85.4</v>
      </c>
      <c r="D236">
        <v>11.040750000000001</v>
      </c>
      <c r="F236">
        <f t="shared" si="21"/>
        <v>0.005164694456849306</v>
      </c>
      <c r="G236">
        <f t="shared" si="21"/>
        <v>0.0030537937514683033</v>
      </c>
      <c r="H236">
        <f t="shared" si="22"/>
        <v>0.0021109007053810025</v>
      </c>
      <c r="I236">
        <f t="shared" si="23"/>
        <v>0.01975172948858872</v>
      </c>
      <c r="K236">
        <f t="shared" si="24"/>
        <v>10.87297282968257</v>
      </c>
      <c r="L236">
        <f t="shared" si="25"/>
        <v>0.16777717031743045</v>
      </c>
      <c r="N236">
        <f t="shared" si="26"/>
        <v>10.8269</v>
      </c>
      <c r="O236">
        <f t="shared" si="27"/>
        <v>0.21385000000000076</v>
      </c>
    </row>
    <row r="237" spans="1:15" ht="12.75">
      <c r="A237" s="1">
        <v>39128</v>
      </c>
      <c r="B237">
        <v>72.09247</v>
      </c>
      <c r="C237">
        <v>85.86</v>
      </c>
      <c r="D237">
        <v>11.162</v>
      </c>
      <c r="F237">
        <f t="shared" si="21"/>
        <v>0.0027950441449779984</v>
      </c>
      <c r="G237">
        <f t="shared" si="21"/>
        <v>0.005386416861826726</v>
      </c>
      <c r="H237">
        <f t="shared" si="22"/>
        <v>-0.0025913727168487277</v>
      </c>
      <c r="I237">
        <f t="shared" si="23"/>
        <v>0.01098204379231471</v>
      </c>
      <c r="K237">
        <f t="shared" si="24"/>
        <v>11.064055926962936</v>
      </c>
      <c r="L237">
        <f t="shared" si="25"/>
        <v>0.09794407303706443</v>
      </c>
      <c r="N237">
        <f t="shared" si="26"/>
        <v>11.040750000000001</v>
      </c>
      <c r="O237">
        <f t="shared" si="27"/>
        <v>0.12124999999999986</v>
      </c>
    </row>
    <row r="238" spans="1:15" ht="12.75">
      <c r="A238" s="1">
        <v>39156</v>
      </c>
      <c r="B238">
        <v>72.2485</v>
      </c>
      <c r="C238">
        <v>86.64</v>
      </c>
      <c r="D238">
        <v>11.011500000000002</v>
      </c>
      <c r="F238">
        <f t="shared" si="21"/>
        <v>0.0021643037060596892</v>
      </c>
      <c r="G238">
        <f t="shared" si="21"/>
        <v>0.009084556254367548</v>
      </c>
      <c r="H238">
        <f t="shared" si="22"/>
        <v>-0.006920252548307859</v>
      </c>
      <c r="I238">
        <f t="shared" si="23"/>
        <v>-0.013483246729976583</v>
      </c>
      <c r="K238">
        <f t="shared" si="24"/>
        <v>11.133075097734535</v>
      </c>
      <c r="L238">
        <f t="shared" si="25"/>
        <v>-0.12157509773453334</v>
      </c>
      <c r="N238">
        <f t="shared" si="26"/>
        <v>11.162</v>
      </c>
      <c r="O238">
        <f t="shared" si="27"/>
        <v>-0.1504999999999992</v>
      </c>
    </row>
    <row r="239" spans="1:15" ht="12.75">
      <c r="A239" s="1">
        <v>39187</v>
      </c>
      <c r="B239">
        <v>72.20536</v>
      </c>
      <c r="C239">
        <v>87.2</v>
      </c>
      <c r="D239">
        <v>10.926250000000001</v>
      </c>
      <c r="F239">
        <f t="shared" si="21"/>
        <v>-0.0005971058222663528</v>
      </c>
      <c r="G239">
        <f t="shared" si="21"/>
        <v>0.006463527239150446</v>
      </c>
      <c r="H239">
        <f t="shared" si="22"/>
        <v>-0.007060633061416799</v>
      </c>
      <c r="I239">
        <f t="shared" si="23"/>
        <v>-0.007741906188984293</v>
      </c>
      <c r="K239">
        <f t="shared" si="24"/>
        <v>10.93529763906431</v>
      </c>
      <c r="L239">
        <f t="shared" si="25"/>
        <v>-0.009047639064307944</v>
      </c>
      <c r="N239">
        <f t="shared" si="26"/>
        <v>11.011500000000002</v>
      </c>
      <c r="O239">
        <f t="shared" si="27"/>
        <v>-0.08525000000000027</v>
      </c>
    </row>
    <row r="240" spans="1:15" ht="12.75">
      <c r="A240" s="1">
        <v>39217</v>
      </c>
      <c r="B240">
        <v>71.85311</v>
      </c>
      <c r="C240">
        <v>87.74</v>
      </c>
      <c r="D240">
        <v>10.745550000000001</v>
      </c>
      <c r="F240">
        <f t="shared" si="21"/>
        <v>-0.004878446697031857</v>
      </c>
      <c r="G240">
        <f t="shared" si="21"/>
        <v>0.006192660550458529</v>
      </c>
      <c r="H240">
        <f t="shared" si="22"/>
        <v>-0.011071107247490386</v>
      </c>
      <c r="I240">
        <f t="shared" si="23"/>
        <v>-0.0165381535293444</v>
      </c>
      <c r="K240">
        <f t="shared" si="24"/>
        <v>10.849103758012696</v>
      </c>
      <c r="L240">
        <f t="shared" si="25"/>
        <v>-0.10355375801269417</v>
      </c>
      <c r="N240">
        <f t="shared" si="26"/>
        <v>10.926250000000001</v>
      </c>
      <c r="O240">
        <f t="shared" si="27"/>
        <v>-0.18069999999999986</v>
      </c>
    </row>
    <row r="241" spans="1:15" ht="12.75">
      <c r="A241" s="1">
        <v>39248</v>
      </c>
      <c r="B241">
        <v>71.9394</v>
      </c>
      <c r="C241">
        <v>87.91</v>
      </c>
      <c r="D241">
        <v>10.791950000000002</v>
      </c>
      <c r="F241">
        <f t="shared" si="21"/>
        <v>0.0012009222704487676</v>
      </c>
      <c r="G241">
        <f t="shared" si="21"/>
        <v>0.0019375427399133116</v>
      </c>
      <c r="H241">
        <f t="shared" si="22"/>
        <v>-0.000736620469464544</v>
      </c>
      <c r="I241">
        <f t="shared" si="23"/>
        <v>0.004318066548478328</v>
      </c>
      <c r="K241">
        <f t="shared" si="24"/>
        <v>10.626584863516731</v>
      </c>
      <c r="L241">
        <f t="shared" si="25"/>
        <v>0.16536513648327045</v>
      </c>
      <c r="N241">
        <f t="shared" si="26"/>
        <v>10.745550000000001</v>
      </c>
      <c r="O241">
        <f t="shared" si="27"/>
        <v>0.04640000000000022</v>
      </c>
    </row>
    <row r="242" spans="1:15" ht="12.75">
      <c r="A242" s="1">
        <v>39278</v>
      </c>
      <c r="B242">
        <v>72.24496</v>
      </c>
      <c r="C242">
        <v>87.88</v>
      </c>
      <c r="D242">
        <v>10.941500000000001</v>
      </c>
      <c r="F242">
        <f t="shared" si="21"/>
        <v>0.00424746383761887</v>
      </c>
      <c r="G242">
        <f t="shared" si="21"/>
        <v>-0.000341258104879949</v>
      </c>
      <c r="H242">
        <f t="shared" si="22"/>
        <v>0.004588721942498819</v>
      </c>
      <c r="I242">
        <f t="shared" si="23"/>
        <v>0.01385755123031518</v>
      </c>
      <c r="K242">
        <f t="shared" si="24"/>
        <v>10.784000428724564</v>
      </c>
      <c r="L242">
        <f t="shared" si="25"/>
        <v>0.15749957127543723</v>
      </c>
      <c r="N242">
        <f t="shared" si="26"/>
        <v>10.791950000000002</v>
      </c>
      <c r="O242">
        <f t="shared" si="27"/>
        <v>0.14954999999999963</v>
      </c>
    </row>
    <row r="243" spans="1:15" ht="12.75">
      <c r="A243" s="1">
        <v>39309</v>
      </c>
      <c r="B243">
        <v>72.53928</v>
      </c>
      <c r="C243">
        <v>87.72</v>
      </c>
      <c r="D243">
        <v>11.039800000000001</v>
      </c>
      <c r="F243">
        <f t="shared" si="21"/>
        <v>0.004073917405449379</v>
      </c>
      <c r="G243">
        <f t="shared" si="21"/>
        <v>-0.001820664542558026</v>
      </c>
      <c r="H243">
        <f t="shared" si="22"/>
        <v>0.005894581948007405</v>
      </c>
      <c r="I243">
        <f t="shared" si="23"/>
        <v>0.008984142942009887</v>
      </c>
      <c r="K243">
        <f t="shared" si="24"/>
        <v>10.99170750113385</v>
      </c>
      <c r="L243">
        <f t="shared" si="25"/>
        <v>0.048092498866150635</v>
      </c>
      <c r="N243">
        <f t="shared" si="26"/>
        <v>10.941500000000001</v>
      </c>
      <c r="O243">
        <f t="shared" si="27"/>
        <v>0.09830000000000005</v>
      </c>
    </row>
    <row r="244" spans="1:15" ht="12.75">
      <c r="A244" s="1">
        <v>39340</v>
      </c>
      <c r="B244">
        <v>73.10252000000001</v>
      </c>
      <c r="C244">
        <v>87.96000000000001</v>
      </c>
      <c r="D244">
        <v>10.934650000000001</v>
      </c>
      <c r="F244">
        <f t="shared" si="21"/>
        <v>0.007764620768223818</v>
      </c>
      <c r="G244">
        <f t="shared" si="21"/>
        <v>0.002735978112175186</v>
      </c>
      <c r="H244">
        <f t="shared" si="22"/>
        <v>0.005028642656048632</v>
      </c>
      <c r="I244">
        <f t="shared" si="23"/>
        <v>-0.00952462906936724</v>
      </c>
      <c r="K244">
        <f t="shared" si="24"/>
        <v>11.104875005789614</v>
      </c>
      <c r="L244">
        <f t="shared" si="25"/>
        <v>-0.17022500578961264</v>
      </c>
      <c r="N244">
        <f t="shared" si="26"/>
        <v>11.039800000000001</v>
      </c>
      <c r="O244">
        <f t="shared" si="27"/>
        <v>-0.10515000000000008</v>
      </c>
    </row>
    <row r="245" spans="1:15" ht="12.75">
      <c r="A245" s="1">
        <v>39370</v>
      </c>
      <c r="B245">
        <v>73.3874</v>
      </c>
      <c r="C245">
        <v>88.15</v>
      </c>
      <c r="D245">
        <v>10.7032</v>
      </c>
      <c r="F245">
        <f t="shared" si="21"/>
        <v>0.0038969928806829035</v>
      </c>
      <c r="G245">
        <f t="shared" si="21"/>
        <v>0.002160072760345688</v>
      </c>
      <c r="H245">
        <f t="shared" si="22"/>
        <v>0.0017369201203372153</v>
      </c>
      <c r="I245">
        <f t="shared" si="23"/>
        <v>-0.021166658283529927</v>
      </c>
      <c r="K245">
        <f t="shared" si="24"/>
        <v>10.989636447418963</v>
      </c>
      <c r="L245">
        <f t="shared" si="25"/>
        <v>-0.28643644741896246</v>
      </c>
      <c r="N245">
        <f t="shared" si="26"/>
        <v>10.934650000000001</v>
      </c>
      <c r="O245">
        <f t="shared" si="27"/>
        <v>-0.2314500000000006</v>
      </c>
    </row>
    <row r="246" spans="1:15" ht="12.75">
      <c r="A246" s="1">
        <v>39401</v>
      </c>
      <c r="B246">
        <v>73.90513</v>
      </c>
      <c r="C246">
        <v>88.68</v>
      </c>
      <c r="D246">
        <v>10.888800000000002</v>
      </c>
      <c r="F246">
        <f t="shared" si="21"/>
        <v>0.007054753268272318</v>
      </c>
      <c r="G246">
        <f t="shared" si="21"/>
        <v>0.006012478729438442</v>
      </c>
      <c r="H246">
        <f t="shared" si="22"/>
        <v>0.001042274538833876</v>
      </c>
      <c r="I246">
        <f t="shared" si="23"/>
        <v>0.017340608416174685</v>
      </c>
      <c r="K246">
        <f t="shared" si="24"/>
        <v>10.721790603431995</v>
      </c>
      <c r="L246">
        <f t="shared" si="25"/>
        <v>0.16700939656800706</v>
      </c>
      <c r="N246">
        <f t="shared" si="26"/>
        <v>10.7032</v>
      </c>
      <c r="O246">
        <f t="shared" si="27"/>
        <v>0.18560000000000088</v>
      </c>
    </row>
    <row r="247" spans="1:15" ht="12.75">
      <c r="A247" s="1">
        <v>39431</v>
      </c>
      <c r="B247">
        <v>74.21068000000001</v>
      </c>
      <c r="C247">
        <v>88.62</v>
      </c>
      <c r="D247">
        <v>10.9143</v>
      </c>
      <c r="F247">
        <f t="shared" si="21"/>
        <v>0.0041343544081446915</v>
      </c>
      <c r="G247">
        <f t="shared" si="21"/>
        <v>-0.0006765899864682456</v>
      </c>
      <c r="H247">
        <f t="shared" si="22"/>
        <v>0.004810944394612937</v>
      </c>
      <c r="I247">
        <f t="shared" si="23"/>
        <v>0.0023418558518844</v>
      </c>
      <c r="K247">
        <f t="shared" si="24"/>
        <v>10.900149118998456</v>
      </c>
      <c r="L247">
        <f t="shared" si="25"/>
        <v>0.01415088100154449</v>
      </c>
      <c r="N247">
        <f t="shared" si="26"/>
        <v>10.888800000000002</v>
      </c>
      <c r="O247">
        <f t="shared" si="27"/>
        <v>0.02549999999999919</v>
      </c>
    </row>
    <row r="248" spans="1:15" ht="12.75">
      <c r="A248" s="1">
        <v>39462</v>
      </c>
      <c r="B248">
        <v>74.55466000000001</v>
      </c>
      <c r="C248">
        <v>89.06</v>
      </c>
      <c r="D248">
        <v>10.820250000000001</v>
      </c>
      <c r="F248">
        <f t="shared" si="21"/>
        <v>0.004635181890261686</v>
      </c>
      <c r="G248">
        <f t="shared" si="21"/>
        <v>0.004965019183028607</v>
      </c>
      <c r="H248">
        <f t="shared" si="22"/>
        <v>-0.0003298372927669213</v>
      </c>
      <c r="I248">
        <f t="shared" si="23"/>
        <v>-0.00861713531788566</v>
      </c>
      <c r="K248">
        <f t="shared" si="24"/>
        <v>10.966808090406126</v>
      </c>
      <c r="L248">
        <f t="shared" si="25"/>
        <v>-0.1465580904061241</v>
      </c>
      <c r="N248">
        <f t="shared" si="26"/>
        <v>10.9143</v>
      </c>
      <c r="O248">
        <f t="shared" si="27"/>
        <v>-0.0940499999999993</v>
      </c>
    </row>
    <row r="249" spans="1:15" ht="12.75">
      <c r="A249" s="1">
        <v>39493</v>
      </c>
      <c r="B249">
        <v>74.77629</v>
      </c>
      <c r="C249">
        <v>89.32000000000001</v>
      </c>
      <c r="D249">
        <v>10.718300000000001</v>
      </c>
      <c r="F249">
        <f t="shared" si="21"/>
        <v>0.002972718271399666</v>
      </c>
      <c r="G249">
        <f t="shared" si="21"/>
        <v>0.002919380193128207</v>
      </c>
      <c r="H249">
        <f t="shared" si="22"/>
        <v>5.3338078271458755E-05</v>
      </c>
      <c r="I249">
        <f t="shared" si="23"/>
        <v>-0.009422148286777121</v>
      </c>
      <c r="K249">
        <f t="shared" si="24"/>
        <v>10.816681078032941</v>
      </c>
      <c r="L249">
        <f t="shared" si="25"/>
        <v>-0.09838107803293994</v>
      </c>
      <c r="N249">
        <f t="shared" si="26"/>
        <v>10.820250000000001</v>
      </c>
      <c r="O249">
        <f t="shared" si="27"/>
        <v>-0.10195000000000043</v>
      </c>
    </row>
    <row r="250" spans="1:15" ht="12.75">
      <c r="A250" s="1">
        <v>39522</v>
      </c>
      <c r="B250">
        <v>75.31825</v>
      </c>
      <c r="C250">
        <v>90.09</v>
      </c>
      <c r="D250">
        <v>10.6666</v>
      </c>
      <c r="F250">
        <f t="shared" si="21"/>
        <v>0.007247751927783597</v>
      </c>
      <c r="G250">
        <f t="shared" si="21"/>
        <v>0.008620689655172376</v>
      </c>
      <c r="H250">
        <f t="shared" si="22"/>
        <v>-0.0013729377273887788</v>
      </c>
      <c r="I250">
        <f t="shared" si="23"/>
        <v>-0.0048235261188808165</v>
      </c>
      <c r="K250">
        <f t="shared" si="24"/>
        <v>10.718871693524338</v>
      </c>
      <c r="L250">
        <f t="shared" si="25"/>
        <v>-0.05227169352433769</v>
      </c>
      <c r="N250">
        <f t="shared" si="26"/>
        <v>10.718300000000001</v>
      </c>
      <c r="O250">
        <f t="shared" si="27"/>
        <v>-0.0517000000000003</v>
      </c>
    </row>
    <row r="251" spans="1:15" ht="12.75">
      <c r="A251" s="1">
        <v>39553</v>
      </c>
      <c r="B251">
        <v>75.48965000000001</v>
      </c>
      <c r="C251">
        <v>90.64</v>
      </c>
      <c r="D251">
        <v>10.507750000000001</v>
      </c>
      <c r="F251">
        <f t="shared" si="21"/>
        <v>0.0022756768777820735</v>
      </c>
      <c r="G251">
        <f t="shared" si="21"/>
        <v>0.006105006105006083</v>
      </c>
      <c r="H251">
        <f t="shared" si="22"/>
        <v>-0.00382932922722401</v>
      </c>
      <c r="I251">
        <f t="shared" si="23"/>
        <v>-0.014892280576753514</v>
      </c>
      <c r="K251">
        <f t="shared" si="24"/>
        <v>10.651955422437036</v>
      </c>
      <c r="L251">
        <f t="shared" si="25"/>
        <v>-0.14420542243703416</v>
      </c>
      <c r="N251">
        <f t="shared" si="26"/>
        <v>10.6666</v>
      </c>
      <c r="O251">
        <f t="shared" si="27"/>
        <v>-0.15884999999999927</v>
      </c>
    </row>
    <row r="252" spans="1:15" ht="12.75">
      <c r="A252" s="1">
        <v>39583</v>
      </c>
      <c r="B252">
        <v>75.40809</v>
      </c>
      <c r="C252">
        <v>91.4</v>
      </c>
      <c r="D252">
        <v>10.337000000000002</v>
      </c>
      <c r="F252">
        <f t="shared" si="21"/>
        <v>-0.001080413010260517</v>
      </c>
      <c r="G252">
        <f t="shared" si="21"/>
        <v>0.00838481906443067</v>
      </c>
      <c r="H252">
        <f t="shared" si="22"/>
        <v>-0.009465232074691188</v>
      </c>
      <c r="I252">
        <f t="shared" si="23"/>
        <v>-0.016249910780138488</v>
      </c>
      <c r="K252">
        <f t="shared" si="24"/>
        <v>10.467512365812638</v>
      </c>
      <c r="L252">
        <f t="shared" si="25"/>
        <v>-0.1305123658126366</v>
      </c>
      <c r="N252">
        <f t="shared" si="26"/>
        <v>10.507750000000001</v>
      </c>
      <c r="O252">
        <f t="shared" si="27"/>
        <v>-0.17074999999999996</v>
      </c>
    </row>
    <row r="253" spans="1:15" ht="12.75">
      <c r="A253" s="1">
        <v>39614</v>
      </c>
      <c r="B253">
        <v>75.72015</v>
      </c>
      <c r="C253">
        <v>92.32000000000001</v>
      </c>
      <c r="D253">
        <v>10.30375</v>
      </c>
      <c r="F253">
        <f t="shared" si="21"/>
        <v>0.00413828277576056</v>
      </c>
      <c r="G253">
        <f t="shared" si="21"/>
        <v>0.010065645514223176</v>
      </c>
      <c r="H253">
        <f t="shared" si="22"/>
        <v>-0.005927362738462616</v>
      </c>
      <c r="I253">
        <f t="shared" si="23"/>
        <v>-0.0032166005610912984</v>
      </c>
      <c r="K253">
        <f t="shared" si="24"/>
        <v>10.239157896043919</v>
      </c>
      <c r="L253">
        <f t="shared" si="25"/>
        <v>0.06459210395608217</v>
      </c>
      <c r="N253">
        <f t="shared" si="26"/>
        <v>10.337000000000002</v>
      </c>
      <c r="O253">
        <f t="shared" si="27"/>
        <v>-0.03325000000000067</v>
      </c>
    </row>
    <row r="254" spans="1:15" ht="12.75">
      <c r="A254" s="1">
        <v>39644</v>
      </c>
      <c r="B254">
        <v>76.14213000000001</v>
      </c>
      <c r="C254">
        <v>92.81</v>
      </c>
      <c r="D254">
        <v>10.033000000000001</v>
      </c>
      <c r="F254">
        <f aca="true" t="shared" si="28" ref="F254:G317">B254/B253-1</f>
        <v>0.005572889118682367</v>
      </c>
      <c r="G254">
        <f t="shared" si="28"/>
        <v>0.005307625649913383</v>
      </c>
      <c r="H254">
        <f aca="true" t="shared" si="29" ref="H254:H317">F254-G254</f>
        <v>0.00026526346876898366</v>
      </c>
      <c r="I254">
        <f aca="true" t="shared" si="30" ref="I254:I317">D254/D253-1</f>
        <v>-0.02627684095596261</v>
      </c>
      <c r="K254">
        <f t="shared" si="24"/>
        <v>10.242675936183566</v>
      </c>
      <c r="L254">
        <f t="shared" si="25"/>
        <v>-0.20967593618356517</v>
      </c>
      <c r="N254">
        <f t="shared" si="26"/>
        <v>10.30375</v>
      </c>
      <c r="O254">
        <f t="shared" si="27"/>
        <v>-0.2707499999999996</v>
      </c>
    </row>
    <row r="255" spans="1:15" ht="12.75">
      <c r="A255" s="1">
        <v>39675</v>
      </c>
      <c r="B255">
        <v>76.58185</v>
      </c>
      <c r="C255">
        <v>92.43</v>
      </c>
      <c r="D255">
        <v>10.287450000000002</v>
      </c>
      <c r="F255">
        <f t="shared" si="28"/>
        <v>0.005774989483482873</v>
      </c>
      <c r="G255">
        <f t="shared" si="28"/>
        <v>-0.004094386380777859</v>
      </c>
      <c r="H255">
        <f t="shared" si="29"/>
        <v>0.009869375864260732</v>
      </c>
      <c r="I255">
        <f t="shared" si="30"/>
        <v>0.02536130768464062</v>
      </c>
      <c r="K255">
        <f t="shared" si="24"/>
        <v>10.035661388382161</v>
      </c>
      <c r="L255">
        <f t="shared" si="25"/>
        <v>0.2517886116178403</v>
      </c>
      <c r="N255">
        <f t="shared" si="26"/>
        <v>10.033000000000001</v>
      </c>
      <c r="O255">
        <f t="shared" si="27"/>
        <v>0.2544500000000003</v>
      </c>
    </row>
    <row r="256" spans="1:15" ht="12.75">
      <c r="A256" s="1">
        <v>39706</v>
      </c>
      <c r="B256">
        <v>77.10372000000001</v>
      </c>
      <c r="C256">
        <v>92.31</v>
      </c>
      <c r="D256">
        <v>10.987400000000001</v>
      </c>
      <c r="F256">
        <f t="shared" si="28"/>
        <v>0.006814538954073468</v>
      </c>
      <c r="G256">
        <f t="shared" si="28"/>
        <v>-0.0012982797792925327</v>
      </c>
      <c r="H256">
        <f t="shared" si="29"/>
        <v>0.008112818733366</v>
      </c>
      <c r="I256">
        <f t="shared" si="30"/>
        <v>0.06803921282727976</v>
      </c>
      <c r="K256">
        <f t="shared" si="24"/>
        <v>10.38898071073479</v>
      </c>
      <c r="L256">
        <f t="shared" si="25"/>
        <v>0.5984192892652107</v>
      </c>
      <c r="N256">
        <f t="shared" si="26"/>
        <v>10.287450000000002</v>
      </c>
      <c r="O256">
        <f t="shared" si="27"/>
        <v>0.6999499999999994</v>
      </c>
    </row>
    <row r="257" spans="1:15" ht="12.75">
      <c r="A257" s="1">
        <v>39736</v>
      </c>
      <c r="B257">
        <v>77.62914</v>
      </c>
      <c r="C257">
        <v>91.37</v>
      </c>
      <c r="D257">
        <v>12.675500000000001</v>
      </c>
      <c r="F257">
        <f t="shared" si="28"/>
        <v>0.0068144572012867055</v>
      </c>
      <c r="G257">
        <f t="shared" si="28"/>
        <v>-0.010183078756364372</v>
      </c>
      <c r="H257">
        <f t="shared" si="29"/>
        <v>0.016997535957651078</v>
      </c>
      <c r="I257">
        <f t="shared" si="30"/>
        <v>0.1536396235688151</v>
      </c>
      <c r="K257">
        <f t="shared" si="24"/>
        <v>11.076538784550987</v>
      </c>
      <c r="L257">
        <f t="shared" si="25"/>
        <v>1.5989612154490143</v>
      </c>
      <c r="N257">
        <f t="shared" si="26"/>
        <v>10.987400000000001</v>
      </c>
      <c r="O257">
        <f t="shared" si="27"/>
        <v>1.6881000000000004</v>
      </c>
    </row>
    <row r="258" spans="1:15" ht="12.75">
      <c r="A258" s="1">
        <v>39767</v>
      </c>
      <c r="B258">
        <v>78.51153000000001</v>
      </c>
      <c r="C258">
        <v>89.62</v>
      </c>
      <c r="D258">
        <v>13.245000000000001</v>
      </c>
      <c r="F258">
        <f t="shared" si="28"/>
        <v>0.011366736769208075</v>
      </c>
      <c r="G258">
        <f t="shared" si="28"/>
        <v>-0.019152894823246114</v>
      </c>
      <c r="H258">
        <f t="shared" si="29"/>
        <v>0.03051963159245419</v>
      </c>
      <c r="I258">
        <f t="shared" si="30"/>
        <v>0.04492919411463059</v>
      </c>
      <c r="K258">
        <f t="shared" si="24"/>
        <v>12.890952267031208</v>
      </c>
      <c r="L258">
        <f t="shared" si="25"/>
        <v>0.35404773296879277</v>
      </c>
      <c r="N258">
        <f t="shared" si="26"/>
        <v>12.675500000000001</v>
      </c>
      <c r="O258">
        <f t="shared" si="27"/>
        <v>0.5694999999999997</v>
      </c>
    </row>
    <row r="259" spans="1:15" ht="12.75">
      <c r="A259" s="1">
        <v>39797</v>
      </c>
      <c r="B259">
        <v>79.05527000000001</v>
      </c>
      <c r="C259">
        <v>88.7</v>
      </c>
      <c r="D259">
        <v>13.848500000000001</v>
      </c>
      <c r="F259">
        <f t="shared" si="28"/>
        <v>0.006925606977726817</v>
      </c>
      <c r="G259">
        <f t="shared" si="28"/>
        <v>-0.010265565721937042</v>
      </c>
      <c r="H259">
        <f t="shared" si="29"/>
        <v>0.01719117269966386</v>
      </c>
      <c r="I259">
        <f t="shared" si="30"/>
        <v>0.04556436391090979</v>
      </c>
      <c r="K259">
        <f t="shared" si="24"/>
        <v>13.649232520442059</v>
      </c>
      <c r="L259">
        <f t="shared" si="25"/>
        <v>0.19926747955794255</v>
      </c>
      <c r="N259">
        <f t="shared" si="26"/>
        <v>13.245000000000001</v>
      </c>
      <c r="O259">
        <f t="shared" si="27"/>
        <v>0.6035000000000004</v>
      </c>
    </row>
    <row r="260" spans="1:15" ht="12.75">
      <c r="A260" s="1">
        <v>39828</v>
      </c>
      <c r="B260">
        <v>79.23848000000001</v>
      </c>
      <c r="C260">
        <v>89.08</v>
      </c>
      <c r="D260">
        <v>14.371</v>
      </c>
      <c r="F260">
        <f t="shared" si="28"/>
        <v>0.0023174925593196782</v>
      </c>
      <c r="G260">
        <f t="shared" si="28"/>
        <v>0.004284103720405774</v>
      </c>
      <c r="H260">
        <f t="shared" si="29"/>
        <v>-0.001966611161086096</v>
      </c>
      <c r="I260">
        <f t="shared" si="30"/>
        <v>0.03772971802000202</v>
      </c>
      <c r="K260">
        <f t="shared" si="24"/>
        <v>14.086571955131296</v>
      </c>
      <c r="L260">
        <f t="shared" si="25"/>
        <v>0.28442804486870443</v>
      </c>
      <c r="N260">
        <f t="shared" si="26"/>
        <v>13.848500000000001</v>
      </c>
      <c r="O260">
        <f t="shared" si="27"/>
        <v>0.5224999999999991</v>
      </c>
    </row>
    <row r="261" spans="1:15" ht="12.75">
      <c r="A261" s="1">
        <v>39859</v>
      </c>
      <c r="B261">
        <v>79.41342</v>
      </c>
      <c r="C261">
        <v>89.53</v>
      </c>
      <c r="D261">
        <v>15.081150000000001</v>
      </c>
      <c r="F261">
        <f t="shared" si="28"/>
        <v>0.0022077657219068403</v>
      </c>
      <c r="G261">
        <f t="shared" si="28"/>
        <v>0.0050516389762012</v>
      </c>
      <c r="H261">
        <f t="shared" si="29"/>
        <v>-0.00284387325429436</v>
      </c>
      <c r="I261">
        <f t="shared" si="30"/>
        <v>0.04941548952752073</v>
      </c>
      <c r="K261">
        <f t="shared" si="24"/>
        <v>14.342737831004031</v>
      </c>
      <c r="L261">
        <f t="shared" si="25"/>
        <v>0.7384121689959695</v>
      </c>
      <c r="N261">
        <f t="shared" si="26"/>
        <v>14.371</v>
      </c>
      <c r="O261">
        <f t="shared" si="27"/>
        <v>0.7101500000000005</v>
      </c>
    </row>
    <row r="262" spans="1:15" ht="12.75">
      <c r="A262" s="1">
        <v>39887</v>
      </c>
      <c r="B262">
        <v>79.87028000000001</v>
      </c>
      <c r="C262">
        <v>89.74</v>
      </c>
      <c r="D262">
        <v>14.103000000000002</v>
      </c>
      <c r="F262">
        <f t="shared" si="28"/>
        <v>0.005752931935181893</v>
      </c>
      <c r="G262">
        <f t="shared" si="28"/>
        <v>0.0023455824863174435</v>
      </c>
      <c r="H262">
        <f t="shared" si="29"/>
        <v>0.0034073494488644496</v>
      </c>
      <c r="I262">
        <f t="shared" si="30"/>
        <v>-0.0648591122029818</v>
      </c>
      <c r="K262">
        <f t="shared" si="24"/>
        <v>15.038261120870999</v>
      </c>
      <c r="L262">
        <f t="shared" si="25"/>
        <v>-0.9352611208709973</v>
      </c>
      <c r="N262">
        <f t="shared" si="26"/>
        <v>15.081150000000001</v>
      </c>
      <c r="O262">
        <f t="shared" si="27"/>
        <v>-0.9781499999999994</v>
      </c>
    </row>
    <row r="263" spans="1:15" ht="12.75">
      <c r="A263" s="1">
        <v>39918</v>
      </c>
      <c r="B263">
        <v>80.14983000000001</v>
      </c>
      <c r="C263">
        <v>89.97</v>
      </c>
      <c r="D263">
        <v>13.8725</v>
      </c>
      <c r="F263">
        <f t="shared" si="28"/>
        <v>0.003500050331612714</v>
      </c>
      <c r="G263">
        <f t="shared" si="28"/>
        <v>0.0025629596612435357</v>
      </c>
      <c r="H263">
        <f t="shared" si="29"/>
        <v>0.0009370906703691784</v>
      </c>
      <c r="I263">
        <f t="shared" si="30"/>
        <v>-0.01634404027511882</v>
      </c>
      <c r="K263">
        <f t="shared" si="24"/>
        <v>14.151053849277337</v>
      </c>
      <c r="L263">
        <f t="shared" si="25"/>
        <v>-0.27855384927733695</v>
      </c>
      <c r="N263">
        <f t="shared" si="26"/>
        <v>14.103000000000002</v>
      </c>
      <c r="O263">
        <f t="shared" si="27"/>
        <v>-0.23050000000000104</v>
      </c>
    </row>
    <row r="264" spans="1:15" ht="12.75">
      <c r="A264" s="1">
        <v>39948</v>
      </c>
      <c r="B264">
        <v>79.91638</v>
      </c>
      <c r="C264">
        <v>90.23</v>
      </c>
      <c r="D264">
        <v>13.166250000000002</v>
      </c>
      <c r="F264">
        <f t="shared" si="28"/>
        <v>-0.0029126699332987505</v>
      </c>
      <c r="G264">
        <f t="shared" si="28"/>
        <v>0.002889852172946572</v>
      </c>
      <c r="H264">
        <f t="shared" si="29"/>
        <v>-0.0058025221062453225</v>
      </c>
      <c r="I264">
        <f t="shared" si="30"/>
        <v>-0.050910073887186824</v>
      </c>
      <c r="K264">
        <f t="shared" si="24"/>
        <v>13.885499790324697</v>
      </c>
      <c r="L264">
        <f t="shared" si="25"/>
        <v>-0.7192497903246959</v>
      </c>
      <c r="N264">
        <f t="shared" si="26"/>
        <v>13.8725</v>
      </c>
      <c r="O264">
        <f t="shared" si="27"/>
        <v>-0.7062499999999989</v>
      </c>
    </row>
    <row r="265" spans="1:15" ht="12.75">
      <c r="A265" s="1">
        <v>39979</v>
      </c>
      <c r="B265">
        <v>80.06354</v>
      </c>
      <c r="C265">
        <v>91</v>
      </c>
      <c r="D265">
        <v>13.170250000000001</v>
      </c>
      <c r="F265">
        <f t="shared" si="28"/>
        <v>0.0018414247492191116</v>
      </c>
      <c r="G265">
        <f t="shared" si="28"/>
        <v>0.00853374709076804</v>
      </c>
      <c r="H265">
        <f t="shared" si="29"/>
        <v>-0.006692322341548929</v>
      </c>
      <c r="I265">
        <f t="shared" si="30"/>
        <v>0.0003038070825025496</v>
      </c>
      <c r="K265">
        <f t="shared" si="24"/>
        <v>13.08985254331865</v>
      </c>
      <c r="L265">
        <f t="shared" si="25"/>
        <v>0.0803974566813519</v>
      </c>
      <c r="N265">
        <f t="shared" si="26"/>
        <v>13.166250000000002</v>
      </c>
      <c r="O265">
        <f t="shared" si="27"/>
        <v>0.0039999999999995595</v>
      </c>
    </row>
    <row r="266" spans="1:15" ht="12.75">
      <c r="A266" s="1">
        <v>40009</v>
      </c>
      <c r="B266">
        <v>80.28163</v>
      </c>
      <c r="C266">
        <v>90.86</v>
      </c>
      <c r="D266">
        <v>13.218750000000002</v>
      </c>
      <c r="F266">
        <f t="shared" si="28"/>
        <v>0.002723961493583671</v>
      </c>
      <c r="G266">
        <f t="shared" si="28"/>
        <v>-0.0015384615384615996</v>
      </c>
      <c r="H266">
        <f t="shared" si="29"/>
        <v>0.0042624230320452705</v>
      </c>
      <c r="I266">
        <f t="shared" si="30"/>
        <v>0.0036825420929746944</v>
      </c>
      <c r="K266">
        <f aca="true" t="shared" si="31" ref="K266:K329">D265*(1+H265)</f>
        <v>13.082110441681216</v>
      </c>
      <c r="L266">
        <f aca="true" t="shared" si="32" ref="L266:L329">D266-K266</f>
        <v>0.1366395583187856</v>
      </c>
      <c r="N266">
        <f aca="true" t="shared" si="33" ref="N266:N329">D265</f>
        <v>13.170250000000001</v>
      </c>
      <c r="O266">
        <f aca="true" t="shared" si="34" ref="O266:O329">D266-D265</f>
        <v>0.048500000000000654</v>
      </c>
    </row>
    <row r="267" spans="1:15" ht="12.75">
      <c r="A267" s="1">
        <v>40040</v>
      </c>
      <c r="B267">
        <v>80.47371000000001</v>
      </c>
      <c r="C267">
        <v>91.06</v>
      </c>
      <c r="D267">
        <v>13.318950000000001</v>
      </c>
      <c r="F267">
        <f t="shared" si="28"/>
        <v>0.0023925772309307813</v>
      </c>
      <c r="G267">
        <f t="shared" si="28"/>
        <v>0.0022011886418666915</v>
      </c>
      <c r="H267">
        <f t="shared" si="29"/>
        <v>0.00019138858906408984</v>
      </c>
      <c r="I267">
        <f t="shared" si="30"/>
        <v>0.0075801418439715995</v>
      </c>
      <c r="K267">
        <f t="shared" si="31"/>
        <v>13.275093904454849</v>
      </c>
      <c r="L267">
        <f t="shared" si="32"/>
        <v>0.04385609554515213</v>
      </c>
      <c r="N267">
        <f t="shared" si="33"/>
        <v>13.218750000000002</v>
      </c>
      <c r="O267">
        <f t="shared" si="34"/>
        <v>0.10019999999999918</v>
      </c>
    </row>
    <row r="268" spans="1:15" ht="12.75">
      <c r="A268" s="1">
        <v>40071</v>
      </c>
      <c r="B268">
        <v>80.87738</v>
      </c>
      <c r="C268">
        <v>91.12</v>
      </c>
      <c r="D268">
        <v>13.5051</v>
      </c>
      <c r="F268">
        <f t="shared" si="28"/>
        <v>0.005016172362377613</v>
      </c>
      <c r="G268">
        <f t="shared" si="28"/>
        <v>0.000658906215682098</v>
      </c>
      <c r="H268">
        <f t="shared" si="29"/>
        <v>0.004357266146695515</v>
      </c>
      <c r="I268">
        <f t="shared" si="30"/>
        <v>0.013976326962710894</v>
      </c>
      <c r="K268">
        <f t="shared" si="31"/>
        <v>13.321499095048317</v>
      </c>
      <c r="L268">
        <f t="shared" si="32"/>
        <v>0.18360090495168357</v>
      </c>
      <c r="N268">
        <f t="shared" si="33"/>
        <v>13.318950000000001</v>
      </c>
      <c r="O268">
        <f t="shared" si="34"/>
        <v>0.1861499999999996</v>
      </c>
    </row>
    <row r="269" spans="1:15" ht="12.75">
      <c r="A269" s="1">
        <v>40101</v>
      </c>
      <c r="B269">
        <v>81.12206</v>
      </c>
      <c r="C269">
        <v>91.21000000000001</v>
      </c>
      <c r="D269">
        <v>13.1554</v>
      </c>
      <c r="F269">
        <f t="shared" si="28"/>
        <v>0.003025320553163402</v>
      </c>
      <c r="G269">
        <f t="shared" si="28"/>
        <v>0.0009877085162424137</v>
      </c>
      <c r="H269">
        <f t="shared" si="29"/>
        <v>0.0020376120369209882</v>
      </c>
      <c r="I269">
        <f t="shared" si="30"/>
        <v>-0.025893921555560473</v>
      </c>
      <c r="K269">
        <f t="shared" si="31"/>
        <v>13.563945315037738</v>
      </c>
      <c r="L269">
        <f t="shared" si="32"/>
        <v>-0.4085453150377383</v>
      </c>
      <c r="N269">
        <f t="shared" si="33"/>
        <v>13.5051</v>
      </c>
      <c r="O269">
        <f t="shared" si="34"/>
        <v>-0.34970000000000034</v>
      </c>
    </row>
    <row r="270" spans="1:15" ht="12.75">
      <c r="A270" s="1">
        <v>40132</v>
      </c>
      <c r="B270">
        <v>81.54286</v>
      </c>
      <c r="C270">
        <v>91.27</v>
      </c>
      <c r="D270">
        <v>12.904750000000002</v>
      </c>
      <c r="F270">
        <f t="shared" si="28"/>
        <v>0.005187244998462903</v>
      </c>
      <c r="G270">
        <f t="shared" si="28"/>
        <v>0.0006578226071700666</v>
      </c>
      <c r="H270">
        <f t="shared" si="29"/>
        <v>0.004529422391292837</v>
      </c>
      <c r="I270">
        <f t="shared" si="30"/>
        <v>-0.019053012451160645</v>
      </c>
      <c r="K270">
        <f t="shared" si="31"/>
        <v>13.18220560139051</v>
      </c>
      <c r="L270">
        <f t="shared" si="32"/>
        <v>-0.27745560139050873</v>
      </c>
      <c r="N270">
        <f t="shared" si="33"/>
        <v>13.1554</v>
      </c>
      <c r="O270">
        <f t="shared" si="34"/>
        <v>-0.2506499999999985</v>
      </c>
    </row>
    <row r="271" spans="1:15" ht="12.75">
      <c r="A271" s="1">
        <v>40162</v>
      </c>
      <c r="B271">
        <v>81.88034</v>
      </c>
      <c r="C271">
        <v>91.11</v>
      </c>
      <c r="D271">
        <v>13.0554</v>
      </c>
      <c r="F271">
        <f t="shared" si="28"/>
        <v>0.004138682405792515</v>
      </c>
      <c r="G271">
        <f t="shared" si="28"/>
        <v>-0.0017530404294948676</v>
      </c>
      <c r="H271">
        <f t="shared" si="29"/>
        <v>0.005891722835287383</v>
      </c>
      <c r="I271">
        <f t="shared" si="30"/>
        <v>0.011673996009221366</v>
      </c>
      <c r="K271">
        <f t="shared" si="31"/>
        <v>12.963201063604037</v>
      </c>
      <c r="L271">
        <f t="shared" si="32"/>
        <v>0.09219893639596322</v>
      </c>
      <c r="N271">
        <f t="shared" si="33"/>
        <v>12.904750000000002</v>
      </c>
      <c r="O271">
        <f t="shared" si="34"/>
        <v>0.15064999999999884</v>
      </c>
    </row>
    <row r="272" spans="1:15" ht="12.75">
      <c r="A272" s="1">
        <v>40193</v>
      </c>
      <c r="B272">
        <v>82.77041000000001</v>
      </c>
      <c r="C272">
        <v>91.42</v>
      </c>
      <c r="D272">
        <v>12.975700000000002</v>
      </c>
      <c r="F272">
        <f t="shared" si="28"/>
        <v>0.010870374988672493</v>
      </c>
      <c r="G272">
        <f t="shared" si="28"/>
        <v>0.003402480518055029</v>
      </c>
      <c r="H272">
        <f t="shared" si="29"/>
        <v>0.007467894470617464</v>
      </c>
      <c r="I272">
        <f t="shared" si="30"/>
        <v>-0.0061047535885533355</v>
      </c>
      <c r="K272">
        <f t="shared" si="31"/>
        <v>13.13231879830381</v>
      </c>
      <c r="L272">
        <f t="shared" si="32"/>
        <v>-0.15661879830380876</v>
      </c>
      <c r="N272">
        <f t="shared" si="33"/>
        <v>13.0554</v>
      </c>
      <c r="O272">
        <f t="shared" si="34"/>
        <v>-0.079699999999999</v>
      </c>
    </row>
    <row r="273" spans="1:15" ht="12.75">
      <c r="A273" s="1">
        <v>40224</v>
      </c>
      <c r="B273">
        <v>83.24913000000001</v>
      </c>
      <c r="C273">
        <v>91.45</v>
      </c>
      <c r="D273">
        <v>12.773750000000001</v>
      </c>
      <c r="F273">
        <f t="shared" si="28"/>
        <v>0.005783709419827643</v>
      </c>
      <c r="G273">
        <f t="shared" si="28"/>
        <v>0.00032815576460287765</v>
      </c>
      <c r="H273">
        <f t="shared" si="29"/>
        <v>0.005455553655224765</v>
      </c>
      <c r="I273">
        <f t="shared" si="30"/>
        <v>-0.015563707545643068</v>
      </c>
      <c r="K273">
        <f t="shared" si="31"/>
        <v>13.072601158282392</v>
      </c>
      <c r="L273">
        <f t="shared" si="32"/>
        <v>-0.2988511582823907</v>
      </c>
      <c r="N273">
        <f t="shared" si="33"/>
        <v>12.975700000000002</v>
      </c>
      <c r="O273">
        <f t="shared" si="34"/>
        <v>-0.20195000000000007</v>
      </c>
    </row>
    <row r="274" spans="1:15" ht="12.75">
      <c r="A274" s="1">
        <v>40252</v>
      </c>
      <c r="B274">
        <v>83.84015000000001</v>
      </c>
      <c r="C274">
        <v>91.82000000000001</v>
      </c>
      <c r="D274">
        <v>12.32525</v>
      </c>
      <c r="F274">
        <f t="shared" si="28"/>
        <v>0.007099413531408638</v>
      </c>
      <c r="G274">
        <f t="shared" si="28"/>
        <v>0.004045926735921412</v>
      </c>
      <c r="H274">
        <f t="shared" si="29"/>
        <v>0.003053486795487226</v>
      </c>
      <c r="I274">
        <f t="shared" si="30"/>
        <v>-0.035111067619140846</v>
      </c>
      <c r="K274">
        <f t="shared" si="31"/>
        <v>12.843437878503428</v>
      </c>
      <c r="L274">
        <f t="shared" si="32"/>
        <v>-0.5181878785034275</v>
      </c>
      <c r="N274">
        <f t="shared" si="33"/>
        <v>12.773750000000001</v>
      </c>
      <c r="O274">
        <f t="shared" si="34"/>
        <v>-0.448500000000001</v>
      </c>
    </row>
    <row r="275" spans="1:15" ht="12.75">
      <c r="A275" s="1">
        <v>40283</v>
      </c>
      <c r="B275">
        <v>83.57301000000001</v>
      </c>
      <c r="C275">
        <v>91.98</v>
      </c>
      <c r="D275">
        <v>12.248050000000001</v>
      </c>
      <c r="F275">
        <f t="shared" si="28"/>
        <v>-0.0031863015512256787</v>
      </c>
      <c r="G275">
        <f t="shared" si="28"/>
        <v>0.0017425397516881436</v>
      </c>
      <c r="H275">
        <f t="shared" si="29"/>
        <v>-0.004928841302913822</v>
      </c>
      <c r="I275">
        <f t="shared" si="30"/>
        <v>-0.0062635646335773565</v>
      </c>
      <c r="K275">
        <f t="shared" si="31"/>
        <v>12.36288498812608</v>
      </c>
      <c r="L275">
        <f t="shared" si="32"/>
        <v>-0.11483498812607884</v>
      </c>
      <c r="N275">
        <f t="shared" si="33"/>
        <v>12.32525</v>
      </c>
      <c r="O275">
        <f t="shared" si="34"/>
        <v>-0.07719999999999949</v>
      </c>
    </row>
    <row r="276" spans="1:15" ht="12.75">
      <c r="A276" s="1">
        <v>40313</v>
      </c>
      <c r="B276">
        <v>83.04642000000001</v>
      </c>
      <c r="C276">
        <v>92.05</v>
      </c>
      <c r="D276">
        <v>12.925550000000001</v>
      </c>
      <c r="F276">
        <f t="shared" si="28"/>
        <v>-0.006300957689569842</v>
      </c>
      <c r="G276">
        <f t="shared" si="28"/>
        <v>0.0007610350076103778</v>
      </c>
      <c r="H276">
        <f t="shared" si="29"/>
        <v>-0.007061992697180219</v>
      </c>
      <c r="I276">
        <f t="shared" si="30"/>
        <v>0.05531492768236568</v>
      </c>
      <c r="K276">
        <f t="shared" si="31"/>
        <v>12.187681305279847</v>
      </c>
      <c r="L276">
        <f t="shared" si="32"/>
        <v>0.737868694720154</v>
      </c>
      <c r="N276">
        <f t="shared" si="33"/>
        <v>12.248050000000001</v>
      </c>
      <c r="O276">
        <f t="shared" si="34"/>
        <v>0.6775000000000002</v>
      </c>
    </row>
    <row r="277" spans="1:15" ht="12.75">
      <c r="A277" s="1">
        <v>40344</v>
      </c>
      <c r="B277">
        <v>83.02041000000001</v>
      </c>
      <c r="C277">
        <v>91.96000000000001</v>
      </c>
      <c r="D277">
        <v>12.884400000000001</v>
      </c>
      <c r="F277">
        <f t="shared" si="28"/>
        <v>-0.0003131983293198637</v>
      </c>
      <c r="G277">
        <f t="shared" si="28"/>
        <v>-0.000977729494839652</v>
      </c>
      <c r="H277">
        <f t="shared" si="29"/>
        <v>0.0006645311655197883</v>
      </c>
      <c r="I277">
        <f t="shared" si="30"/>
        <v>-0.0031836169447334584</v>
      </c>
      <c r="K277">
        <f t="shared" si="31"/>
        <v>12.834269860292963</v>
      </c>
      <c r="L277">
        <f t="shared" si="32"/>
        <v>0.05013013970703817</v>
      </c>
      <c r="N277">
        <f t="shared" si="33"/>
        <v>12.925550000000001</v>
      </c>
      <c r="O277">
        <f t="shared" si="34"/>
        <v>-0.04115000000000002</v>
      </c>
    </row>
    <row r="278" spans="1:15" ht="12.75">
      <c r="A278" s="1">
        <v>40374</v>
      </c>
      <c r="B278">
        <v>83.20067</v>
      </c>
      <c r="C278">
        <v>91.98</v>
      </c>
      <c r="D278">
        <v>12.6386</v>
      </c>
      <c r="F278">
        <f t="shared" si="28"/>
        <v>0.002171273304961918</v>
      </c>
      <c r="G278">
        <f t="shared" si="28"/>
        <v>0.00021748586341874265</v>
      </c>
      <c r="H278">
        <f t="shared" si="29"/>
        <v>0.0019537874415431755</v>
      </c>
      <c r="I278">
        <f t="shared" si="30"/>
        <v>-0.019077333830058163</v>
      </c>
      <c r="K278">
        <f t="shared" si="31"/>
        <v>12.892962085349025</v>
      </c>
      <c r="L278">
        <f t="shared" si="32"/>
        <v>-0.25436208534902427</v>
      </c>
      <c r="N278">
        <f t="shared" si="33"/>
        <v>12.884400000000001</v>
      </c>
      <c r="O278">
        <f t="shared" si="34"/>
        <v>-0.2458000000000009</v>
      </c>
    </row>
    <row r="279" spans="1:15" ht="12.75">
      <c r="A279" s="1">
        <v>40405</v>
      </c>
      <c r="B279">
        <v>83.43176000000001</v>
      </c>
      <c r="C279">
        <v>92.11</v>
      </c>
      <c r="D279">
        <v>13.161650000000002</v>
      </c>
      <c r="F279">
        <f t="shared" si="28"/>
        <v>0.002777501671561211</v>
      </c>
      <c r="G279">
        <f t="shared" si="28"/>
        <v>0.0014133507284190827</v>
      </c>
      <c r="H279">
        <f t="shared" si="29"/>
        <v>0.0013641509431421284</v>
      </c>
      <c r="I279">
        <f t="shared" si="30"/>
        <v>0.04138512176981646</v>
      </c>
      <c r="K279">
        <f t="shared" si="31"/>
        <v>12.663293137958687</v>
      </c>
      <c r="L279">
        <f t="shared" si="32"/>
        <v>0.49835686204131413</v>
      </c>
      <c r="N279">
        <f t="shared" si="33"/>
        <v>12.6386</v>
      </c>
      <c r="O279">
        <f t="shared" si="34"/>
        <v>0.5230500000000013</v>
      </c>
    </row>
    <row r="280" spans="1:15" ht="12.75">
      <c r="A280" s="1">
        <v>40436</v>
      </c>
      <c r="B280">
        <v>83.86911</v>
      </c>
      <c r="C280">
        <v>92.16</v>
      </c>
      <c r="D280">
        <v>12.531200000000002</v>
      </c>
      <c r="F280">
        <f t="shared" si="28"/>
        <v>0.00524200855885093</v>
      </c>
      <c r="G280">
        <f t="shared" si="28"/>
        <v>0.000542829225925523</v>
      </c>
      <c r="H280">
        <f t="shared" si="29"/>
        <v>0.004699179332925407</v>
      </c>
      <c r="I280">
        <f t="shared" si="30"/>
        <v>-0.047900529188969476</v>
      </c>
      <c r="K280">
        <f t="shared" si="31"/>
        <v>13.179604477260808</v>
      </c>
      <c r="L280">
        <f t="shared" si="32"/>
        <v>-0.6484044772608062</v>
      </c>
      <c r="N280">
        <f t="shared" si="33"/>
        <v>13.161650000000002</v>
      </c>
      <c r="O280">
        <f t="shared" si="34"/>
        <v>-0.6304499999999997</v>
      </c>
    </row>
    <row r="281" spans="1:15" ht="12.75">
      <c r="A281" s="1">
        <v>40466</v>
      </c>
      <c r="B281">
        <v>84.38685000000001</v>
      </c>
      <c r="C281">
        <v>92.28</v>
      </c>
      <c r="D281">
        <v>12.337950000000001</v>
      </c>
      <c r="F281">
        <f t="shared" si="28"/>
        <v>0.006173190582325239</v>
      </c>
      <c r="G281">
        <f t="shared" si="28"/>
        <v>0.0013020833333334814</v>
      </c>
      <c r="H281">
        <f t="shared" si="29"/>
        <v>0.004871107248991757</v>
      </c>
      <c r="I281">
        <f t="shared" si="30"/>
        <v>-0.015421507916241084</v>
      </c>
      <c r="K281">
        <f t="shared" si="31"/>
        <v>12.590086356056757</v>
      </c>
      <c r="L281">
        <f t="shared" si="32"/>
        <v>-0.2521363560567558</v>
      </c>
      <c r="N281">
        <f t="shared" si="33"/>
        <v>12.531200000000002</v>
      </c>
      <c r="O281">
        <f t="shared" si="34"/>
        <v>-0.1932500000000008</v>
      </c>
    </row>
    <row r="282" spans="1:15" ht="12.75">
      <c r="A282" s="1">
        <v>40497</v>
      </c>
      <c r="B282">
        <v>85.06297</v>
      </c>
      <c r="C282">
        <v>92.32000000000001</v>
      </c>
      <c r="D282">
        <v>12.478850000000001</v>
      </c>
      <c r="F282">
        <f t="shared" si="28"/>
        <v>0.008012148812285291</v>
      </c>
      <c r="G282">
        <f t="shared" si="28"/>
        <v>0.0004334633723450665</v>
      </c>
      <c r="H282">
        <f t="shared" si="29"/>
        <v>0.007578685439940225</v>
      </c>
      <c r="I282">
        <f t="shared" si="30"/>
        <v>0.011420049522003373</v>
      </c>
      <c r="K282">
        <f t="shared" si="31"/>
        <v>12.398049477682699</v>
      </c>
      <c r="L282">
        <f t="shared" si="32"/>
        <v>0.08080052231730228</v>
      </c>
      <c r="N282">
        <f t="shared" si="33"/>
        <v>12.337950000000001</v>
      </c>
      <c r="O282">
        <f t="shared" si="34"/>
        <v>0.14090000000000025</v>
      </c>
    </row>
    <row r="283" spans="1:15" ht="12.75">
      <c r="A283" s="1">
        <v>40527</v>
      </c>
      <c r="B283">
        <v>85.48437000000001</v>
      </c>
      <c r="C283">
        <v>92.47</v>
      </c>
      <c r="D283">
        <v>12.334000000000001</v>
      </c>
      <c r="F283">
        <f t="shared" si="28"/>
        <v>0.004953977036071144</v>
      </c>
      <c r="G283">
        <f t="shared" si="28"/>
        <v>0.001624783362218274</v>
      </c>
      <c r="H283">
        <f t="shared" si="29"/>
        <v>0.0033291936738528705</v>
      </c>
      <c r="I283">
        <f t="shared" si="30"/>
        <v>-0.011607640127095031</v>
      </c>
      <c r="K283">
        <f t="shared" si="31"/>
        <v>12.5734232788022</v>
      </c>
      <c r="L283">
        <f t="shared" si="32"/>
        <v>-0.23942327880219771</v>
      </c>
      <c r="N283">
        <f t="shared" si="33"/>
        <v>12.478850000000001</v>
      </c>
      <c r="O283">
        <f t="shared" si="34"/>
        <v>-0.14484999999999992</v>
      </c>
    </row>
    <row r="284" spans="1:15" ht="12.75">
      <c r="A284" s="1">
        <v>40558</v>
      </c>
      <c r="B284">
        <v>85.90082000000001</v>
      </c>
      <c r="C284">
        <v>92.91</v>
      </c>
      <c r="D284">
        <v>12.1628</v>
      </c>
      <c r="F284">
        <f t="shared" si="28"/>
        <v>0.004871650805872374</v>
      </c>
      <c r="G284">
        <f t="shared" si="28"/>
        <v>0.004758299989185755</v>
      </c>
      <c r="H284">
        <f t="shared" si="29"/>
        <v>0.00011335081668661928</v>
      </c>
      <c r="I284">
        <f t="shared" si="30"/>
        <v>-0.013880330792930162</v>
      </c>
      <c r="K284">
        <f t="shared" si="31"/>
        <v>12.375062274773303</v>
      </c>
      <c r="L284">
        <f t="shared" si="32"/>
        <v>-0.21226227477330184</v>
      </c>
      <c r="N284">
        <f t="shared" si="33"/>
        <v>12.334000000000001</v>
      </c>
      <c r="O284">
        <f t="shared" si="34"/>
        <v>-0.17120000000000068</v>
      </c>
    </row>
    <row r="285" spans="1:15" ht="12.75">
      <c r="A285" s="1">
        <v>40589</v>
      </c>
      <c r="B285">
        <v>86.22307</v>
      </c>
      <c r="C285">
        <v>93.37</v>
      </c>
      <c r="D285">
        <v>12.0995</v>
      </c>
      <c r="F285">
        <f t="shared" si="28"/>
        <v>0.003751419369454112</v>
      </c>
      <c r="G285">
        <f t="shared" si="28"/>
        <v>0.004951027876439751</v>
      </c>
      <c r="H285">
        <f t="shared" si="29"/>
        <v>-0.0011996085069856388</v>
      </c>
      <c r="I285">
        <f t="shared" si="30"/>
        <v>-0.005204393725129042</v>
      </c>
      <c r="K285">
        <f t="shared" si="31"/>
        <v>12.164178663313196</v>
      </c>
      <c r="L285">
        <f t="shared" si="32"/>
        <v>-0.06467866331319527</v>
      </c>
      <c r="N285">
        <f t="shared" si="33"/>
        <v>12.1628</v>
      </c>
      <c r="O285">
        <f t="shared" si="34"/>
        <v>-0.06329999999999991</v>
      </c>
    </row>
    <row r="286" spans="1:15" ht="12.75">
      <c r="A286" s="1">
        <v>40617</v>
      </c>
      <c r="B286">
        <v>86.38848</v>
      </c>
      <c r="C286">
        <v>94.28</v>
      </c>
      <c r="D286">
        <v>11.907250000000001</v>
      </c>
      <c r="F286">
        <f t="shared" si="28"/>
        <v>0.0019183960858735194</v>
      </c>
      <c r="G286">
        <f t="shared" si="28"/>
        <v>0.009746171147049232</v>
      </c>
      <c r="H286">
        <f t="shared" si="29"/>
        <v>-0.007827775061175712</v>
      </c>
      <c r="I286">
        <f t="shared" si="30"/>
        <v>-0.015889086325881152</v>
      </c>
      <c r="K286">
        <f t="shared" si="31"/>
        <v>12.084985336869728</v>
      </c>
      <c r="L286">
        <f t="shared" si="32"/>
        <v>-0.17773533686972698</v>
      </c>
      <c r="N286">
        <f t="shared" si="33"/>
        <v>12.0995</v>
      </c>
      <c r="O286">
        <f t="shared" si="34"/>
        <v>-0.1922499999999996</v>
      </c>
    </row>
    <row r="287" spans="1:15" ht="12.75">
      <c r="A287" s="1">
        <v>40648</v>
      </c>
      <c r="B287">
        <v>86.38162000000001</v>
      </c>
      <c r="C287">
        <v>94.89</v>
      </c>
      <c r="D287">
        <v>11.532000000000002</v>
      </c>
      <c r="F287">
        <f t="shared" si="28"/>
        <v>-7.940873597944709E-05</v>
      </c>
      <c r="G287">
        <f t="shared" si="28"/>
        <v>0.006470089096308751</v>
      </c>
      <c r="H287">
        <f t="shared" si="29"/>
        <v>-0.006549497832288198</v>
      </c>
      <c r="I287">
        <f t="shared" si="30"/>
        <v>-0.031514413487580994</v>
      </c>
      <c r="K287">
        <f t="shared" si="31"/>
        <v>11.814042725402818</v>
      </c>
      <c r="L287">
        <f t="shared" si="32"/>
        <v>-0.2820427254028157</v>
      </c>
      <c r="N287">
        <f t="shared" si="33"/>
        <v>11.907250000000001</v>
      </c>
      <c r="O287">
        <f t="shared" si="34"/>
        <v>-0.3752499999999994</v>
      </c>
    </row>
    <row r="288" spans="1:15" ht="12.75">
      <c r="A288" s="1">
        <v>40678</v>
      </c>
      <c r="B288">
        <v>85.74483000000001</v>
      </c>
      <c r="C288">
        <v>95.34</v>
      </c>
      <c r="D288">
        <v>11.574150000000001</v>
      </c>
      <c r="F288">
        <f t="shared" si="28"/>
        <v>-0.007371822848425413</v>
      </c>
      <c r="G288">
        <f t="shared" si="28"/>
        <v>0.004742333227948148</v>
      </c>
      <c r="H288">
        <f t="shared" si="29"/>
        <v>-0.012114156076373561</v>
      </c>
      <c r="I288">
        <f t="shared" si="30"/>
        <v>0.003655046826222641</v>
      </c>
      <c r="K288">
        <f t="shared" si="31"/>
        <v>11.456471190998053</v>
      </c>
      <c r="L288">
        <f t="shared" si="32"/>
        <v>0.11767880900194783</v>
      </c>
      <c r="N288">
        <f t="shared" si="33"/>
        <v>11.532000000000002</v>
      </c>
      <c r="O288">
        <f t="shared" si="34"/>
        <v>0.042149999999999466</v>
      </c>
    </row>
    <row r="289" spans="1:15" ht="12.75">
      <c r="A289" s="1">
        <v>40709</v>
      </c>
      <c r="B289">
        <v>85.74055000000001</v>
      </c>
      <c r="C289">
        <v>95.23</v>
      </c>
      <c r="D289">
        <v>11.7269</v>
      </c>
      <c r="F289">
        <f t="shared" si="28"/>
        <v>-4.9915545928480576E-05</v>
      </c>
      <c r="G289">
        <f t="shared" si="28"/>
        <v>-0.0011537654709460332</v>
      </c>
      <c r="H289">
        <f t="shared" si="29"/>
        <v>0.0011038499250175526</v>
      </c>
      <c r="I289">
        <f t="shared" si="30"/>
        <v>0.013197513424311857</v>
      </c>
      <c r="K289">
        <f t="shared" si="31"/>
        <v>11.433938940448643</v>
      </c>
      <c r="L289">
        <f t="shared" si="32"/>
        <v>0.29296105955135765</v>
      </c>
      <c r="N289">
        <f t="shared" si="33"/>
        <v>11.574150000000001</v>
      </c>
      <c r="O289">
        <f t="shared" si="34"/>
        <v>0.15274999999999928</v>
      </c>
    </row>
    <row r="290" spans="1:15" ht="12.75">
      <c r="A290" s="1">
        <v>40739</v>
      </c>
      <c r="B290">
        <v>86.15193000000001</v>
      </c>
      <c r="C290">
        <v>95.32000000000001</v>
      </c>
      <c r="D290">
        <v>11.7352</v>
      </c>
      <c r="F290">
        <f t="shared" si="28"/>
        <v>0.004797963157455731</v>
      </c>
      <c r="G290">
        <f t="shared" si="28"/>
        <v>0.0009450803318282741</v>
      </c>
      <c r="H290">
        <f t="shared" si="29"/>
        <v>0.003852882825627457</v>
      </c>
      <c r="I290">
        <f t="shared" si="30"/>
        <v>0.0007077744331409619</v>
      </c>
      <c r="K290">
        <f t="shared" si="31"/>
        <v>11.739844737685688</v>
      </c>
      <c r="L290">
        <f t="shared" si="32"/>
        <v>-0.004644737685687517</v>
      </c>
      <c r="N290">
        <f t="shared" si="33"/>
        <v>11.7269</v>
      </c>
      <c r="O290">
        <f t="shared" si="34"/>
        <v>0.008300000000000196</v>
      </c>
    </row>
    <row r="291" spans="1:15" ht="12.75">
      <c r="A291" s="1">
        <v>40770</v>
      </c>
      <c r="B291">
        <v>86.28821</v>
      </c>
      <c r="C291">
        <v>95.58</v>
      </c>
      <c r="D291">
        <v>12.351500000000001</v>
      </c>
      <c r="F291">
        <f t="shared" si="28"/>
        <v>0.0015818566107572707</v>
      </c>
      <c r="G291">
        <f t="shared" si="28"/>
        <v>0.0027276542173728657</v>
      </c>
      <c r="H291">
        <f t="shared" si="29"/>
        <v>-0.001145797606615595</v>
      </c>
      <c r="I291">
        <f t="shared" si="30"/>
        <v>0.05251721317063196</v>
      </c>
      <c r="K291">
        <f t="shared" si="31"/>
        <v>11.780414350535304</v>
      </c>
      <c r="L291">
        <f t="shared" si="32"/>
        <v>0.5710856494646972</v>
      </c>
      <c r="N291">
        <f t="shared" si="33"/>
        <v>11.7352</v>
      </c>
      <c r="O291">
        <f t="shared" si="34"/>
        <v>0.6163000000000007</v>
      </c>
    </row>
    <row r="292" spans="1:15" ht="12.75">
      <c r="A292" s="1">
        <v>40801</v>
      </c>
      <c r="B292">
        <v>86.49990000000001</v>
      </c>
      <c r="C292">
        <v>95.73</v>
      </c>
      <c r="D292">
        <v>13.82975</v>
      </c>
      <c r="F292">
        <f t="shared" si="28"/>
        <v>0.0024532899685831833</v>
      </c>
      <c r="G292">
        <f t="shared" si="28"/>
        <v>0.0015693659761457646</v>
      </c>
      <c r="H292">
        <f t="shared" si="29"/>
        <v>0.0008839239924374187</v>
      </c>
      <c r="I292">
        <f t="shared" si="30"/>
        <v>0.11968182002185968</v>
      </c>
      <c r="K292">
        <f t="shared" si="31"/>
        <v>12.337347680861889</v>
      </c>
      <c r="L292">
        <f t="shared" si="32"/>
        <v>1.4924023191381117</v>
      </c>
      <c r="N292">
        <f t="shared" si="33"/>
        <v>12.351500000000001</v>
      </c>
      <c r="O292">
        <f t="shared" si="34"/>
        <v>1.4782499999999992</v>
      </c>
    </row>
    <row r="293" spans="1:15" ht="12.75">
      <c r="A293" s="1">
        <v>40831</v>
      </c>
      <c r="B293">
        <v>87.08355</v>
      </c>
      <c r="C293">
        <v>95.53</v>
      </c>
      <c r="D293">
        <v>13.168550000000002</v>
      </c>
      <c r="F293">
        <f t="shared" si="28"/>
        <v>0.006747406644400655</v>
      </c>
      <c r="G293">
        <f t="shared" si="28"/>
        <v>-0.0020892092343048896</v>
      </c>
      <c r="H293">
        <f t="shared" si="29"/>
        <v>0.008836615878705545</v>
      </c>
      <c r="I293">
        <f t="shared" si="30"/>
        <v>-0.0478099748730092</v>
      </c>
      <c r="K293">
        <f t="shared" si="31"/>
        <v>13.841974447834412</v>
      </c>
      <c r="L293">
        <f t="shared" si="32"/>
        <v>-0.6734244478344102</v>
      </c>
      <c r="N293">
        <f t="shared" si="33"/>
        <v>13.82975</v>
      </c>
      <c r="O293">
        <f t="shared" si="34"/>
        <v>-0.6611999999999991</v>
      </c>
    </row>
    <row r="294" spans="1:15" ht="12.75">
      <c r="A294" s="1">
        <v>40862</v>
      </c>
      <c r="B294">
        <v>88.02545</v>
      </c>
      <c r="C294">
        <v>95.45</v>
      </c>
      <c r="D294">
        <v>13.570800000000002</v>
      </c>
      <c r="F294">
        <f t="shared" si="28"/>
        <v>0.010816049644278403</v>
      </c>
      <c r="G294">
        <f t="shared" si="28"/>
        <v>-0.0008374332670365581</v>
      </c>
      <c r="H294">
        <f t="shared" si="29"/>
        <v>0.01165348291131496</v>
      </c>
      <c r="I294">
        <f t="shared" si="30"/>
        <v>0.030546263635707893</v>
      </c>
      <c r="K294">
        <f t="shared" si="31"/>
        <v>13.284915418029527</v>
      </c>
      <c r="L294">
        <f t="shared" si="32"/>
        <v>0.2858845819704747</v>
      </c>
      <c r="N294">
        <f t="shared" si="33"/>
        <v>13.168550000000002</v>
      </c>
      <c r="O294">
        <f t="shared" si="34"/>
        <v>0.40225000000000044</v>
      </c>
    </row>
    <row r="295" spans="1:15" ht="12.75">
      <c r="A295" s="1">
        <v>40892</v>
      </c>
      <c r="B295">
        <v>88.74881</v>
      </c>
      <c r="C295">
        <v>95.21000000000001</v>
      </c>
      <c r="D295">
        <v>13.955350000000001</v>
      </c>
      <c r="F295">
        <f t="shared" si="28"/>
        <v>0.008217623425952336</v>
      </c>
      <c r="G295">
        <f t="shared" si="28"/>
        <v>-0.0025144054478783984</v>
      </c>
      <c r="H295">
        <f t="shared" si="29"/>
        <v>0.010732028873830735</v>
      </c>
      <c r="I295">
        <f t="shared" si="30"/>
        <v>0.028336575588764124</v>
      </c>
      <c r="K295">
        <f t="shared" si="31"/>
        <v>13.728947085892873</v>
      </c>
      <c r="L295">
        <f t="shared" si="32"/>
        <v>0.22640291410712798</v>
      </c>
      <c r="N295">
        <f t="shared" si="33"/>
        <v>13.570800000000002</v>
      </c>
      <c r="O295">
        <f t="shared" si="34"/>
        <v>0.38454999999999906</v>
      </c>
    </row>
    <row r="296" spans="1:15" ht="12.75">
      <c r="A296" s="1">
        <v>40923</v>
      </c>
      <c r="B296">
        <v>89.37703</v>
      </c>
      <c r="C296">
        <v>95.63</v>
      </c>
      <c r="D296">
        <v>13.00125</v>
      </c>
      <c r="F296">
        <f t="shared" si="28"/>
        <v>0.007078630124730756</v>
      </c>
      <c r="G296">
        <f t="shared" si="28"/>
        <v>0.004411301333893336</v>
      </c>
      <c r="H296">
        <f t="shared" si="29"/>
        <v>0.00266732879083742</v>
      </c>
      <c r="I296">
        <f t="shared" si="30"/>
        <v>-0.06836804522996565</v>
      </c>
      <c r="K296">
        <f t="shared" si="31"/>
        <v>14.105119219144417</v>
      </c>
      <c r="L296">
        <f t="shared" si="32"/>
        <v>-1.103869219144416</v>
      </c>
      <c r="N296">
        <f t="shared" si="33"/>
        <v>13.955350000000001</v>
      </c>
      <c r="O296">
        <f t="shared" si="34"/>
        <v>-0.9541000000000004</v>
      </c>
    </row>
    <row r="297" spans="1:15" ht="12.75">
      <c r="A297" s="1">
        <v>40954</v>
      </c>
      <c r="B297">
        <v>89.55872000000001</v>
      </c>
      <c r="C297">
        <v>96.05</v>
      </c>
      <c r="D297">
        <v>12.790500000000002</v>
      </c>
      <c r="F297">
        <f t="shared" si="28"/>
        <v>0.0020328489322145593</v>
      </c>
      <c r="G297">
        <f t="shared" si="28"/>
        <v>0.004391927219491887</v>
      </c>
      <c r="H297">
        <f t="shared" si="29"/>
        <v>-0.0023590782872773275</v>
      </c>
      <c r="I297">
        <f t="shared" si="30"/>
        <v>-0.016209979809633568</v>
      </c>
      <c r="K297">
        <f t="shared" si="31"/>
        <v>13.035928608441875</v>
      </c>
      <c r="L297">
        <f t="shared" si="32"/>
        <v>-0.2454286084418733</v>
      </c>
      <c r="N297">
        <f t="shared" si="33"/>
        <v>13.00125</v>
      </c>
      <c r="O297">
        <f t="shared" si="34"/>
        <v>-0.2107499999999991</v>
      </c>
    </row>
    <row r="298" spans="1:15" ht="12.75">
      <c r="A298" s="1">
        <v>40983</v>
      </c>
      <c r="B298">
        <v>89.61015</v>
      </c>
      <c r="C298">
        <v>96.78</v>
      </c>
      <c r="D298">
        <v>12.810500000000001</v>
      </c>
      <c r="F298">
        <f t="shared" si="28"/>
        <v>0.0005742601055485075</v>
      </c>
      <c r="G298">
        <f t="shared" si="28"/>
        <v>0.007600208224882943</v>
      </c>
      <c r="H298">
        <f t="shared" si="29"/>
        <v>-0.007025948119334435</v>
      </c>
      <c r="I298">
        <f t="shared" si="30"/>
        <v>0.0015636605292990158</v>
      </c>
      <c r="K298">
        <f t="shared" si="31"/>
        <v>12.76032620916658</v>
      </c>
      <c r="L298">
        <f t="shared" si="32"/>
        <v>0.050173790833420995</v>
      </c>
      <c r="N298">
        <f t="shared" si="33"/>
        <v>12.790500000000002</v>
      </c>
      <c r="O298">
        <f t="shared" si="34"/>
        <v>0.019999999999999574</v>
      </c>
    </row>
    <row r="299" spans="1:15" ht="12.75">
      <c r="A299" s="1">
        <v>41014</v>
      </c>
      <c r="B299">
        <v>89.32903</v>
      </c>
      <c r="C299">
        <v>97.08</v>
      </c>
      <c r="D299">
        <v>13.00655</v>
      </c>
      <c r="F299">
        <f t="shared" si="28"/>
        <v>-0.0031371446203359854</v>
      </c>
      <c r="G299">
        <f t="shared" si="28"/>
        <v>0.0030998140111593298</v>
      </c>
      <c r="H299">
        <f t="shared" si="29"/>
        <v>-0.006236958631495315</v>
      </c>
      <c r="I299">
        <f t="shared" si="30"/>
        <v>0.015303852308653054</v>
      </c>
      <c r="K299">
        <f t="shared" si="31"/>
        <v>12.720494091617267</v>
      </c>
      <c r="L299">
        <f t="shared" si="32"/>
        <v>0.28605590838273365</v>
      </c>
      <c r="N299">
        <f t="shared" si="33"/>
        <v>12.810500000000001</v>
      </c>
      <c r="O299">
        <f t="shared" si="34"/>
        <v>0.1960499999999996</v>
      </c>
    </row>
    <row r="300" spans="1:15" ht="12.75">
      <c r="A300" s="1">
        <v>41044</v>
      </c>
      <c r="B300">
        <v>89.04706</v>
      </c>
      <c r="C300">
        <v>96.96000000000001</v>
      </c>
      <c r="D300">
        <v>14.326300000000002</v>
      </c>
      <c r="F300">
        <f t="shared" si="28"/>
        <v>-0.0031565326523751436</v>
      </c>
      <c r="G300">
        <f t="shared" si="28"/>
        <v>-0.0012360939431396156</v>
      </c>
      <c r="H300">
        <f t="shared" si="29"/>
        <v>-0.001920438709235528</v>
      </c>
      <c r="I300">
        <f t="shared" si="30"/>
        <v>0.1014681064540559</v>
      </c>
      <c r="K300">
        <f t="shared" si="31"/>
        <v>12.925428685711525</v>
      </c>
      <c r="L300">
        <f t="shared" si="32"/>
        <v>1.4008713142884766</v>
      </c>
      <c r="N300">
        <f t="shared" si="33"/>
        <v>13.00655</v>
      </c>
      <c r="O300">
        <f t="shared" si="34"/>
        <v>1.3197500000000009</v>
      </c>
    </row>
    <row r="301" spans="1:15" ht="12.75">
      <c r="A301" s="1">
        <v>41075</v>
      </c>
      <c r="B301">
        <v>89.45759000000001</v>
      </c>
      <c r="C301">
        <v>96.82000000000001</v>
      </c>
      <c r="D301">
        <v>13.4259</v>
      </c>
      <c r="F301">
        <f t="shared" si="28"/>
        <v>0.004610258890074714</v>
      </c>
      <c r="G301">
        <f t="shared" si="28"/>
        <v>-0.0014438943894389267</v>
      </c>
      <c r="H301">
        <f t="shared" si="29"/>
        <v>0.006054153279513641</v>
      </c>
      <c r="I301">
        <f t="shared" si="30"/>
        <v>-0.06284944472752918</v>
      </c>
      <c r="K301">
        <f t="shared" si="31"/>
        <v>14.29878721891988</v>
      </c>
      <c r="L301">
        <f t="shared" si="32"/>
        <v>-0.87288721891988</v>
      </c>
      <c r="N301">
        <f t="shared" si="33"/>
        <v>14.326300000000002</v>
      </c>
      <c r="O301">
        <f t="shared" si="34"/>
        <v>-0.9004000000000012</v>
      </c>
    </row>
    <row r="302" spans="1:15" ht="12.75">
      <c r="A302" s="1">
        <v>41105</v>
      </c>
      <c r="B302">
        <v>89.95983000000001</v>
      </c>
      <c r="C302">
        <v>96.66</v>
      </c>
      <c r="D302">
        <v>13.279000000000002</v>
      </c>
      <c r="F302">
        <f t="shared" si="28"/>
        <v>0.005614280465190191</v>
      </c>
      <c r="G302">
        <f t="shared" si="28"/>
        <v>-0.0016525511258005388</v>
      </c>
      <c r="H302">
        <f t="shared" si="29"/>
        <v>0.00726683159099073</v>
      </c>
      <c r="I302">
        <f t="shared" si="30"/>
        <v>-0.01094153836986711</v>
      </c>
      <c r="K302">
        <f t="shared" si="31"/>
        <v>13.507182456515425</v>
      </c>
      <c r="L302">
        <f t="shared" si="32"/>
        <v>-0.22818245651542313</v>
      </c>
      <c r="N302">
        <f t="shared" si="33"/>
        <v>13.4259</v>
      </c>
      <c r="O302">
        <f t="shared" si="34"/>
        <v>-0.1468999999999987</v>
      </c>
    </row>
    <row r="303" spans="1:15" ht="12.75">
      <c r="A303" s="1">
        <v>41136</v>
      </c>
      <c r="B303">
        <v>90.22980000000001</v>
      </c>
      <c r="C303">
        <v>97.2</v>
      </c>
      <c r="D303">
        <v>13.256</v>
      </c>
      <c r="F303">
        <f t="shared" si="28"/>
        <v>0.003001006115729732</v>
      </c>
      <c r="G303">
        <f t="shared" si="28"/>
        <v>0.005586592178770999</v>
      </c>
      <c r="H303">
        <f t="shared" si="29"/>
        <v>-0.0025855860630412675</v>
      </c>
      <c r="I303">
        <f t="shared" si="30"/>
        <v>-0.0017320581369080212</v>
      </c>
      <c r="K303">
        <f t="shared" si="31"/>
        <v>13.375496256696767</v>
      </c>
      <c r="L303">
        <f t="shared" si="32"/>
        <v>-0.11949625669676678</v>
      </c>
      <c r="N303">
        <f t="shared" si="33"/>
        <v>13.279000000000002</v>
      </c>
      <c r="O303">
        <f t="shared" si="34"/>
        <v>-0.023000000000001464</v>
      </c>
    </row>
    <row r="304" spans="1:15" ht="12.75">
      <c r="A304" s="1">
        <v>41167</v>
      </c>
      <c r="B304">
        <v>90.62747</v>
      </c>
      <c r="C304">
        <v>97.63</v>
      </c>
      <c r="D304">
        <v>12.85725</v>
      </c>
      <c r="F304">
        <f t="shared" si="28"/>
        <v>0.004407302243826239</v>
      </c>
      <c r="G304">
        <f t="shared" si="28"/>
        <v>0.0044238683127570955</v>
      </c>
      <c r="H304">
        <f t="shared" si="29"/>
        <v>-1.656606893085666E-05</v>
      </c>
      <c r="I304">
        <f t="shared" si="30"/>
        <v>-0.030080718165359066</v>
      </c>
      <c r="K304">
        <f t="shared" si="31"/>
        <v>13.221725471148325</v>
      </c>
      <c r="L304">
        <f t="shared" si="32"/>
        <v>-0.36447547114832446</v>
      </c>
      <c r="N304">
        <f t="shared" si="33"/>
        <v>13.256</v>
      </c>
      <c r="O304">
        <f t="shared" si="34"/>
        <v>-0.3987499999999997</v>
      </c>
    </row>
    <row r="305" spans="1:15" ht="12.75">
      <c r="A305" s="1">
        <v>41197</v>
      </c>
      <c r="B305">
        <v>91.08599000000001</v>
      </c>
      <c r="C305">
        <v>97.60000000000001</v>
      </c>
      <c r="D305">
        <v>13.0888</v>
      </c>
      <c r="F305">
        <f t="shared" si="28"/>
        <v>0.005059393139850599</v>
      </c>
      <c r="G305">
        <f t="shared" si="28"/>
        <v>-0.0003072825975620752</v>
      </c>
      <c r="H305">
        <f t="shared" si="29"/>
        <v>0.005366675737412674</v>
      </c>
      <c r="I305">
        <f t="shared" si="30"/>
        <v>0.01800929436699139</v>
      </c>
      <c r="K305">
        <f t="shared" si="31"/>
        <v>12.85703700591024</v>
      </c>
      <c r="L305">
        <f t="shared" si="32"/>
        <v>0.23176299408976142</v>
      </c>
      <c r="N305">
        <f t="shared" si="33"/>
        <v>12.85725</v>
      </c>
      <c r="O305">
        <f t="shared" si="34"/>
        <v>0.23155000000000037</v>
      </c>
    </row>
    <row r="306" spans="1:15" ht="12.75">
      <c r="A306" s="1">
        <v>41228</v>
      </c>
      <c r="B306">
        <v>91.70479</v>
      </c>
      <c r="C306">
        <v>97.13</v>
      </c>
      <c r="D306">
        <v>12.921850000000001</v>
      </c>
      <c r="F306">
        <f t="shared" si="28"/>
        <v>0.0067935804397580846</v>
      </c>
      <c r="G306">
        <f t="shared" si="28"/>
        <v>-0.00481557377049191</v>
      </c>
      <c r="H306">
        <f t="shared" si="29"/>
        <v>0.011609154210249994</v>
      </c>
      <c r="I306">
        <f t="shared" si="30"/>
        <v>-0.012755180001222444</v>
      </c>
      <c r="K306">
        <f t="shared" si="31"/>
        <v>13.159043345391847</v>
      </c>
      <c r="L306">
        <f t="shared" si="32"/>
        <v>-0.23719334539184622</v>
      </c>
      <c r="N306">
        <f t="shared" si="33"/>
        <v>13.0888</v>
      </c>
      <c r="O306">
        <f t="shared" si="34"/>
        <v>-0.16694999999999993</v>
      </c>
    </row>
    <row r="307" spans="1:15" ht="12.75">
      <c r="A307" s="1">
        <v>41258</v>
      </c>
      <c r="B307">
        <v>91.91562</v>
      </c>
      <c r="C307">
        <v>96.87</v>
      </c>
      <c r="D307">
        <v>12.986</v>
      </c>
      <c r="F307">
        <f t="shared" si="28"/>
        <v>0.0022990075000444143</v>
      </c>
      <c r="G307">
        <f t="shared" si="28"/>
        <v>-0.0026768248738803235</v>
      </c>
      <c r="H307">
        <f t="shared" si="29"/>
        <v>0.004975832373924738</v>
      </c>
      <c r="I307">
        <f t="shared" si="30"/>
        <v>0.004964459423379752</v>
      </c>
      <c r="K307">
        <f t="shared" si="31"/>
        <v>13.071861749331719</v>
      </c>
      <c r="L307">
        <f t="shared" si="32"/>
        <v>-0.08586174933171797</v>
      </c>
      <c r="N307">
        <f t="shared" si="33"/>
        <v>12.921850000000001</v>
      </c>
      <c r="O307">
        <f t="shared" si="34"/>
        <v>0.06414999999999971</v>
      </c>
    </row>
    <row r="308" spans="1:15" ht="12.75">
      <c r="A308" s="1">
        <v>41289</v>
      </c>
      <c r="B308">
        <v>92.28587</v>
      </c>
      <c r="C308">
        <v>97.16</v>
      </c>
      <c r="D308">
        <v>12.707450000000001</v>
      </c>
      <c r="F308">
        <f t="shared" si="28"/>
        <v>0.004028151036787886</v>
      </c>
      <c r="G308">
        <f t="shared" si="28"/>
        <v>0.0029937029007947036</v>
      </c>
      <c r="H308">
        <f t="shared" si="29"/>
        <v>0.0010344481359931823</v>
      </c>
      <c r="I308">
        <f t="shared" si="30"/>
        <v>-0.021450023101801885</v>
      </c>
      <c r="K308">
        <f t="shared" si="31"/>
        <v>13.050616159207788</v>
      </c>
      <c r="L308">
        <f t="shared" si="32"/>
        <v>-0.3431661592077866</v>
      </c>
      <c r="N308">
        <f t="shared" si="33"/>
        <v>12.986</v>
      </c>
      <c r="O308">
        <f t="shared" si="34"/>
        <v>-0.2785499999999992</v>
      </c>
    </row>
    <row r="309" spans="1:15" ht="12.75">
      <c r="A309" s="1">
        <v>41320</v>
      </c>
      <c r="B309">
        <v>92.74011</v>
      </c>
      <c r="C309">
        <v>97.95</v>
      </c>
      <c r="D309">
        <v>12.77795</v>
      </c>
      <c r="F309">
        <f t="shared" si="28"/>
        <v>0.0049220969580716645</v>
      </c>
      <c r="G309">
        <f t="shared" si="28"/>
        <v>0.008130918073281146</v>
      </c>
      <c r="H309">
        <f t="shared" si="29"/>
        <v>-0.0032088211152094814</v>
      </c>
      <c r="I309">
        <f t="shared" si="30"/>
        <v>0.005547926609980713</v>
      </c>
      <c r="K309">
        <f t="shared" si="31"/>
        <v>12.720595197965729</v>
      </c>
      <c r="L309">
        <f t="shared" si="32"/>
        <v>0.05735480203427201</v>
      </c>
      <c r="N309">
        <f t="shared" si="33"/>
        <v>12.707450000000001</v>
      </c>
      <c r="O309">
        <f t="shared" si="34"/>
        <v>0.07049999999999912</v>
      </c>
    </row>
    <row r="310" spans="1:15" ht="12.75">
      <c r="A310" s="1">
        <v>41348</v>
      </c>
      <c r="B310">
        <v>93.42061000000001</v>
      </c>
      <c r="C310">
        <v>98.21000000000001</v>
      </c>
      <c r="D310">
        <v>12.339150000000002</v>
      </c>
      <c r="F310">
        <f t="shared" si="28"/>
        <v>0.007337709649039681</v>
      </c>
      <c r="G310">
        <f t="shared" si="28"/>
        <v>0.0026544155181216222</v>
      </c>
      <c r="H310">
        <f t="shared" si="29"/>
        <v>0.004683294130918059</v>
      </c>
      <c r="I310">
        <f t="shared" si="30"/>
        <v>-0.034340406716257155</v>
      </c>
      <c r="K310">
        <f t="shared" si="31"/>
        <v>12.73694784423091</v>
      </c>
      <c r="L310">
        <f t="shared" si="32"/>
        <v>-0.397797844230908</v>
      </c>
      <c r="N310">
        <f t="shared" si="33"/>
        <v>12.77795</v>
      </c>
      <c r="O310">
        <f t="shared" si="34"/>
        <v>-0.43879999999999875</v>
      </c>
    </row>
    <row r="311" spans="1:15" ht="12.75">
      <c r="A311" s="1">
        <v>41379</v>
      </c>
      <c r="B311">
        <v>93.48232</v>
      </c>
      <c r="C311">
        <v>98.11</v>
      </c>
      <c r="D311">
        <v>12.156600000000001</v>
      </c>
      <c r="F311">
        <f t="shared" si="28"/>
        <v>0.0006605608762348947</v>
      </c>
      <c r="G311">
        <f t="shared" si="28"/>
        <v>-0.0010182262498728</v>
      </c>
      <c r="H311">
        <f t="shared" si="29"/>
        <v>0.0016787871261076948</v>
      </c>
      <c r="I311">
        <f t="shared" si="30"/>
        <v>-0.014794374004692412</v>
      </c>
      <c r="K311">
        <f t="shared" si="31"/>
        <v>12.39693786877552</v>
      </c>
      <c r="L311">
        <f t="shared" si="32"/>
        <v>-0.24033786877551933</v>
      </c>
      <c r="N311">
        <f t="shared" si="33"/>
        <v>12.339150000000002</v>
      </c>
      <c r="O311">
        <f t="shared" si="34"/>
        <v>-0.18255000000000088</v>
      </c>
    </row>
    <row r="312" spans="1:15" ht="12.75">
      <c r="A312" s="1">
        <v>41409</v>
      </c>
      <c r="B312">
        <v>93.17121</v>
      </c>
      <c r="C312">
        <v>98.28</v>
      </c>
      <c r="D312">
        <v>12.83065</v>
      </c>
      <c r="F312">
        <f t="shared" si="28"/>
        <v>-0.003328008975386987</v>
      </c>
      <c r="G312">
        <f t="shared" si="28"/>
        <v>0.0017327489552543263</v>
      </c>
      <c r="H312">
        <f t="shared" si="29"/>
        <v>-0.005060757930641313</v>
      </c>
      <c r="I312">
        <f t="shared" si="30"/>
        <v>0.05544724676307511</v>
      </c>
      <c r="K312">
        <f t="shared" si="31"/>
        <v>12.177008343577242</v>
      </c>
      <c r="L312">
        <f t="shared" si="32"/>
        <v>0.6536416564227583</v>
      </c>
      <c r="N312">
        <f t="shared" si="33"/>
        <v>12.156600000000001</v>
      </c>
      <c r="O312">
        <f t="shared" si="34"/>
        <v>0.6740499999999994</v>
      </c>
    </row>
    <row r="313" spans="1:15" ht="12.75">
      <c r="A313" s="1">
        <v>41440</v>
      </c>
      <c r="B313">
        <v>93.11464000000001</v>
      </c>
      <c r="C313">
        <v>98.52</v>
      </c>
      <c r="D313">
        <v>13.025850000000002</v>
      </c>
      <c r="F313">
        <f t="shared" si="28"/>
        <v>-0.0006071618045959681</v>
      </c>
      <c r="G313">
        <f t="shared" si="28"/>
        <v>0.0024420024420024333</v>
      </c>
      <c r="H313">
        <f t="shared" si="29"/>
        <v>-0.0030491642465984015</v>
      </c>
      <c r="I313">
        <f t="shared" si="30"/>
        <v>0.015213570629703188</v>
      </c>
      <c r="K313">
        <f t="shared" si="31"/>
        <v>12.765717186257218</v>
      </c>
      <c r="L313">
        <f t="shared" si="32"/>
        <v>0.26013281374278385</v>
      </c>
      <c r="N313">
        <f t="shared" si="33"/>
        <v>12.83065</v>
      </c>
      <c r="O313">
        <f t="shared" si="34"/>
        <v>0.1952000000000016</v>
      </c>
    </row>
    <row r="314" spans="1:15" ht="12.75">
      <c r="A314" s="1">
        <v>41470</v>
      </c>
      <c r="B314">
        <v>93.08379000000001</v>
      </c>
      <c r="C314">
        <v>98.56</v>
      </c>
      <c r="D314">
        <v>12.832500000000001</v>
      </c>
      <c r="F314">
        <f t="shared" si="28"/>
        <v>-0.00033131202569225415</v>
      </c>
      <c r="G314">
        <f t="shared" si="28"/>
        <v>0.00040600893219666645</v>
      </c>
      <c r="H314">
        <f t="shared" si="29"/>
        <v>-0.0007373209578889206</v>
      </c>
      <c r="I314">
        <f t="shared" si="30"/>
        <v>-0.014843561072789946</v>
      </c>
      <c r="K314">
        <f t="shared" si="31"/>
        <v>12.986132043898449</v>
      </c>
      <c r="L314">
        <f t="shared" si="32"/>
        <v>-0.15363204389844753</v>
      </c>
      <c r="N314">
        <f t="shared" si="33"/>
        <v>13.025850000000002</v>
      </c>
      <c r="O314">
        <f t="shared" si="34"/>
        <v>-0.19335000000000058</v>
      </c>
    </row>
    <row r="315" spans="1:15" ht="12.75">
      <c r="A315" s="1">
        <v>41501</v>
      </c>
      <c r="B315">
        <v>93.34862000000001</v>
      </c>
      <c r="C315">
        <v>98.68</v>
      </c>
      <c r="D315">
        <v>13.352</v>
      </c>
      <c r="F315">
        <f t="shared" si="28"/>
        <v>0.0028450710913254795</v>
      </c>
      <c r="G315">
        <f t="shared" si="28"/>
        <v>0.0012175324675325339</v>
      </c>
      <c r="H315">
        <f t="shared" si="29"/>
        <v>0.0016275386237929457</v>
      </c>
      <c r="I315">
        <f t="shared" si="30"/>
        <v>0.04048314825638011</v>
      </c>
      <c r="K315">
        <f t="shared" si="31"/>
        <v>12.823038328807892</v>
      </c>
      <c r="L315">
        <f t="shared" si="32"/>
        <v>0.5289616711921088</v>
      </c>
      <c r="N315">
        <f t="shared" si="33"/>
        <v>12.832500000000001</v>
      </c>
      <c r="O315">
        <f t="shared" si="34"/>
        <v>0.519499999999999</v>
      </c>
    </row>
    <row r="316" spans="1:15" ht="12.75">
      <c r="A316" s="1">
        <v>41532</v>
      </c>
      <c r="B316">
        <v>93.70001</v>
      </c>
      <c r="C316">
        <v>98.79</v>
      </c>
      <c r="D316">
        <v>13.16375</v>
      </c>
      <c r="F316">
        <f t="shared" si="28"/>
        <v>0.0037642763224565723</v>
      </c>
      <c r="G316">
        <f t="shared" si="28"/>
        <v>0.0011147142278069566</v>
      </c>
      <c r="H316">
        <f t="shared" si="29"/>
        <v>0.0026495620946496157</v>
      </c>
      <c r="I316">
        <f t="shared" si="30"/>
        <v>-0.014099011384062332</v>
      </c>
      <c r="K316">
        <f t="shared" si="31"/>
        <v>13.373730895704885</v>
      </c>
      <c r="L316">
        <f t="shared" si="32"/>
        <v>-0.20998089570488432</v>
      </c>
      <c r="N316">
        <f t="shared" si="33"/>
        <v>13.352</v>
      </c>
      <c r="O316">
        <f t="shared" si="34"/>
        <v>-0.18825000000000003</v>
      </c>
    </row>
    <row r="317" spans="1:15" ht="12.75">
      <c r="A317" s="1">
        <v>41562</v>
      </c>
      <c r="B317">
        <v>94.14568000000001</v>
      </c>
      <c r="C317">
        <v>98.54</v>
      </c>
      <c r="D317">
        <v>12.999250000000002</v>
      </c>
      <c r="F317">
        <f t="shared" si="28"/>
        <v>0.004756349545747218</v>
      </c>
      <c r="G317">
        <f t="shared" si="28"/>
        <v>-0.002530620508148562</v>
      </c>
      <c r="H317">
        <f t="shared" si="29"/>
        <v>0.0072869700538957805</v>
      </c>
      <c r="I317">
        <f t="shared" si="30"/>
        <v>-0.012496439084607291</v>
      </c>
      <c r="K317">
        <f t="shared" si="31"/>
        <v>13.198628173023444</v>
      </c>
      <c r="L317">
        <f t="shared" si="32"/>
        <v>-0.19937817302344207</v>
      </c>
      <c r="N317">
        <f t="shared" si="33"/>
        <v>13.16375</v>
      </c>
      <c r="O317">
        <f t="shared" si="34"/>
        <v>-0.16449999999999854</v>
      </c>
    </row>
    <row r="318" spans="1:15" ht="12.75">
      <c r="A318" s="1">
        <v>41593</v>
      </c>
      <c r="B318">
        <v>95.0233</v>
      </c>
      <c r="C318">
        <v>98.33</v>
      </c>
      <c r="D318">
        <v>13.103750000000002</v>
      </c>
      <c r="F318">
        <f aca="true" t="shared" si="35" ref="F318:G342">B318/B317-1</f>
        <v>0.009321935961373873</v>
      </c>
      <c r="G318">
        <f t="shared" si="35"/>
        <v>-0.002131114268317469</v>
      </c>
      <c r="H318">
        <f aca="true" t="shared" si="36" ref="H318:H342">F318-G318</f>
        <v>0.011453050229691342</v>
      </c>
      <c r="I318">
        <f aca="true" t="shared" si="37" ref="I318:I342">D318/D317-1</f>
        <v>0.008038925322614743</v>
      </c>
      <c r="K318">
        <f t="shared" si="31"/>
        <v>13.093975145473106</v>
      </c>
      <c r="L318">
        <f t="shared" si="32"/>
        <v>0.009774854526895638</v>
      </c>
      <c r="N318">
        <f t="shared" si="33"/>
        <v>12.999250000000002</v>
      </c>
      <c r="O318">
        <f t="shared" si="34"/>
        <v>0.10449999999999982</v>
      </c>
    </row>
    <row r="319" spans="1:15" ht="12.75">
      <c r="A319" s="1">
        <v>41623</v>
      </c>
      <c r="B319">
        <v>95.56839000000001</v>
      </c>
      <c r="C319">
        <v>98.33</v>
      </c>
      <c r="D319">
        <v>13.097150000000001</v>
      </c>
      <c r="F319">
        <f t="shared" si="35"/>
        <v>0.005736382550385111</v>
      </c>
      <c r="G319">
        <f t="shared" si="35"/>
        <v>0</v>
      </c>
      <c r="H319">
        <f t="shared" si="36"/>
        <v>0.005736382550385111</v>
      </c>
      <c r="I319">
        <f t="shared" si="37"/>
        <v>-0.0005036726128017088</v>
      </c>
      <c r="K319">
        <f t="shared" si="31"/>
        <v>13.25382790694732</v>
      </c>
      <c r="L319">
        <f t="shared" si="32"/>
        <v>-0.1566779069473192</v>
      </c>
      <c r="N319">
        <f t="shared" si="33"/>
        <v>13.103750000000002</v>
      </c>
      <c r="O319">
        <f t="shared" si="34"/>
        <v>-0.006600000000000605</v>
      </c>
    </row>
    <row r="320" spans="1:15" ht="12.75">
      <c r="A320" s="1">
        <v>41654</v>
      </c>
      <c r="B320">
        <v>96.42287</v>
      </c>
      <c r="C320">
        <v>98.69</v>
      </c>
      <c r="D320">
        <v>13.38175</v>
      </c>
      <c r="F320">
        <f t="shared" si="35"/>
        <v>0.00894103165283</v>
      </c>
      <c r="G320">
        <f t="shared" si="35"/>
        <v>0.0036611410556290913</v>
      </c>
      <c r="H320">
        <f t="shared" si="36"/>
        <v>0.005279890597200909</v>
      </c>
      <c r="I320">
        <f t="shared" si="37"/>
        <v>0.02172991834101312</v>
      </c>
      <c r="K320">
        <f t="shared" si="31"/>
        <v>13.172280262719777</v>
      </c>
      <c r="L320">
        <f t="shared" si="32"/>
        <v>0.209469737280223</v>
      </c>
      <c r="N320">
        <f t="shared" si="33"/>
        <v>13.097150000000001</v>
      </c>
      <c r="O320">
        <f t="shared" si="34"/>
        <v>0.2845999999999993</v>
      </c>
    </row>
    <row r="321" spans="1:15" ht="12.75">
      <c r="A321" s="1">
        <v>41685</v>
      </c>
      <c r="B321">
        <v>96.66713000000001</v>
      </c>
      <c r="C321">
        <v>99.06</v>
      </c>
      <c r="D321">
        <v>13.244250000000001</v>
      </c>
      <c r="F321">
        <f t="shared" si="35"/>
        <v>0.002533216445434583</v>
      </c>
      <c r="G321">
        <f t="shared" si="35"/>
        <v>0.003749113385348002</v>
      </c>
      <c r="H321">
        <f t="shared" si="36"/>
        <v>-0.001215896939913419</v>
      </c>
      <c r="I321">
        <f t="shared" si="37"/>
        <v>-0.010275188222766074</v>
      </c>
      <c r="K321">
        <f t="shared" si="31"/>
        <v>13.452404175999094</v>
      </c>
      <c r="L321">
        <f t="shared" si="32"/>
        <v>-0.20815417599909303</v>
      </c>
      <c r="N321">
        <f t="shared" si="33"/>
        <v>13.38175</v>
      </c>
      <c r="O321">
        <f t="shared" si="34"/>
        <v>-0.1374999999999993</v>
      </c>
    </row>
    <row r="322" spans="1:15" ht="12.75">
      <c r="A322" s="1">
        <v>41713</v>
      </c>
      <c r="B322">
        <v>96.93196</v>
      </c>
      <c r="C322">
        <v>99.69</v>
      </c>
      <c r="D322">
        <v>13.048750000000002</v>
      </c>
      <c r="F322">
        <f t="shared" si="35"/>
        <v>0.0027396075584327217</v>
      </c>
      <c r="G322">
        <f t="shared" si="35"/>
        <v>0.006359781950333154</v>
      </c>
      <c r="H322">
        <f t="shared" si="36"/>
        <v>-0.0036201743919004326</v>
      </c>
      <c r="I322">
        <f t="shared" si="37"/>
        <v>-0.014761122751382638</v>
      </c>
      <c r="K322">
        <f t="shared" si="31"/>
        <v>13.228146356953552</v>
      </c>
      <c r="L322">
        <f t="shared" si="32"/>
        <v>-0.17939635695354994</v>
      </c>
      <c r="N322">
        <f t="shared" si="33"/>
        <v>13.244250000000001</v>
      </c>
      <c r="O322">
        <f t="shared" si="34"/>
        <v>-0.19549999999999912</v>
      </c>
    </row>
    <row r="323" spans="1:15" ht="12.75">
      <c r="A323" s="1">
        <v>41744</v>
      </c>
      <c r="B323">
        <v>96.75112000000001</v>
      </c>
      <c r="C323">
        <v>100.02</v>
      </c>
      <c r="D323">
        <v>13.089</v>
      </c>
      <c r="F323">
        <f t="shared" si="35"/>
        <v>-0.0018656385365568573</v>
      </c>
      <c r="G323">
        <f t="shared" si="35"/>
        <v>0.0033102618116160887</v>
      </c>
      <c r="H323">
        <f t="shared" si="36"/>
        <v>-0.005175900348172946</v>
      </c>
      <c r="I323">
        <f t="shared" si="37"/>
        <v>0.0030845866462303473</v>
      </c>
      <c r="K323">
        <f t="shared" si="31"/>
        <v>13.001511249403691</v>
      </c>
      <c r="L323">
        <f t="shared" si="32"/>
        <v>0.08748875059630912</v>
      </c>
      <c r="N323">
        <f t="shared" si="33"/>
        <v>13.048750000000002</v>
      </c>
      <c r="O323">
        <f t="shared" si="34"/>
        <v>0.040249999999998565</v>
      </c>
    </row>
    <row r="324" spans="1:15" ht="12.75">
      <c r="A324" s="1">
        <v>41774</v>
      </c>
      <c r="B324">
        <v>96.44173</v>
      </c>
      <c r="C324">
        <v>100.37</v>
      </c>
      <c r="D324">
        <v>12.868500000000001</v>
      </c>
      <c r="F324">
        <f t="shared" si="35"/>
        <v>-0.0031977924389919865</v>
      </c>
      <c r="G324">
        <f t="shared" si="35"/>
        <v>0.003499300139972128</v>
      </c>
      <c r="H324">
        <f t="shared" si="36"/>
        <v>-0.0066970925789641145</v>
      </c>
      <c r="I324">
        <f t="shared" si="37"/>
        <v>-0.016846206738482694</v>
      </c>
      <c r="K324">
        <f t="shared" si="31"/>
        <v>13.021252640342764</v>
      </c>
      <c r="L324">
        <f t="shared" si="32"/>
        <v>-0.15275264034276326</v>
      </c>
      <c r="N324">
        <f t="shared" si="33"/>
        <v>13.089</v>
      </c>
      <c r="O324">
        <f t="shared" si="34"/>
        <v>-0.22049999999999947</v>
      </c>
    </row>
    <row r="325" spans="1:15" ht="12.75">
      <c r="A325" s="1">
        <v>41805</v>
      </c>
      <c r="B325">
        <v>96.60885</v>
      </c>
      <c r="C325">
        <v>100.56</v>
      </c>
      <c r="D325">
        <v>12.973</v>
      </c>
      <c r="F325">
        <f t="shared" si="35"/>
        <v>0.001732859831527156</v>
      </c>
      <c r="G325">
        <f t="shared" si="35"/>
        <v>0.0018929959151141595</v>
      </c>
      <c r="H325">
        <f t="shared" si="36"/>
        <v>-0.0001601360835870036</v>
      </c>
      <c r="I325">
        <f t="shared" si="37"/>
        <v>0.008120604577068091</v>
      </c>
      <c r="K325">
        <f t="shared" si="31"/>
        <v>12.7823184641476</v>
      </c>
      <c r="L325">
        <f t="shared" si="32"/>
        <v>0.19068153585240033</v>
      </c>
      <c r="N325">
        <f t="shared" si="33"/>
        <v>12.868500000000001</v>
      </c>
      <c r="O325">
        <f t="shared" si="34"/>
        <v>0.10449999999999982</v>
      </c>
    </row>
    <row r="326" spans="1:15" ht="12.75">
      <c r="A326" s="1">
        <v>41835</v>
      </c>
      <c r="B326">
        <v>96.87454000000001</v>
      </c>
      <c r="C326">
        <v>100.52</v>
      </c>
      <c r="D326">
        <v>13.233</v>
      </c>
      <c r="F326">
        <f t="shared" si="35"/>
        <v>0.0027501621228283035</v>
      </c>
      <c r="G326">
        <f t="shared" si="35"/>
        <v>-0.00039777247414485295</v>
      </c>
      <c r="H326">
        <f t="shared" si="36"/>
        <v>0.0031479345969731565</v>
      </c>
      <c r="I326">
        <f t="shared" si="37"/>
        <v>0.02004162491328132</v>
      </c>
      <c r="K326">
        <f t="shared" si="31"/>
        <v>12.970922554587627</v>
      </c>
      <c r="L326">
        <f t="shared" si="32"/>
        <v>0.2620774454123733</v>
      </c>
      <c r="N326">
        <f t="shared" si="33"/>
        <v>12.973</v>
      </c>
      <c r="O326">
        <f t="shared" si="34"/>
        <v>0.2599999999999998</v>
      </c>
    </row>
    <row r="327" spans="1:15" ht="12.75">
      <c r="A327" s="1">
        <v>41866</v>
      </c>
      <c r="B327">
        <v>97.22250000000001</v>
      </c>
      <c r="C327">
        <v>100.35000000000001</v>
      </c>
      <c r="D327">
        <v>13.075500000000002</v>
      </c>
      <c r="F327">
        <f t="shared" si="35"/>
        <v>0.0035918622168424896</v>
      </c>
      <c r="G327">
        <f t="shared" si="35"/>
        <v>-0.0016912057302028716</v>
      </c>
      <c r="H327">
        <f t="shared" si="36"/>
        <v>0.005283067947045361</v>
      </c>
      <c r="I327">
        <f t="shared" si="37"/>
        <v>-0.011902063024257448</v>
      </c>
      <c r="K327">
        <f t="shared" si="31"/>
        <v>13.274656618521746</v>
      </c>
      <c r="L327">
        <f t="shared" si="32"/>
        <v>-0.19915661852174438</v>
      </c>
      <c r="N327">
        <f t="shared" si="33"/>
        <v>13.233</v>
      </c>
      <c r="O327">
        <f t="shared" si="34"/>
        <v>-0.15749999999999886</v>
      </c>
    </row>
    <row r="328" spans="1:15" ht="12.75">
      <c r="A328" s="1">
        <v>41897</v>
      </c>
      <c r="B328">
        <v>97.65189000000001</v>
      </c>
      <c r="C328">
        <v>100.43</v>
      </c>
      <c r="D328">
        <v>13.430250000000001</v>
      </c>
      <c r="F328">
        <f t="shared" si="35"/>
        <v>0.004416570238370721</v>
      </c>
      <c r="G328">
        <f t="shared" si="35"/>
        <v>0.0007972097658195398</v>
      </c>
      <c r="H328">
        <f t="shared" si="36"/>
        <v>0.0036193604725511808</v>
      </c>
      <c r="I328">
        <f t="shared" si="37"/>
        <v>0.02713089365607435</v>
      </c>
      <c r="K328">
        <f t="shared" si="31"/>
        <v>13.144578754941591</v>
      </c>
      <c r="L328">
        <f t="shared" si="32"/>
        <v>0.2856712450584098</v>
      </c>
      <c r="N328">
        <f t="shared" si="33"/>
        <v>13.075500000000002</v>
      </c>
      <c r="O328">
        <f t="shared" si="34"/>
        <v>0.35474999999999923</v>
      </c>
    </row>
    <row r="329" spans="1:15" ht="12.75">
      <c r="A329" s="1">
        <v>41927</v>
      </c>
      <c r="B329">
        <v>98.19183000000001</v>
      </c>
      <c r="C329">
        <v>100.18</v>
      </c>
      <c r="D329">
        <v>13.4829</v>
      </c>
      <c r="F329">
        <f t="shared" si="35"/>
        <v>0.005529232460324218</v>
      </c>
      <c r="G329">
        <f t="shared" si="35"/>
        <v>-0.0024892960270835873</v>
      </c>
      <c r="H329">
        <f t="shared" si="36"/>
        <v>0.008018528487407806</v>
      </c>
      <c r="I329">
        <f t="shared" si="37"/>
        <v>0.003920254649020016</v>
      </c>
      <c r="K329">
        <f t="shared" si="31"/>
        <v>13.478858915986482</v>
      </c>
      <c r="L329">
        <f t="shared" si="32"/>
        <v>0.00404108401351877</v>
      </c>
      <c r="N329">
        <f t="shared" si="33"/>
        <v>13.430250000000001</v>
      </c>
      <c r="O329">
        <f t="shared" si="34"/>
        <v>0.052649999999999864</v>
      </c>
    </row>
    <row r="330" spans="1:15" ht="12.75">
      <c r="A330" s="1">
        <v>41958</v>
      </c>
      <c r="B330">
        <v>98.98375000000001</v>
      </c>
      <c r="C330">
        <v>99.63</v>
      </c>
      <c r="D330">
        <v>13.899750000000001</v>
      </c>
      <c r="F330">
        <f t="shared" si="35"/>
        <v>0.008065029442877236</v>
      </c>
      <c r="G330">
        <f t="shared" si="35"/>
        <v>-0.0054901177879816965</v>
      </c>
      <c r="H330">
        <f t="shared" si="36"/>
        <v>0.013555147230858933</v>
      </c>
      <c r="I330">
        <f t="shared" si="37"/>
        <v>0.030916939234141072</v>
      </c>
      <c r="K330">
        <f aca="true" t="shared" si="38" ref="K330:K379">D329*(1+H329)</f>
        <v>13.591013017742872</v>
      </c>
      <c r="L330">
        <f aca="true" t="shared" si="39" ref="L330:L379">D330-K330</f>
        <v>0.30873698225712864</v>
      </c>
      <c r="N330">
        <f aca="true" t="shared" si="40" ref="N330:N379">D329</f>
        <v>13.4829</v>
      </c>
      <c r="O330">
        <f aca="true" t="shared" si="41" ref="O330:O379">D330-D329</f>
        <v>0.41685000000000016</v>
      </c>
    </row>
    <row r="331" spans="1:15" ht="12.75">
      <c r="A331" s="1">
        <v>41988</v>
      </c>
      <c r="B331">
        <v>99.46884000000001</v>
      </c>
      <c r="C331">
        <v>99.07000000000001</v>
      </c>
      <c r="D331">
        <v>14.73975</v>
      </c>
      <c r="F331">
        <f t="shared" si="35"/>
        <v>0.004900703398285078</v>
      </c>
      <c r="G331">
        <f t="shared" si="35"/>
        <v>-0.005620796948710094</v>
      </c>
      <c r="H331">
        <f t="shared" si="36"/>
        <v>0.010521500346995172</v>
      </c>
      <c r="I331">
        <f t="shared" si="37"/>
        <v>0.060432741596071926</v>
      </c>
      <c r="K331">
        <f t="shared" si="38"/>
        <v>14.08816315772213</v>
      </c>
      <c r="L331">
        <f t="shared" si="39"/>
        <v>0.6515868422778706</v>
      </c>
      <c r="N331">
        <f t="shared" si="40"/>
        <v>13.899750000000001</v>
      </c>
      <c r="O331">
        <f t="shared" si="41"/>
        <v>0.8399999999999999</v>
      </c>
    </row>
    <row r="332" spans="1:18" ht="12.75">
      <c r="A332" s="29">
        <v>42019</v>
      </c>
      <c r="B332">
        <v>99.37885000000001</v>
      </c>
      <c r="C332">
        <v>98.60000000000001</v>
      </c>
      <c r="D332" s="28">
        <v>14.973</v>
      </c>
      <c r="F332">
        <f t="shared" si="35"/>
        <v>-0.0009047054333799487</v>
      </c>
      <c r="G332">
        <f t="shared" si="35"/>
        <v>-0.004744120318966427</v>
      </c>
      <c r="H332">
        <f t="shared" si="36"/>
        <v>0.0038394148855864785</v>
      </c>
      <c r="I332">
        <f t="shared" si="37"/>
        <v>0.015824556047422833</v>
      </c>
      <c r="K332">
        <f t="shared" si="38"/>
        <v>14.894834284739623</v>
      </c>
      <c r="L332">
        <f t="shared" si="39"/>
        <v>0.07816571526037741</v>
      </c>
      <c r="N332">
        <f t="shared" si="40"/>
        <v>14.73975</v>
      </c>
      <c r="O332">
        <f t="shared" si="41"/>
        <v>0.23324999999999996</v>
      </c>
      <c r="Q332">
        <f>D331*(1+0.004754+0.234836*H8)</f>
        <v>15.335795495842428</v>
      </c>
      <c r="R332">
        <f>D332-Q332</f>
        <v>-0.3627954958424269</v>
      </c>
    </row>
    <row r="333" spans="1:18" ht="12.75">
      <c r="A333" s="29">
        <v>42050</v>
      </c>
      <c r="B333">
        <v>99.5674</v>
      </c>
      <c r="C333">
        <v>99.03</v>
      </c>
      <c r="D333" s="28">
        <v>14.952000000000002</v>
      </c>
      <c r="F333">
        <f t="shared" si="35"/>
        <v>0.0018972849856884189</v>
      </c>
      <c r="G333">
        <f t="shared" si="35"/>
        <v>0.004361054766734096</v>
      </c>
      <c r="H333">
        <f t="shared" si="36"/>
        <v>-0.002463769781045677</v>
      </c>
      <c r="I333">
        <f t="shared" si="37"/>
        <v>-0.0014025245441794398</v>
      </c>
      <c r="K333">
        <f t="shared" si="38"/>
        <v>15.030487559081887</v>
      </c>
      <c r="L333">
        <f t="shared" si="39"/>
        <v>-0.07848755908188565</v>
      </c>
      <c r="N333">
        <f t="shared" si="40"/>
        <v>14.973</v>
      </c>
      <c r="O333">
        <f t="shared" si="41"/>
        <v>-0.02099999999999902</v>
      </c>
      <c r="Q333">
        <f aca="true" t="shared" si="42" ref="Q333:Q379">D332*(1+0.004754+0.234836*H9)</f>
        <v>15.328820514572394</v>
      </c>
      <c r="R333">
        <f aca="true" t="shared" si="43" ref="R333:R379">D333-Q333</f>
        <v>-0.3768205145723922</v>
      </c>
    </row>
    <row r="334" spans="1:18" ht="12.75">
      <c r="A334" s="29">
        <v>42078</v>
      </c>
      <c r="B334">
        <v>99.97279</v>
      </c>
      <c r="C334">
        <v>99.62</v>
      </c>
      <c r="D334" s="28">
        <v>15.234250000000001</v>
      </c>
      <c r="F334">
        <f t="shared" si="35"/>
        <v>0.004071513366824764</v>
      </c>
      <c r="G334">
        <f t="shared" si="35"/>
        <v>0.005957790568514643</v>
      </c>
      <c r="H334">
        <f t="shared" si="36"/>
        <v>-0.0018862772016898788</v>
      </c>
      <c r="I334">
        <f t="shared" si="37"/>
        <v>0.018877073301230674</v>
      </c>
      <c r="K334">
        <f t="shared" si="38"/>
        <v>14.915161714233808</v>
      </c>
      <c r="L334">
        <f t="shared" si="39"/>
        <v>0.31908828576619364</v>
      </c>
      <c r="N334">
        <f t="shared" si="40"/>
        <v>14.952000000000002</v>
      </c>
      <c r="O334">
        <f t="shared" si="41"/>
        <v>0.28224999999999945</v>
      </c>
      <c r="Q334">
        <f t="shared" si="42"/>
        <v>15.187819024436822</v>
      </c>
      <c r="R334">
        <f t="shared" si="43"/>
        <v>0.046430975563179544</v>
      </c>
    </row>
    <row r="335" spans="1:18" ht="12.75">
      <c r="A335" s="29">
        <v>42109</v>
      </c>
      <c r="B335">
        <v>99.71396000000001</v>
      </c>
      <c r="C335">
        <v>99.82000000000001</v>
      </c>
      <c r="D335" s="28">
        <v>15.3609</v>
      </c>
      <c r="F335">
        <f t="shared" si="35"/>
        <v>-0.0025890044681157187</v>
      </c>
      <c r="G335">
        <f t="shared" si="35"/>
        <v>0.002007628990162713</v>
      </c>
      <c r="H335">
        <f t="shared" si="36"/>
        <v>-0.004596633458278432</v>
      </c>
      <c r="I335">
        <f t="shared" si="37"/>
        <v>0.008313504110802894</v>
      </c>
      <c r="K335">
        <f t="shared" si="38"/>
        <v>15.205513981540157</v>
      </c>
      <c r="L335">
        <f t="shared" si="39"/>
        <v>0.15538601845984346</v>
      </c>
      <c r="N335">
        <f t="shared" si="40"/>
        <v>15.234250000000001</v>
      </c>
      <c r="O335">
        <f t="shared" si="41"/>
        <v>0.1266499999999997</v>
      </c>
      <c r="Q335">
        <f t="shared" si="42"/>
        <v>15.397864009881413</v>
      </c>
      <c r="R335">
        <f t="shared" si="43"/>
        <v>-0.03696400988141235</v>
      </c>
    </row>
    <row r="336" spans="1:18" ht="12.75">
      <c r="A336" s="29">
        <v>42139</v>
      </c>
      <c r="B336">
        <v>99.21601000000001</v>
      </c>
      <c r="C336">
        <v>100.33</v>
      </c>
      <c r="D336" s="28">
        <v>15.423250000000001</v>
      </c>
      <c r="F336">
        <f t="shared" si="35"/>
        <v>-0.00499378422038399</v>
      </c>
      <c r="G336">
        <f t="shared" si="35"/>
        <v>0.005109196553796824</v>
      </c>
      <c r="H336">
        <f t="shared" si="36"/>
        <v>-0.010102980774180814</v>
      </c>
      <c r="I336">
        <f t="shared" si="37"/>
        <v>0.004059006959227673</v>
      </c>
      <c r="K336">
        <f t="shared" si="38"/>
        <v>15.290291573110732</v>
      </c>
      <c r="L336">
        <f t="shared" si="39"/>
        <v>0.13295842688926918</v>
      </c>
      <c r="N336">
        <f t="shared" si="40"/>
        <v>15.3609</v>
      </c>
      <c r="O336">
        <f t="shared" si="41"/>
        <v>0.06235000000000035</v>
      </c>
      <c r="Q336">
        <f t="shared" si="42"/>
        <v>15.492037767467245</v>
      </c>
      <c r="R336">
        <f t="shared" si="43"/>
        <v>-0.06878776746724391</v>
      </c>
    </row>
    <row r="337" spans="1:18" ht="12.75">
      <c r="A337" s="29">
        <v>42170</v>
      </c>
      <c r="B337">
        <v>99.38228000000001</v>
      </c>
      <c r="C337">
        <v>100.68</v>
      </c>
      <c r="D337" s="28">
        <v>15.690650000000002</v>
      </c>
      <c r="F337">
        <f t="shared" si="35"/>
        <v>0.0016758384055153286</v>
      </c>
      <c r="G337">
        <f t="shared" si="35"/>
        <v>0.0034884879896341925</v>
      </c>
      <c r="H337">
        <f t="shared" si="36"/>
        <v>-0.001812649584118864</v>
      </c>
      <c r="I337">
        <f t="shared" si="37"/>
        <v>0.017337461300309664</v>
      </c>
      <c r="K337">
        <f t="shared" si="38"/>
        <v>15.267429201774616</v>
      </c>
      <c r="L337">
        <f t="shared" si="39"/>
        <v>0.42322079822538505</v>
      </c>
      <c r="N337">
        <f t="shared" si="40"/>
        <v>15.423250000000001</v>
      </c>
      <c r="O337">
        <f t="shared" si="41"/>
        <v>0.2674000000000003</v>
      </c>
      <c r="Q337">
        <f t="shared" si="42"/>
        <v>15.55438319060253</v>
      </c>
      <c r="R337">
        <f t="shared" si="43"/>
        <v>0.13626680939747082</v>
      </c>
    </row>
    <row r="338" spans="1:18" ht="12.75">
      <c r="A338" s="29">
        <v>42200</v>
      </c>
      <c r="B338">
        <v>99.52798000000001</v>
      </c>
      <c r="C338">
        <v>100.69</v>
      </c>
      <c r="D338" s="28">
        <v>16.021</v>
      </c>
      <c r="F338">
        <f t="shared" si="35"/>
        <v>0.0014660561218760026</v>
      </c>
      <c r="G338">
        <f t="shared" si="35"/>
        <v>9.932459276917882E-05</v>
      </c>
      <c r="H338">
        <f t="shared" si="36"/>
        <v>0.0013667315291068238</v>
      </c>
      <c r="I338">
        <f t="shared" si="37"/>
        <v>0.021053939766676244</v>
      </c>
      <c r="K338">
        <f t="shared" si="38"/>
        <v>15.662208349802947</v>
      </c>
      <c r="L338">
        <f t="shared" si="39"/>
        <v>0.3587916501970536</v>
      </c>
      <c r="N338">
        <f t="shared" si="40"/>
        <v>15.690650000000002</v>
      </c>
      <c r="O338">
        <f t="shared" si="41"/>
        <v>0.33034999999999926</v>
      </c>
      <c r="Q338">
        <f t="shared" si="42"/>
        <v>15.811206685255593</v>
      </c>
      <c r="R338">
        <f t="shared" si="43"/>
        <v>0.20979331474440777</v>
      </c>
    </row>
    <row r="339" spans="1:18" ht="12.75">
      <c r="A339" s="29">
        <v>42231</v>
      </c>
      <c r="B339">
        <v>99.73796</v>
      </c>
      <c r="C339">
        <v>100.55</v>
      </c>
      <c r="D339" s="28">
        <v>16.78</v>
      </c>
      <c r="F339">
        <f t="shared" si="35"/>
        <v>0.002109758481986468</v>
      </c>
      <c r="G339">
        <f t="shared" si="35"/>
        <v>-0.001390406197239069</v>
      </c>
      <c r="H339">
        <f t="shared" si="36"/>
        <v>0.003500164679225537</v>
      </c>
      <c r="I339">
        <f t="shared" si="37"/>
        <v>0.04737531989264099</v>
      </c>
      <c r="K339">
        <f t="shared" si="38"/>
        <v>16.042896405827822</v>
      </c>
      <c r="L339">
        <f t="shared" si="39"/>
        <v>0.7371035941721793</v>
      </c>
      <c r="N339">
        <f t="shared" si="40"/>
        <v>16.021</v>
      </c>
      <c r="O339">
        <f t="shared" si="41"/>
        <v>0.7590000000000003</v>
      </c>
      <c r="Q339">
        <f t="shared" si="42"/>
        <v>16.11597629737647</v>
      </c>
      <c r="R339">
        <f t="shared" si="43"/>
        <v>0.6640237026235312</v>
      </c>
    </row>
    <row r="340" spans="1:18" ht="12.75">
      <c r="A340" s="29">
        <v>42262</v>
      </c>
      <c r="B340">
        <v>100.11163</v>
      </c>
      <c r="C340">
        <v>100.39</v>
      </c>
      <c r="D340" s="28">
        <v>16.94675</v>
      </c>
      <c r="F340">
        <f t="shared" si="35"/>
        <v>0.003746517374127123</v>
      </c>
      <c r="G340">
        <f t="shared" si="35"/>
        <v>-0.0015912481352560182</v>
      </c>
      <c r="H340">
        <f t="shared" si="36"/>
        <v>0.005337765509383141</v>
      </c>
      <c r="I340">
        <f t="shared" si="37"/>
        <v>0.009937425506555408</v>
      </c>
      <c r="K340">
        <f t="shared" si="38"/>
        <v>16.838732763317406</v>
      </c>
      <c r="L340">
        <f t="shared" si="39"/>
        <v>0.10801723668259555</v>
      </c>
      <c r="N340">
        <f t="shared" si="40"/>
        <v>16.78</v>
      </c>
      <c r="O340">
        <f t="shared" si="41"/>
        <v>0.1667500000000004</v>
      </c>
      <c r="Q340">
        <f t="shared" si="42"/>
        <v>16.856398508496444</v>
      </c>
      <c r="R340">
        <f t="shared" si="43"/>
        <v>0.09035149150355792</v>
      </c>
    </row>
    <row r="341" spans="1:18" ht="12.75">
      <c r="A341" s="29">
        <v>42292</v>
      </c>
      <c r="B341">
        <v>100.62672</v>
      </c>
      <c r="C341">
        <v>100.35000000000001</v>
      </c>
      <c r="D341" s="28">
        <v>16.528750000000002</v>
      </c>
      <c r="F341">
        <f t="shared" si="35"/>
        <v>0.00514515646184166</v>
      </c>
      <c r="G341">
        <f t="shared" si="35"/>
        <v>-0.00039844606036454344</v>
      </c>
      <c r="H341">
        <f t="shared" si="36"/>
        <v>0.0055436025222062035</v>
      </c>
      <c r="I341">
        <f t="shared" si="37"/>
        <v>-0.024665496334105308</v>
      </c>
      <c r="K341">
        <f t="shared" si="38"/>
        <v>17.03720777764614</v>
      </c>
      <c r="L341">
        <f t="shared" si="39"/>
        <v>-0.5084577776461394</v>
      </c>
      <c r="N341">
        <f t="shared" si="40"/>
        <v>16.94675</v>
      </c>
      <c r="O341">
        <f t="shared" si="41"/>
        <v>-0.41799999999999926</v>
      </c>
      <c r="Q341">
        <f t="shared" si="42"/>
        <v>17.044287616207317</v>
      </c>
      <c r="R341">
        <f t="shared" si="43"/>
        <v>-0.5155376162073146</v>
      </c>
    </row>
    <row r="342" spans="1:18" ht="12.75">
      <c r="A342" s="29">
        <v>42323</v>
      </c>
      <c r="B342">
        <v>101.17609</v>
      </c>
      <c r="C342">
        <v>100.13</v>
      </c>
      <c r="D342" s="28">
        <v>16.605990000000002</v>
      </c>
      <c r="F342">
        <f t="shared" si="35"/>
        <v>0.005459484319870533</v>
      </c>
      <c r="G342">
        <f t="shared" si="35"/>
        <v>-0.002192326856004123</v>
      </c>
      <c r="H342">
        <f>F379-G342</f>
        <v>0.009200973987213312</v>
      </c>
      <c r="I342">
        <f t="shared" si="37"/>
        <v>0.004673069651365047</v>
      </c>
      <c r="K342">
        <f t="shared" si="38"/>
        <v>16.620378820188918</v>
      </c>
      <c r="L342">
        <f t="shared" si="39"/>
        <v>-0.014388820188916185</v>
      </c>
      <c r="N342">
        <f t="shared" si="40"/>
        <v>16.528750000000002</v>
      </c>
      <c r="O342">
        <f t="shared" si="41"/>
        <v>0.07723999999999975</v>
      </c>
      <c r="Q342">
        <f t="shared" si="42"/>
        <v>16.655446010171236</v>
      </c>
      <c r="R342">
        <f t="shared" si="43"/>
        <v>-0.0494560101712338</v>
      </c>
    </row>
    <row r="343" spans="1:18" ht="12.75">
      <c r="A343" s="29">
        <v>42353</v>
      </c>
      <c r="B343">
        <v>101.58834</v>
      </c>
      <c r="C343">
        <v>99.79</v>
      </c>
      <c r="D343" s="28">
        <v>17.271150000000002</v>
      </c>
      <c r="F343">
        <f aca="true" t="shared" si="44" ref="F343:F379">B343/B342-1</f>
        <v>0.004074579280539448</v>
      </c>
      <c r="G343">
        <f aca="true" t="shared" si="45" ref="G343:G379">C343/C342-1</f>
        <v>-0.003395585738539819</v>
      </c>
      <c r="H343">
        <f aca="true" t="shared" si="46" ref="H343:H379">F343-G343</f>
        <v>0.007470165019079267</v>
      </c>
      <c r="I343">
        <f aca="true" t="shared" si="47" ref="I343:I379">D343/D342-1</f>
        <v>0.04005542578310606</v>
      </c>
      <c r="K343">
        <f t="shared" si="38"/>
        <v>16.75878128202193</v>
      </c>
      <c r="L343">
        <f t="shared" si="39"/>
        <v>0.5123687179780738</v>
      </c>
      <c r="N343">
        <f t="shared" si="40"/>
        <v>16.605990000000002</v>
      </c>
      <c r="O343">
        <f t="shared" si="41"/>
        <v>0.6651600000000002</v>
      </c>
      <c r="Q343">
        <f t="shared" si="42"/>
        <v>16.760153520514258</v>
      </c>
      <c r="R343">
        <f t="shared" si="43"/>
        <v>0.510996479485744</v>
      </c>
    </row>
    <row r="344" spans="1:18" ht="12.75">
      <c r="A344" s="29">
        <v>42384</v>
      </c>
      <c r="B344">
        <v>101.97572000000001</v>
      </c>
      <c r="C344">
        <v>99.96000000000001</v>
      </c>
      <c r="D344" s="28">
        <v>18.167740000000002</v>
      </c>
      <c r="F344">
        <f t="shared" si="44"/>
        <v>0.0038132328966100637</v>
      </c>
      <c r="G344">
        <f t="shared" si="45"/>
        <v>0.0017035775127769437</v>
      </c>
      <c r="H344">
        <f t="shared" si="46"/>
        <v>0.00210965538383312</v>
      </c>
      <c r="I344">
        <f t="shared" si="47"/>
        <v>0.051912582543721664</v>
      </c>
      <c r="K344">
        <f t="shared" si="38"/>
        <v>17.400168340569277</v>
      </c>
      <c r="L344">
        <f t="shared" si="39"/>
        <v>0.7675716594307254</v>
      </c>
      <c r="N344">
        <f t="shared" si="40"/>
        <v>17.271150000000002</v>
      </c>
      <c r="O344">
        <f t="shared" si="41"/>
        <v>0.8965899999999998</v>
      </c>
      <c r="Q344">
        <f t="shared" si="42"/>
        <v>17.43259649444682</v>
      </c>
      <c r="R344">
        <f t="shared" si="43"/>
        <v>0.7351435055531823</v>
      </c>
    </row>
    <row r="345" spans="1:18" ht="12.75">
      <c r="A345" s="29">
        <v>42415</v>
      </c>
      <c r="B345">
        <v>102.42225</v>
      </c>
      <c r="C345">
        <v>100.04</v>
      </c>
      <c r="D345" s="28">
        <v>18.08699</v>
      </c>
      <c r="F345">
        <f t="shared" si="44"/>
        <v>0.004378787421162489</v>
      </c>
      <c r="G345">
        <f t="shared" si="45"/>
        <v>0.0008003201280513128</v>
      </c>
      <c r="H345">
        <f t="shared" si="46"/>
        <v>0.003578467293111176</v>
      </c>
      <c r="I345">
        <f t="shared" si="47"/>
        <v>-0.004444691524647659</v>
      </c>
      <c r="K345">
        <f t="shared" si="38"/>
        <v>18.20606767050308</v>
      </c>
      <c r="L345">
        <f t="shared" si="39"/>
        <v>-0.11907767050308138</v>
      </c>
      <c r="N345">
        <f t="shared" si="40"/>
        <v>18.167740000000002</v>
      </c>
      <c r="O345">
        <f t="shared" si="41"/>
        <v>-0.08075000000000188</v>
      </c>
      <c r="Q345">
        <f t="shared" si="42"/>
        <v>18.29447379258943</v>
      </c>
      <c r="R345">
        <f t="shared" si="43"/>
        <v>-0.20748379258942862</v>
      </c>
    </row>
    <row r="346" spans="1:18" ht="12.75">
      <c r="A346" s="29">
        <v>42444</v>
      </c>
      <c r="B346">
        <v>102.57309000000001</v>
      </c>
      <c r="C346">
        <v>100.47</v>
      </c>
      <c r="D346" s="28">
        <v>17.13774</v>
      </c>
      <c r="F346">
        <f t="shared" si="44"/>
        <v>0.0014727268733112364</v>
      </c>
      <c r="G346">
        <f t="shared" si="45"/>
        <v>0.004298280687724754</v>
      </c>
      <c r="H346">
        <f t="shared" si="46"/>
        <v>-0.0028255538144135173</v>
      </c>
      <c r="I346">
        <f t="shared" si="47"/>
        <v>-0.05248247497234193</v>
      </c>
      <c r="K346">
        <f t="shared" si="38"/>
        <v>18.15171370214583</v>
      </c>
      <c r="L346">
        <f t="shared" si="39"/>
        <v>-1.0139737021458295</v>
      </c>
      <c r="N346">
        <f t="shared" si="40"/>
        <v>18.08699</v>
      </c>
      <c r="O346">
        <f t="shared" si="41"/>
        <v>-0.9492499999999993</v>
      </c>
      <c r="Q346">
        <f t="shared" si="42"/>
        <v>18.194177887021837</v>
      </c>
      <c r="R346">
        <f t="shared" si="43"/>
        <v>-1.0564378870218363</v>
      </c>
    </row>
    <row r="347" spans="1:18" ht="12.75">
      <c r="A347" s="29">
        <v>42475</v>
      </c>
      <c r="B347">
        <v>102.24827</v>
      </c>
      <c r="C347">
        <v>100.95</v>
      </c>
      <c r="D347" s="28">
        <v>17.129240000000003</v>
      </c>
      <c r="F347">
        <f t="shared" si="44"/>
        <v>-0.003166717508461536</v>
      </c>
      <c r="G347">
        <f t="shared" si="45"/>
        <v>0.004777545535980865</v>
      </c>
      <c r="H347">
        <f t="shared" si="46"/>
        <v>-0.007944263044442401</v>
      </c>
      <c r="I347">
        <f t="shared" si="47"/>
        <v>-0.0004959813837762672</v>
      </c>
      <c r="K347">
        <f t="shared" si="38"/>
        <v>17.089316393372574</v>
      </c>
      <c r="L347">
        <f t="shared" si="39"/>
        <v>0.03992360662742911</v>
      </c>
      <c r="N347">
        <f t="shared" si="40"/>
        <v>17.13774</v>
      </c>
      <c r="O347">
        <f t="shared" si="41"/>
        <v>-0.008499999999997954</v>
      </c>
      <c r="Q347">
        <f t="shared" si="42"/>
        <v>17.252880213752423</v>
      </c>
      <c r="R347">
        <f t="shared" si="43"/>
        <v>-0.12364021375242018</v>
      </c>
    </row>
    <row r="348" spans="1:18" ht="12.75">
      <c r="A348" s="29">
        <v>42505</v>
      </c>
      <c r="B348">
        <v>101.79231000000001</v>
      </c>
      <c r="C348">
        <v>101.36</v>
      </c>
      <c r="D348" s="28">
        <v>18.40314</v>
      </c>
      <c r="F348">
        <f t="shared" si="44"/>
        <v>-0.004459341952680385</v>
      </c>
      <c r="G348">
        <f t="shared" si="45"/>
        <v>0.004061416542842977</v>
      </c>
      <c r="H348">
        <f t="shared" si="46"/>
        <v>-0.008520758495523362</v>
      </c>
      <c r="I348">
        <f t="shared" si="47"/>
        <v>0.07436990783011965</v>
      </c>
      <c r="K348">
        <f t="shared" si="38"/>
        <v>16.993160811688618</v>
      </c>
      <c r="L348">
        <f t="shared" si="39"/>
        <v>1.4099791883113824</v>
      </c>
      <c r="N348">
        <f t="shared" si="40"/>
        <v>17.129240000000003</v>
      </c>
      <c r="O348">
        <f t="shared" si="41"/>
        <v>1.2738999999999976</v>
      </c>
      <c r="Q348">
        <f t="shared" si="42"/>
        <v>17.243583958165384</v>
      </c>
      <c r="R348">
        <f t="shared" si="43"/>
        <v>1.159556041834616</v>
      </c>
    </row>
    <row r="349" spans="1:18" ht="12.75">
      <c r="A349" s="29">
        <v>42536</v>
      </c>
      <c r="B349">
        <v>101.90459000000001</v>
      </c>
      <c r="C349">
        <v>101.69</v>
      </c>
      <c r="D349" s="28">
        <v>18.449250000000003</v>
      </c>
      <c r="F349">
        <f t="shared" si="44"/>
        <v>0.001103030278023942</v>
      </c>
      <c r="G349">
        <f t="shared" si="45"/>
        <v>0.0032557221783739987</v>
      </c>
      <c r="H349">
        <f t="shared" si="46"/>
        <v>-0.0021526919003500566</v>
      </c>
      <c r="I349">
        <f t="shared" si="47"/>
        <v>0.0025055506831987984</v>
      </c>
      <c r="K349">
        <f t="shared" si="38"/>
        <v>18.246331288500695</v>
      </c>
      <c r="L349">
        <f t="shared" si="39"/>
        <v>0.20291871149930785</v>
      </c>
      <c r="N349">
        <f t="shared" si="40"/>
        <v>18.40314</v>
      </c>
      <c r="O349">
        <f t="shared" si="41"/>
        <v>0.046110000000002316</v>
      </c>
      <c r="Q349">
        <f t="shared" si="42"/>
        <v>18.53235545531621</v>
      </c>
      <c r="R349">
        <f t="shared" si="43"/>
        <v>-0.08310545531620761</v>
      </c>
    </row>
    <row r="350" spans="1:18" ht="12.75">
      <c r="A350" s="29">
        <v>42566</v>
      </c>
      <c r="B350">
        <v>102.17028</v>
      </c>
      <c r="C350">
        <v>101.52</v>
      </c>
      <c r="D350" s="28">
        <v>18.73674</v>
      </c>
      <c r="F350">
        <f t="shared" si="44"/>
        <v>0.0026072427159560263</v>
      </c>
      <c r="G350">
        <f t="shared" si="45"/>
        <v>-0.0016717474677943045</v>
      </c>
      <c r="H350">
        <f t="shared" si="46"/>
        <v>0.004278990183750331</v>
      </c>
      <c r="I350">
        <f t="shared" si="47"/>
        <v>0.015582747266148944</v>
      </c>
      <c r="K350">
        <f t="shared" si="38"/>
        <v>18.40953444895747</v>
      </c>
      <c r="L350">
        <f t="shared" si="39"/>
        <v>0.3272055510425318</v>
      </c>
      <c r="N350">
        <f t="shared" si="40"/>
        <v>18.449250000000003</v>
      </c>
      <c r="O350">
        <f t="shared" si="41"/>
        <v>0.28748999999999825</v>
      </c>
      <c r="Q350">
        <f t="shared" si="42"/>
        <v>18.569540330730497</v>
      </c>
      <c r="R350">
        <f t="shared" si="43"/>
        <v>0.16719966926950391</v>
      </c>
    </row>
    <row r="351" spans="1:18" ht="12.75">
      <c r="A351" s="29">
        <v>42597</v>
      </c>
      <c r="B351">
        <v>102.45825</v>
      </c>
      <c r="C351">
        <v>101.62</v>
      </c>
      <c r="D351" s="28">
        <v>18.868740000000003</v>
      </c>
      <c r="F351">
        <f t="shared" si="44"/>
        <v>0.002818530006964748</v>
      </c>
      <c r="G351">
        <f t="shared" si="45"/>
        <v>0.0009850275807723463</v>
      </c>
      <c r="H351">
        <f t="shared" si="46"/>
        <v>0.0018335024261924016</v>
      </c>
      <c r="I351">
        <f t="shared" si="47"/>
        <v>0.0070449822114200256</v>
      </c>
      <c r="K351">
        <f t="shared" si="38"/>
        <v>18.816914326535482</v>
      </c>
      <c r="L351">
        <f t="shared" si="39"/>
        <v>0.051825673464520605</v>
      </c>
      <c r="N351">
        <f t="shared" si="40"/>
        <v>18.73674</v>
      </c>
      <c r="O351">
        <f t="shared" si="41"/>
        <v>0.13200000000000145</v>
      </c>
      <c r="Q351">
        <f t="shared" si="42"/>
        <v>18.861024356475998</v>
      </c>
      <c r="R351">
        <f t="shared" si="43"/>
        <v>0.007715643524004889</v>
      </c>
    </row>
    <row r="352" spans="1:18" ht="12.75">
      <c r="A352" s="29">
        <v>42628</v>
      </c>
      <c r="B352">
        <v>103.08389000000001</v>
      </c>
      <c r="C352">
        <v>101.86</v>
      </c>
      <c r="D352" s="28">
        <v>19.35349</v>
      </c>
      <c r="F352">
        <f t="shared" si="44"/>
        <v>0.006106292075064745</v>
      </c>
      <c r="G352">
        <f t="shared" si="45"/>
        <v>0.002361739814997099</v>
      </c>
      <c r="H352">
        <f t="shared" si="46"/>
        <v>0.003744552260067646</v>
      </c>
      <c r="I352">
        <f t="shared" si="47"/>
        <v>0.025690639650554292</v>
      </c>
      <c r="K352">
        <f t="shared" si="38"/>
        <v>18.903335880569195</v>
      </c>
      <c r="L352">
        <f t="shared" si="39"/>
        <v>0.4501541194308061</v>
      </c>
      <c r="N352">
        <f t="shared" si="40"/>
        <v>18.868740000000003</v>
      </c>
      <c r="O352">
        <f t="shared" si="41"/>
        <v>0.48474999999999824</v>
      </c>
      <c r="Q352">
        <f t="shared" si="42"/>
        <v>18.986493834988742</v>
      </c>
      <c r="R352">
        <f t="shared" si="43"/>
        <v>0.3669961650112583</v>
      </c>
    </row>
    <row r="353" spans="1:18" ht="12.75">
      <c r="A353" s="29">
        <v>42658</v>
      </c>
      <c r="B353">
        <v>103.70954</v>
      </c>
      <c r="C353">
        <v>101.99000000000001</v>
      </c>
      <c r="D353" s="28">
        <v>18.8075</v>
      </c>
      <c r="F353">
        <f t="shared" si="44"/>
        <v>0.006069328582768874</v>
      </c>
      <c r="G353">
        <f t="shared" si="45"/>
        <v>0.0012762615354409146</v>
      </c>
      <c r="H353">
        <f t="shared" si="46"/>
        <v>0.004793067047327959</v>
      </c>
      <c r="I353">
        <f t="shared" si="47"/>
        <v>-0.028211449201151817</v>
      </c>
      <c r="K353">
        <f t="shared" si="38"/>
        <v>19.425960154719697</v>
      </c>
      <c r="L353">
        <f t="shared" si="39"/>
        <v>-0.6184601547196955</v>
      </c>
      <c r="N353">
        <f t="shared" si="40"/>
        <v>19.35349</v>
      </c>
      <c r="O353">
        <f t="shared" si="41"/>
        <v>-0.5459899999999998</v>
      </c>
      <c r="Q353">
        <f t="shared" si="42"/>
        <v>19.491170237471227</v>
      </c>
      <c r="R353">
        <f t="shared" si="43"/>
        <v>-0.683670237471226</v>
      </c>
    </row>
    <row r="354" spans="1:18" ht="12.75">
      <c r="A354" s="29">
        <v>42689</v>
      </c>
      <c r="B354">
        <v>104.52032000000001</v>
      </c>
      <c r="C354">
        <v>101.83</v>
      </c>
      <c r="D354" s="28">
        <v>20.47249</v>
      </c>
      <c r="F354">
        <f t="shared" si="44"/>
        <v>0.007817795739909927</v>
      </c>
      <c r="G354">
        <f t="shared" si="45"/>
        <v>-0.0015687812530641443</v>
      </c>
      <c r="H354">
        <f t="shared" si="46"/>
        <v>0.009386576992974072</v>
      </c>
      <c r="I354">
        <f t="shared" si="47"/>
        <v>0.08852798085870006</v>
      </c>
      <c r="K354">
        <f t="shared" si="38"/>
        <v>18.89764560849262</v>
      </c>
      <c r="L354">
        <f t="shared" si="39"/>
        <v>1.57484439150738</v>
      </c>
      <c r="N354">
        <f t="shared" si="40"/>
        <v>18.8075</v>
      </c>
      <c r="O354">
        <f t="shared" si="41"/>
        <v>1.6649899999999995</v>
      </c>
      <c r="Q354">
        <f t="shared" si="42"/>
        <v>18.94807043997673</v>
      </c>
      <c r="R354">
        <f t="shared" si="43"/>
        <v>1.5244195600232722</v>
      </c>
    </row>
    <row r="355" spans="1:18" ht="12.75">
      <c r="A355" s="29">
        <v>42719</v>
      </c>
      <c r="B355">
        <v>105.00198</v>
      </c>
      <c r="C355">
        <v>101.86</v>
      </c>
      <c r="D355" s="28">
        <v>20.601490000000002</v>
      </c>
      <c r="F355">
        <f t="shared" si="44"/>
        <v>0.004608290521881164</v>
      </c>
      <c r="G355">
        <f t="shared" si="45"/>
        <v>0.00029460866149455534</v>
      </c>
      <c r="H355">
        <f t="shared" si="46"/>
        <v>0.004313681860386609</v>
      </c>
      <c r="I355">
        <f t="shared" si="47"/>
        <v>0.006301138747656143</v>
      </c>
      <c r="K355">
        <f t="shared" si="38"/>
        <v>20.66465660362289</v>
      </c>
      <c r="L355">
        <f t="shared" si="39"/>
        <v>-0.06316660362288928</v>
      </c>
      <c r="N355">
        <f t="shared" si="40"/>
        <v>20.47249</v>
      </c>
      <c r="O355">
        <f t="shared" si="41"/>
        <v>0.12900000000000134</v>
      </c>
      <c r="Q355">
        <f t="shared" si="42"/>
        <v>20.72482602175742</v>
      </c>
      <c r="R355">
        <f t="shared" si="43"/>
        <v>-0.12333602175741731</v>
      </c>
    </row>
    <row r="356" spans="1:18" ht="12.75">
      <c r="A356" s="29">
        <v>42750</v>
      </c>
      <c r="B356">
        <v>106.78723000000001</v>
      </c>
      <c r="C356">
        <v>102.46000000000001</v>
      </c>
      <c r="D356" s="28">
        <v>20.760740000000002</v>
      </c>
      <c r="F356">
        <f t="shared" si="44"/>
        <v>0.017002060342100167</v>
      </c>
      <c r="G356">
        <f t="shared" si="45"/>
        <v>0.005890437855880615</v>
      </c>
      <c r="H356">
        <f t="shared" si="46"/>
        <v>0.011111622486219552</v>
      </c>
      <c r="I356">
        <f t="shared" si="47"/>
        <v>0.0077300234109281</v>
      </c>
      <c r="K356">
        <f t="shared" si="38"/>
        <v>20.690358273709936</v>
      </c>
      <c r="L356">
        <f t="shared" si="39"/>
        <v>0.07038172629006567</v>
      </c>
      <c r="N356">
        <f t="shared" si="40"/>
        <v>20.601490000000002</v>
      </c>
      <c r="O356">
        <f t="shared" si="41"/>
        <v>0.1592500000000001</v>
      </c>
      <c r="Q356">
        <f t="shared" si="42"/>
        <v>20.88290209623467</v>
      </c>
      <c r="R356">
        <f t="shared" si="43"/>
        <v>-0.12216209623466767</v>
      </c>
    </row>
    <row r="357" spans="1:18" ht="12.75">
      <c r="A357" s="29">
        <v>42781</v>
      </c>
      <c r="B357">
        <v>107.4043</v>
      </c>
      <c r="C357">
        <v>102.78</v>
      </c>
      <c r="D357" s="28">
        <v>19.99274</v>
      </c>
      <c r="F357">
        <f t="shared" si="44"/>
        <v>0.0057784999198873255</v>
      </c>
      <c r="G357">
        <f t="shared" si="45"/>
        <v>0.003123170017567789</v>
      </c>
      <c r="H357">
        <f t="shared" si="46"/>
        <v>0.0026553299023195365</v>
      </c>
      <c r="I357">
        <f t="shared" si="47"/>
        <v>-0.036992901023759295</v>
      </c>
      <c r="K357">
        <f t="shared" si="38"/>
        <v>20.99142550541456</v>
      </c>
      <c r="L357">
        <f t="shared" si="39"/>
        <v>-0.99868550541456</v>
      </c>
      <c r="N357">
        <f t="shared" si="40"/>
        <v>20.760740000000002</v>
      </c>
      <c r="O357">
        <f t="shared" si="41"/>
        <v>-0.7680000000000007</v>
      </c>
      <c r="Q357">
        <f t="shared" si="42"/>
        <v>20.94715820859751</v>
      </c>
      <c r="R357">
        <f t="shared" si="43"/>
        <v>-0.9544182085975095</v>
      </c>
    </row>
    <row r="358" spans="1:18" ht="12.75">
      <c r="A358" s="29">
        <v>42809</v>
      </c>
      <c r="B358">
        <v>108.06338000000001</v>
      </c>
      <c r="C358">
        <v>102.86</v>
      </c>
      <c r="D358" s="28">
        <v>18.83414</v>
      </c>
      <c r="F358">
        <f t="shared" si="44"/>
        <v>0.006136439602511201</v>
      </c>
      <c r="G358">
        <f t="shared" si="45"/>
        <v>0.0007783615489393991</v>
      </c>
      <c r="H358">
        <f t="shared" si="46"/>
        <v>0.005358078053571802</v>
      </c>
      <c r="I358">
        <f t="shared" si="47"/>
        <v>-0.057951036226150054</v>
      </c>
      <c r="K358">
        <f t="shared" si="38"/>
        <v>20.0458273203513</v>
      </c>
      <c r="L358">
        <f t="shared" si="39"/>
        <v>-1.2116873203512988</v>
      </c>
      <c r="N358">
        <f t="shared" si="40"/>
        <v>19.99274</v>
      </c>
      <c r="O358">
        <f t="shared" si="41"/>
        <v>-1.1585999999999999</v>
      </c>
      <c r="Q358">
        <f t="shared" si="42"/>
        <v>20.144474512421628</v>
      </c>
      <c r="R358">
        <f t="shared" si="43"/>
        <v>-1.3103345124216261</v>
      </c>
    </row>
    <row r="359" spans="1:18" ht="12.75">
      <c r="A359" s="29">
        <v>42840</v>
      </c>
      <c r="B359">
        <v>108.19622000000001</v>
      </c>
      <c r="C359">
        <v>103.17</v>
      </c>
      <c r="D359" s="28">
        <v>18.97774</v>
      </c>
      <c r="F359">
        <f t="shared" si="44"/>
        <v>0.0012292785955798635</v>
      </c>
      <c r="G359">
        <f t="shared" si="45"/>
        <v>0.0030138051720784986</v>
      </c>
      <c r="H359">
        <f t="shared" si="46"/>
        <v>-0.0017845265764986351</v>
      </c>
      <c r="I359">
        <f t="shared" si="47"/>
        <v>0.0076244521916051244</v>
      </c>
      <c r="K359">
        <f t="shared" si="38"/>
        <v>18.9350547921919</v>
      </c>
      <c r="L359">
        <f t="shared" si="39"/>
        <v>0.04268520780810192</v>
      </c>
      <c r="N359">
        <f t="shared" si="40"/>
        <v>18.83414</v>
      </c>
      <c r="O359">
        <f t="shared" si="41"/>
        <v>0.14359999999999928</v>
      </c>
      <c r="Q359">
        <f t="shared" si="42"/>
        <v>18.98447261156417</v>
      </c>
      <c r="R359">
        <f t="shared" si="43"/>
        <v>-0.006732611564167712</v>
      </c>
    </row>
    <row r="360" spans="1:18" ht="12.75">
      <c r="A360" s="29">
        <v>42870</v>
      </c>
      <c r="B360">
        <v>108.06681</v>
      </c>
      <c r="C360">
        <v>103.26</v>
      </c>
      <c r="D360" s="28">
        <v>18.6998</v>
      </c>
      <c r="F360">
        <f t="shared" si="44"/>
        <v>-0.001196067662992406</v>
      </c>
      <c r="G360">
        <f t="shared" si="45"/>
        <v>0.0008723466123874424</v>
      </c>
      <c r="H360">
        <f t="shared" si="46"/>
        <v>-0.0020684142753798485</v>
      </c>
      <c r="I360">
        <f t="shared" si="47"/>
        <v>-0.014645579505252027</v>
      </c>
      <c r="K360">
        <f t="shared" si="38"/>
        <v>18.94387371860812</v>
      </c>
      <c r="L360">
        <f t="shared" si="39"/>
        <v>-0.24407371860812077</v>
      </c>
      <c r="N360">
        <f t="shared" si="40"/>
        <v>18.97774</v>
      </c>
      <c r="O360">
        <f t="shared" si="41"/>
        <v>-0.27794000000000096</v>
      </c>
      <c r="Q360">
        <f t="shared" si="42"/>
        <v>19.13507909817401</v>
      </c>
      <c r="R360">
        <f t="shared" si="43"/>
        <v>-0.43527909817401067</v>
      </c>
    </row>
    <row r="361" spans="1:18" ht="12.75">
      <c r="A361" s="29">
        <v>42901</v>
      </c>
      <c r="B361">
        <v>108.33849000000001</v>
      </c>
      <c r="C361">
        <v>103.35000000000001</v>
      </c>
      <c r="D361" s="28">
        <v>18.09975</v>
      </c>
      <c r="F361">
        <f t="shared" si="44"/>
        <v>0.0025140003669952282</v>
      </c>
      <c r="G361">
        <f t="shared" si="45"/>
        <v>0.0008715862870425362</v>
      </c>
      <c r="H361">
        <f t="shared" si="46"/>
        <v>0.001642414079952692</v>
      </c>
      <c r="I361">
        <f t="shared" si="47"/>
        <v>-0.032088578487470376</v>
      </c>
      <c r="K361">
        <f t="shared" si="38"/>
        <v>18.66112106673325</v>
      </c>
      <c r="L361">
        <f t="shared" si="39"/>
        <v>-0.5613710667332512</v>
      </c>
      <c r="N361">
        <f t="shared" si="40"/>
        <v>18.6998</v>
      </c>
      <c r="O361">
        <f t="shared" si="41"/>
        <v>-0.6000499999999995</v>
      </c>
      <c r="Q361">
        <f t="shared" si="42"/>
        <v>18.861249497401495</v>
      </c>
      <c r="R361">
        <f t="shared" si="43"/>
        <v>-0.7614994974014948</v>
      </c>
    </row>
    <row r="362" spans="1:18" ht="12.75">
      <c r="A362" s="29">
        <v>42931</v>
      </c>
      <c r="B362">
        <v>108.74817000000002</v>
      </c>
      <c r="C362">
        <v>103.28</v>
      </c>
      <c r="D362" s="28">
        <v>17.849140000000002</v>
      </c>
      <c r="F362">
        <f t="shared" si="44"/>
        <v>0.003781481539940401</v>
      </c>
      <c r="G362">
        <f t="shared" si="45"/>
        <v>-0.0006773101112724778</v>
      </c>
      <c r="H362">
        <f t="shared" si="46"/>
        <v>0.004458791651212879</v>
      </c>
      <c r="I362">
        <f t="shared" si="47"/>
        <v>-0.013846047597342426</v>
      </c>
      <c r="K362">
        <f t="shared" si="38"/>
        <v>18.129477284243624</v>
      </c>
      <c r="L362">
        <f t="shared" si="39"/>
        <v>-0.2803372842436218</v>
      </c>
      <c r="N362">
        <f t="shared" si="40"/>
        <v>18.09975</v>
      </c>
      <c r="O362">
        <f t="shared" si="41"/>
        <v>-0.2506099999999982</v>
      </c>
      <c r="Q362">
        <f t="shared" si="42"/>
        <v>18.247026593965437</v>
      </c>
      <c r="R362">
        <f t="shared" si="43"/>
        <v>-0.3978865939654348</v>
      </c>
    </row>
    <row r="363" spans="1:18" ht="12.75">
      <c r="A363" s="29">
        <v>42962</v>
      </c>
      <c r="B363">
        <v>109.28554000000001</v>
      </c>
      <c r="C363">
        <v>103.59</v>
      </c>
      <c r="D363" s="28">
        <v>17.822740000000003</v>
      </c>
      <c r="F363">
        <f t="shared" si="44"/>
        <v>0.004941416485445105</v>
      </c>
      <c r="G363">
        <f t="shared" si="45"/>
        <v>0.003001549186677055</v>
      </c>
      <c r="H363">
        <f t="shared" si="46"/>
        <v>0.0019398672987680499</v>
      </c>
      <c r="I363">
        <f t="shared" si="47"/>
        <v>-0.0014790628568098763</v>
      </c>
      <c r="K363">
        <f t="shared" si="38"/>
        <v>17.928725596413333</v>
      </c>
      <c r="L363">
        <f t="shared" si="39"/>
        <v>-0.10598559641332983</v>
      </c>
      <c r="N363">
        <f t="shared" si="40"/>
        <v>17.849140000000002</v>
      </c>
      <c r="O363">
        <f t="shared" si="41"/>
        <v>-0.02639999999999887</v>
      </c>
      <c r="Q363">
        <f t="shared" si="42"/>
        <v>17.967322781566274</v>
      </c>
      <c r="R363">
        <f t="shared" si="43"/>
        <v>-0.14458278156627102</v>
      </c>
    </row>
    <row r="364" spans="1:18" ht="12.75">
      <c r="A364" s="29">
        <v>42993</v>
      </c>
      <c r="B364">
        <v>109.62750000000001</v>
      </c>
      <c r="C364">
        <v>104.14</v>
      </c>
      <c r="D364" s="28">
        <v>18.15924</v>
      </c>
      <c r="F364">
        <f t="shared" si="44"/>
        <v>0.003129050741754069</v>
      </c>
      <c r="G364">
        <f t="shared" si="45"/>
        <v>0.005309392798532597</v>
      </c>
      <c r="H364">
        <f t="shared" si="46"/>
        <v>-0.002180342056778528</v>
      </c>
      <c r="I364">
        <f t="shared" si="47"/>
        <v>0.018880374173667835</v>
      </c>
      <c r="K364">
        <f t="shared" si="38"/>
        <v>17.85731375050045</v>
      </c>
      <c r="L364">
        <f t="shared" si="39"/>
        <v>0.3019262494995516</v>
      </c>
      <c r="N364">
        <f t="shared" si="40"/>
        <v>17.822740000000003</v>
      </c>
      <c r="O364">
        <f t="shared" si="41"/>
        <v>0.33649999999999736</v>
      </c>
      <c r="Q364">
        <f t="shared" si="42"/>
        <v>17.931698951834868</v>
      </c>
      <c r="R364">
        <f t="shared" si="43"/>
        <v>0.22754104816513276</v>
      </c>
    </row>
    <row r="365" spans="1:18" ht="12.75">
      <c r="A365" s="29">
        <v>43023</v>
      </c>
      <c r="B365">
        <v>110.31743000000002</v>
      </c>
      <c r="C365">
        <v>104.07000000000001</v>
      </c>
      <c r="D365" s="28">
        <v>19.13025</v>
      </c>
      <c r="F365">
        <f t="shared" si="44"/>
        <v>0.006293402659004466</v>
      </c>
      <c r="G365">
        <f t="shared" si="45"/>
        <v>-0.0006721720760514138</v>
      </c>
      <c r="H365">
        <f t="shared" si="46"/>
        <v>0.006965574735055879</v>
      </c>
      <c r="I365">
        <f t="shared" si="47"/>
        <v>0.0534719514693347</v>
      </c>
      <c r="K365">
        <f t="shared" si="38"/>
        <v>18.119646645308865</v>
      </c>
      <c r="L365">
        <f t="shared" si="39"/>
        <v>1.0106033546911348</v>
      </c>
      <c r="N365">
        <f t="shared" si="40"/>
        <v>18.15924</v>
      </c>
      <c r="O365">
        <f t="shared" si="41"/>
        <v>0.9710099999999997</v>
      </c>
      <c r="Q365">
        <f t="shared" si="42"/>
        <v>18.280980937828634</v>
      </c>
      <c r="R365">
        <f t="shared" si="43"/>
        <v>0.8492690621713663</v>
      </c>
    </row>
    <row r="366" spans="1:18" ht="12.75">
      <c r="A366" s="29">
        <v>43054</v>
      </c>
      <c r="B366">
        <v>111.45474000000002</v>
      </c>
      <c r="C366">
        <v>104.07000000000001</v>
      </c>
      <c r="D366" s="28">
        <v>18.605990000000002</v>
      </c>
      <c r="F366">
        <f t="shared" si="44"/>
        <v>0.010309431610217912</v>
      </c>
      <c r="G366">
        <f t="shared" si="45"/>
        <v>0</v>
      </c>
      <c r="H366">
        <f t="shared" si="46"/>
        <v>0.010309431610217912</v>
      </c>
      <c r="I366">
        <f t="shared" si="47"/>
        <v>-0.02740476470511355</v>
      </c>
      <c r="K366">
        <f t="shared" si="38"/>
        <v>19.263503186075305</v>
      </c>
      <c r="L366">
        <f t="shared" si="39"/>
        <v>-0.6575131860753025</v>
      </c>
      <c r="N366">
        <f t="shared" si="40"/>
        <v>19.13025</v>
      </c>
      <c r="O366">
        <f t="shared" si="41"/>
        <v>-0.5242599999999982</v>
      </c>
      <c r="Q366">
        <f t="shared" si="42"/>
        <v>19.33090195782462</v>
      </c>
      <c r="R366">
        <f t="shared" si="43"/>
        <v>-0.7249119578246166</v>
      </c>
    </row>
    <row r="367" spans="1:18" ht="12.75">
      <c r="A367" s="29">
        <v>43084</v>
      </c>
      <c r="B367">
        <v>112.11382</v>
      </c>
      <c r="C367">
        <v>104.01</v>
      </c>
      <c r="D367" s="28">
        <v>19.56549</v>
      </c>
      <c r="F367">
        <f t="shared" si="44"/>
        <v>0.00591343176611403</v>
      </c>
      <c r="G367">
        <f t="shared" si="45"/>
        <v>-0.0005765350245027223</v>
      </c>
      <c r="H367">
        <f t="shared" si="46"/>
        <v>0.006489966790616752</v>
      </c>
      <c r="I367">
        <f t="shared" si="47"/>
        <v>0.051569413936049635</v>
      </c>
      <c r="K367">
        <f t="shared" si="38"/>
        <v>18.7978071814454</v>
      </c>
      <c r="L367">
        <f t="shared" si="39"/>
        <v>0.7676828185546007</v>
      </c>
      <c r="N367">
        <f t="shared" si="40"/>
        <v>18.605990000000002</v>
      </c>
      <c r="O367">
        <f t="shared" si="41"/>
        <v>0.9594999999999985</v>
      </c>
      <c r="Q367">
        <f t="shared" si="42"/>
        <v>18.832155124282785</v>
      </c>
      <c r="R367">
        <f t="shared" si="43"/>
        <v>0.7333348757172153</v>
      </c>
    </row>
    <row r="368" spans="1:18" ht="12.75">
      <c r="A368" s="29">
        <v>43115</v>
      </c>
      <c r="B368">
        <v>112.70947000000001</v>
      </c>
      <c r="C368">
        <v>104.58</v>
      </c>
      <c r="D368" s="28">
        <v>18.58099</v>
      </c>
      <c r="F368">
        <f t="shared" si="44"/>
        <v>0.005312904332400725</v>
      </c>
      <c r="G368">
        <f t="shared" si="45"/>
        <v>0.005480242284395587</v>
      </c>
      <c r="H368">
        <f t="shared" si="46"/>
        <v>-0.00016733795199486146</v>
      </c>
      <c r="I368">
        <f t="shared" si="47"/>
        <v>-0.0503181877888057</v>
      </c>
      <c r="K368">
        <f t="shared" si="38"/>
        <v>19.692469380342143</v>
      </c>
      <c r="L368">
        <f t="shared" si="39"/>
        <v>-1.1114793803421428</v>
      </c>
      <c r="N368">
        <f t="shared" si="40"/>
        <v>19.56549</v>
      </c>
      <c r="O368">
        <f t="shared" si="41"/>
        <v>-0.9845000000000006</v>
      </c>
      <c r="Q368">
        <f t="shared" si="42"/>
        <v>19.747940559719662</v>
      </c>
      <c r="R368">
        <f t="shared" si="43"/>
        <v>-1.1669505597196626</v>
      </c>
    </row>
    <row r="369" spans="1:18" ht="12.75">
      <c r="A369" s="29">
        <v>43146</v>
      </c>
      <c r="B369">
        <v>113.13885</v>
      </c>
      <c r="C369">
        <v>105.05</v>
      </c>
      <c r="D369" s="28">
        <v>18.86699</v>
      </c>
      <c r="F369">
        <f t="shared" si="44"/>
        <v>0.0038096177721356206</v>
      </c>
      <c r="G369">
        <f t="shared" si="45"/>
        <v>0.004494167144769579</v>
      </c>
      <c r="H369">
        <f t="shared" si="46"/>
        <v>-0.000684549372633958</v>
      </c>
      <c r="I369">
        <f t="shared" si="47"/>
        <v>0.01539207544915544</v>
      </c>
      <c r="K369">
        <f t="shared" si="38"/>
        <v>18.577880695187364</v>
      </c>
      <c r="L369">
        <f t="shared" si="39"/>
        <v>0.2891093048126372</v>
      </c>
      <c r="N369">
        <f t="shared" si="40"/>
        <v>18.58099</v>
      </c>
      <c r="O369">
        <f t="shared" si="41"/>
        <v>0.28600000000000136</v>
      </c>
      <c r="Q369">
        <f t="shared" si="42"/>
        <v>18.739352843402852</v>
      </c>
      <c r="R369">
        <f t="shared" si="43"/>
        <v>0.12763715659714947</v>
      </c>
    </row>
    <row r="370" spans="1:18" ht="12.75">
      <c r="A370" s="29">
        <v>43174</v>
      </c>
      <c r="B370">
        <v>113.50482000000001</v>
      </c>
      <c r="C370">
        <v>105.29</v>
      </c>
      <c r="D370" s="28">
        <v>18.253490000000003</v>
      </c>
      <c r="F370">
        <f t="shared" si="44"/>
        <v>0.00323469789555042</v>
      </c>
      <c r="G370">
        <f t="shared" si="45"/>
        <v>0.002284626368395992</v>
      </c>
      <c r="H370">
        <f t="shared" si="46"/>
        <v>0.000950071527154428</v>
      </c>
      <c r="I370">
        <f t="shared" si="47"/>
        <v>-0.03251711057248652</v>
      </c>
      <c r="K370">
        <f t="shared" si="38"/>
        <v>18.85407461383201</v>
      </c>
      <c r="L370">
        <f t="shared" si="39"/>
        <v>-0.6005846138320088</v>
      </c>
      <c r="N370">
        <f t="shared" si="40"/>
        <v>18.86699</v>
      </c>
      <c r="O370">
        <f t="shared" si="41"/>
        <v>-0.6134999999999984</v>
      </c>
      <c r="Q370">
        <f t="shared" si="42"/>
        <v>19.012856060241933</v>
      </c>
      <c r="R370">
        <f t="shared" si="43"/>
        <v>-0.7593660602419305</v>
      </c>
    </row>
    <row r="371" spans="1:18" ht="12.75">
      <c r="A371" s="29">
        <v>43205</v>
      </c>
      <c r="B371">
        <v>113.12</v>
      </c>
      <c r="C371">
        <v>105.71000000000001</v>
      </c>
      <c r="D371" s="28">
        <v>18.782140000000002</v>
      </c>
      <c r="F371">
        <f t="shared" si="44"/>
        <v>-0.003390340604037867</v>
      </c>
      <c r="G371">
        <f t="shared" si="45"/>
        <v>0.0039889828093835344</v>
      </c>
      <c r="H371">
        <f t="shared" si="46"/>
        <v>-0.007379323413421401</v>
      </c>
      <c r="I371">
        <f t="shared" si="47"/>
        <v>0.028961584880480284</v>
      </c>
      <c r="K371">
        <f t="shared" si="38"/>
        <v>18.2708321211202</v>
      </c>
      <c r="L371">
        <f t="shared" si="39"/>
        <v>0.5113078788798013</v>
      </c>
      <c r="N371">
        <f t="shared" si="40"/>
        <v>18.253490000000003</v>
      </c>
      <c r="O371">
        <f t="shared" si="41"/>
        <v>0.528649999999999</v>
      </c>
      <c r="Q371">
        <f t="shared" si="42"/>
        <v>18.379151716948893</v>
      </c>
      <c r="R371">
        <f t="shared" si="43"/>
        <v>0.40298828305110845</v>
      </c>
    </row>
    <row r="372" spans="1:18" ht="12.75">
      <c r="A372" s="29">
        <v>43235</v>
      </c>
      <c r="B372">
        <v>112.93659000000001</v>
      </c>
      <c r="C372">
        <v>106.15</v>
      </c>
      <c r="D372" s="28">
        <v>20.01239</v>
      </c>
      <c r="F372">
        <f t="shared" si="44"/>
        <v>-0.0016213755304100852</v>
      </c>
      <c r="G372">
        <f t="shared" si="45"/>
        <v>0.004162330905306932</v>
      </c>
      <c r="H372">
        <f t="shared" si="46"/>
        <v>-0.005783706435717018</v>
      </c>
      <c r="I372">
        <f t="shared" si="47"/>
        <v>0.06550105579023469</v>
      </c>
      <c r="K372">
        <f t="shared" si="38"/>
        <v>18.643540514543844</v>
      </c>
      <c r="L372">
        <f t="shared" si="39"/>
        <v>1.3688494854561561</v>
      </c>
      <c r="N372">
        <f t="shared" si="40"/>
        <v>18.782140000000002</v>
      </c>
      <c r="O372">
        <f t="shared" si="41"/>
        <v>1.230249999999998</v>
      </c>
      <c r="Q372">
        <f t="shared" si="42"/>
        <v>18.90140052729145</v>
      </c>
      <c r="R372">
        <f t="shared" si="43"/>
        <v>1.1109894727085496</v>
      </c>
    </row>
    <row r="373" spans="1:18" ht="12.75">
      <c r="A373" s="29">
        <v>43266</v>
      </c>
      <c r="B373">
        <v>113.37283000000001</v>
      </c>
      <c r="C373">
        <v>106.32000000000001</v>
      </c>
      <c r="D373" s="28">
        <v>19.65575</v>
      </c>
      <c r="F373">
        <f t="shared" si="44"/>
        <v>0.0038626985284397897</v>
      </c>
      <c r="G373">
        <f t="shared" si="45"/>
        <v>0.00160150730098918</v>
      </c>
      <c r="H373">
        <f t="shared" si="46"/>
        <v>0.0022611912274506096</v>
      </c>
      <c r="I373">
        <f t="shared" si="47"/>
        <v>-0.01782095991533239</v>
      </c>
      <c r="K373">
        <f t="shared" si="38"/>
        <v>19.896644211162922</v>
      </c>
      <c r="L373">
        <f t="shared" si="39"/>
        <v>-0.24089421116292087</v>
      </c>
      <c r="N373">
        <f t="shared" si="40"/>
        <v>20.01239</v>
      </c>
      <c r="O373">
        <f t="shared" si="41"/>
        <v>-0.35663999999999874</v>
      </c>
      <c r="Q373">
        <f t="shared" si="42"/>
        <v>20.142878746342898</v>
      </c>
      <c r="R373">
        <f t="shared" si="43"/>
        <v>-0.48712874634289705</v>
      </c>
    </row>
    <row r="374" spans="1:18" ht="12.75">
      <c r="A374" s="29">
        <v>43296</v>
      </c>
      <c r="B374">
        <v>113.98048000000001</v>
      </c>
      <c r="C374">
        <v>106.32000000000001</v>
      </c>
      <c r="D374" s="28">
        <v>18.659000000000002</v>
      </c>
      <c r="F374">
        <f t="shared" si="44"/>
        <v>0.005359749774262568</v>
      </c>
      <c r="G374">
        <f t="shared" si="45"/>
        <v>0</v>
      </c>
      <c r="H374">
        <f t="shared" si="46"/>
        <v>0.005359749774262568</v>
      </c>
      <c r="I374">
        <f t="shared" si="47"/>
        <v>-0.05071035193264051</v>
      </c>
      <c r="K374">
        <f t="shared" si="38"/>
        <v>19.700195409468964</v>
      </c>
      <c r="L374">
        <f t="shared" si="39"/>
        <v>-1.041195409468962</v>
      </c>
      <c r="N374">
        <f t="shared" si="40"/>
        <v>19.65575</v>
      </c>
      <c r="O374">
        <f t="shared" si="41"/>
        <v>-0.9967499999999987</v>
      </c>
      <c r="Q374">
        <f t="shared" si="42"/>
        <v>19.78355041687426</v>
      </c>
      <c r="R374">
        <f t="shared" si="43"/>
        <v>-1.124550416874257</v>
      </c>
    </row>
    <row r="375" spans="1:18" ht="12.75">
      <c r="A375" s="29">
        <v>43327</v>
      </c>
      <c r="B375">
        <v>114.64548</v>
      </c>
      <c r="C375">
        <v>106.38</v>
      </c>
      <c r="D375" s="28">
        <v>19.1205</v>
      </c>
      <c r="F375">
        <f t="shared" si="44"/>
        <v>0.005834332334799797</v>
      </c>
      <c r="G375">
        <f t="shared" si="45"/>
        <v>0.0005643340857786061</v>
      </c>
      <c r="H375">
        <f t="shared" si="46"/>
        <v>0.0052699982490211905</v>
      </c>
      <c r="I375">
        <f t="shared" si="47"/>
        <v>0.024733372635189266</v>
      </c>
      <c r="K375">
        <f t="shared" si="38"/>
        <v>18.75900757103797</v>
      </c>
      <c r="L375">
        <f t="shared" si="39"/>
        <v>0.3614924289620305</v>
      </c>
      <c r="N375">
        <f t="shared" si="40"/>
        <v>18.659000000000002</v>
      </c>
      <c r="O375">
        <f t="shared" si="41"/>
        <v>0.46149999999999736</v>
      </c>
      <c r="Q375">
        <f t="shared" si="42"/>
        <v>18.765237290981197</v>
      </c>
      <c r="R375">
        <f t="shared" si="43"/>
        <v>0.3552627090188025</v>
      </c>
    </row>
    <row r="376" spans="1:18" ht="12.75">
      <c r="A376" s="29">
        <v>43358</v>
      </c>
      <c r="B376">
        <v>115.13034</v>
      </c>
      <c r="C376">
        <v>106.51</v>
      </c>
      <c r="D376" s="28">
        <v>18.699250000000003</v>
      </c>
      <c r="F376">
        <f t="shared" si="44"/>
        <v>0.004229211653176357</v>
      </c>
      <c r="G376">
        <f t="shared" si="45"/>
        <v>0.0012220342169582121</v>
      </c>
      <c r="H376">
        <f t="shared" si="46"/>
        <v>0.0030071774362181447</v>
      </c>
      <c r="I376">
        <f t="shared" si="47"/>
        <v>-0.02203132763264548</v>
      </c>
      <c r="K376">
        <f t="shared" si="38"/>
        <v>19.22126500152041</v>
      </c>
      <c r="L376">
        <f t="shared" si="39"/>
        <v>-0.5220150015204084</v>
      </c>
      <c r="N376">
        <f t="shared" si="40"/>
        <v>19.1205</v>
      </c>
      <c r="O376">
        <f t="shared" si="41"/>
        <v>-0.421249999999997</v>
      </c>
      <c r="Q376">
        <f t="shared" si="42"/>
        <v>19.23586952406129</v>
      </c>
      <c r="R376">
        <f t="shared" si="43"/>
        <v>-0.5366195240612868</v>
      </c>
    </row>
    <row r="377" spans="1:18" ht="12.75">
      <c r="A377" s="29">
        <v>43388</v>
      </c>
      <c r="B377">
        <v>115.727</v>
      </c>
      <c r="C377">
        <v>106.69</v>
      </c>
      <c r="D377" s="28">
        <v>20.25099</v>
      </c>
      <c r="F377">
        <f t="shared" si="44"/>
        <v>0.005182474055057895</v>
      </c>
      <c r="G377">
        <f t="shared" si="45"/>
        <v>0.0016899821612992305</v>
      </c>
      <c r="H377">
        <f t="shared" si="46"/>
        <v>0.0034924918937586646</v>
      </c>
      <c r="I377">
        <f t="shared" si="47"/>
        <v>0.08298407690148002</v>
      </c>
      <c r="K377">
        <f t="shared" si="38"/>
        <v>18.755481962674207</v>
      </c>
      <c r="L377">
        <f t="shared" si="39"/>
        <v>1.495508037325795</v>
      </c>
      <c r="N377">
        <f t="shared" si="40"/>
        <v>18.699250000000003</v>
      </c>
      <c r="O377">
        <f t="shared" si="41"/>
        <v>1.5517399999999988</v>
      </c>
      <c r="Q377">
        <f t="shared" si="42"/>
        <v>18.833151848488306</v>
      </c>
      <c r="R377">
        <f t="shared" si="43"/>
        <v>1.4178381515116953</v>
      </c>
    </row>
    <row r="378" spans="1:18" ht="12.75">
      <c r="A378" s="29">
        <v>43419</v>
      </c>
      <c r="B378">
        <v>116.71154000000001</v>
      </c>
      <c r="C378">
        <v>106.34</v>
      </c>
      <c r="D378" s="28">
        <v>20.345750000000002</v>
      </c>
      <c r="F378">
        <f t="shared" si="44"/>
        <v>0.008507435602754798</v>
      </c>
      <c r="G378">
        <f t="shared" si="45"/>
        <v>-0.0032805323835410904</v>
      </c>
      <c r="H378">
        <f t="shared" si="46"/>
        <v>0.011787967986295889</v>
      </c>
      <c r="I378">
        <f t="shared" si="47"/>
        <v>0.004679277408166316</v>
      </c>
      <c r="K378">
        <f t="shared" si="38"/>
        <v>20.32171641841559</v>
      </c>
      <c r="L378">
        <f t="shared" si="39"/>
        <v>0.024033581584411934</v>
      </c>
      <c r="N378">
        <f t="shared" si="40"/>
        <v>20.25099</v>
      </c>
      <c r="O378">
        <f t="shared" si="41"/>
        <v>0.09476000000000084</v>
      </c>
      <c r="Q378">
        <f t="shared" si="42"/>
        <v>20.45140004287042</v>
      </c>
      <c r="R378">
        <f t="shared" si="43"/>
        <v>-0.10565004287041901</v>
      </c>
    </row>
    <row r="379" spans="1:18" ht="12.75">
      <c r="A379" s="29">
        <v>43449</v>
      </c>
      <c r="B379">
        <v>117.52953000000001</v>
      </c>
      <c r="C379">
        <v>106</v>
      </c>
      <c r="D379" s="28">
        <v>19.693740000000002</v>
      </c>
      <c r="F379">
        <f t="shared" si="44"/>
        <v>0.007008647131209189</v>
      </c>
      <c r="G379">
        <f t="shared" si="45"/>
        <v>-0.003197291705849148</v>
      </c>
      <c r="H379">
        <f t="shared" si="46"/>
        <v>0.010205938837058337</v>
      </c>
      <c r="I379">
        <f t="shared" si="47"/>
        <v>-0.03204649619699451</v>
      </c>
      <c r="K379">
        <f t="shared" si="38"/>
        <v>20.585585049657183</v>
      </c>
      <c r="L379">
        <f t="shared" si="39"/>
        <v>-0.8918450496571815</v>
      </c>
      <c r="N379">
        <f t="shared" si="40"/>
        <v>20.345750000000002</v>
      </c>
      <c r="O379">
        <f t="shared" si="41"/>
        <v>-0.6520100000000006</v>
      </c>
      <c r="Q379">
        <f t="shared" si="42"/>
        <v>20.55164939437617</v>
      </c>
      <c r="R379">
        <f t="shared" si="43"/>
        <v>-0.8579093943761684</v>
      </c>
    </row>
    <row r="380" ht="12.75">
      <c r="A380" s="1"/>
    </row>
    <row r="381" spans="1:15" ht="12.75">
      <c r="A381" t="s">
        <v>182</v>
      </c>
      <c r="L381">
        <f>SUMSQ(L7:L379)</f>
        <v>52.80690008505586</v>
      </c>
      <c r="O381">
        <f>SUMSQ(O7:O379)</f>
        <v>51.25423335199995</v>
      </c>
    </row>
    <row r="382" spans="1:18" ht="12.75">
      <c r="A382" s="27" t="s">
        <v>189</v>
      </c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>
        <f>SUMSQ(L332:L379)</f>
        <v>21.844976599167847</v>
      </c>
      <c r="M382" s="27"/>
      <c r="N382" s="27"/>
      <c r="O382" s="27">
        <f>SUMSQ(O332:O379)</f>
        <v>20.624660149499952</v>
      </c>
      <c r="P382" s="27"/>
      <c r="Q382" s="27"/>
      <c r="R382" s="27">
        <f>SUMSQ(R332:R379)</f>
        <v>20.8110182213345</v>
      </c>
    </row>
    <row r="384" spans="5:9" ht="12.75">
      <c r="E384" s="13" t="s">
        <v>176</v>
      </c>
      <c r="F384" s="4" t="s">
        <v>173</v>
      </c>
      <c r="G384" s="4" t="s">
        <v>170</v>
      </c>
      <c r="H384" s="4" t="s">
        <v>174</v>
      </c>
      <c r="I384" s="4" t="s">
        <v>175</v>
      </c>
    </row>
    <row r="385" spans="5:9" ht="12.75">
      <c r="E385" s="12" t="s">
        <v>134</v>
      </c>
      <c r="F385" s="19">
        <f>AVERAGE(F7:F379)</f>
        <v>0.0087896626458785</v>
      </c>
      <c r="G385" s="19">
        <f>AVERAGE(G7:G379)</f>
        <v>0.0020987718003253274</v>
      </c>
      <c r="H385" s="19">
        <f>AVERAGE(H7:H379)</f>
        <v>0.006695055261712685</v>
      </c>
      <c r="I385" s="19">
        <f>AVERAGE(I7:I379)</f>
        <v>0.006507664459715389</v>
      </c>
    </row>
    <row r="386" spans="5:9" ht="12.75">
      <c r="E386" s="12" t="s">
        <v>135</v>
      </c>
      <c r="F386" s="20">
        <f>STDEV(F7:F379)</f>
        <v>0.012721561159215855</v>
      </c>
      <c r="G386" s="20">
        <f>STDEV(G7:G379)</f>
        <v>0.0032535386679727503</v>
      </c>
      <c r="H386" s="20">
        <f>STDEV(H7:H379)</f>
        <v>0.012939005987934505</v>
      </c>
      <c r="I386" s="20">
        <f>STDEV(I7:I379)</f>
        <v>0.03798343952177003</v>
      </c>
    </row>
    <row r="387" spans="5:9" ht="12.75">
      <c r="E387" s="12" t="s">
        <v>172</v>
      </c>
      <c r="F387" s="16">
        <f>SQRT(F388^2/COUNT(F7:F382))</f>
        <v>0.00038221120979636017</v>
      </c>
      <c r="G387" s="16">
        <f>SQRT(G388^2/COUNT(G7:G382))</f>
        <v>0.0009930313372979323</v>
      </c>
      <c r="H387" s="16">
        <f>SQRT(H388^2/COUNT(H7:H382))</f>
        <v>0.0006280897336812222</v>
      </c>
      <c r="I387" s="16">
        <f>SQRT(I388^2/COUNT(I7:I382))</f>
        <v>0.006648105927895865</v>
      </c>
    </row>
    <row r="388" spans="5:9" ht="12.75">
      <c r="E388" s="13" t="s">
        <v>143</v>
      </c>
      <c r="F388" s="16">
        <f>MIN(F7:F379)</f>
        <v>-0.007371822848425413</v>
      </c>
      <c r="G388" s="16">
        <f>MIN(G7:G379)</f>
        <v>-0.019152894823246114</v>
      </c>
      <c r="H388" s="16">
        <f>MIN(H7:H379)</f>
        <v>-0.012114156076373561</v>
      </c>
      <c r="I388" s="16">
        <f>MIN(I7:I379)</f>
        <v>-0.12822402358142948</v>
      </c>
    </row>
    <row r="389" spans="5:9" ht="12.75">
      <c r="E389" s="13" t="s">
        <v>144</v>
      </c>
      <c r="F389" s="16">
        <f>MEDIAN(F7:F379)</f>
        <v>0.005776744701685099</v>
      </c>
      <c r="G389" s="16">
        <f>MEDIAN(G7:G379)</f>
        <v>0.002121826826783635</v>
      </c>
      <c r="H389" s="16">
        <f>MEDIAN(H7:H379)</f>
        <v>0.004691236731921733</v>
      </c>
      <c r="I389" s="16">
        <f>MEDIAN(I7:I379)</f>
        <v>0.002946262247821796</v>
      </c>
    </row>
    <row r="390" spans="5:9" ht="12.75">
      <c r="E390" s="13" t="s">
        <v>145</v>
      </c>
      <c r="F390" s="16">
        <f>MAX(F7:F379)</f>
        <v>0.15462265628184024</v>
      </c>
      <c r="G390" s="16">
        <f>MAX(G7:G379)</f>
        <v>0.012309920347574277</v>
      </c>
      <c r="H390" s="16">
        <f>MAX(H7:H379)</f>
        <v>0.15195270351946588</v>
      </c>
      <c r="I390" s="16">
        <f>MAX(I7:I379)</f>
        <v>0.4530659691950014</v>
      </c>
    </row>
    <row r="393" spans="5:9" ht="12.75">
      <c r="E393" s="13"/>
      <c r="F393" s="4"/>
      <c r="G393" s="4"/>
      <c r="H393" s="4"/>
      <c r="I393" s="4"/>
    </row>
    <row r="394" spans="5:9" ht="12.75">
      <c r="E394" s="12"/>
      <c r="F394" s="19"/>
      <c r="G394" s="19"/>
      <c r="H394" s="19"/>
      <c r="I394" s="19"/>
    </row>
    <row r="395" spans="5:9" ht="12.75">
      <c r="E395" s="12"/>
      <c r="F395" s="20"/>
      <c r="G395" s="20"/>
      <c r="H395" s="20"/>
      <c r="I395" s="20"/>
    </row>
    <row r="396" spans="5:9" ht="12.75">
      <c r="E396" s="12"/>
      <c r="F396" s="16"/>
      <c r="G396" s="16"/>
      <c r="H396" s="16"/>
      <c r="I396" s="16"/>
    </row>
    <row r="397" spans="5:9" ht="12.75">
      <c r="E397" s="13"/>
      <c r="F397" s="16"/>
      <c r="G397" s="16"/>
      <c r="H397" s="16"/>
      <c r="I397" s="16"/>
    </row>
    <row r="398" spans="5:9" ht="12.75">
      <c r="E398" s="13"/>
      <c r="F398" s="16"/>
      <c r="G398" s="16"/>
      <c r="H398" s="16"/>
      <c r="I398" s="16"/>
    </row>
    <row r="399" spans="5:9" ht="12.75">
      <c r="E399" s="13"/>
      <c r="F399" s="16"/>
      <c r="G399" s="16"/>
      <c r="H399" s="16"/>
      <c r="I399" s="16"/>
    </row>
    <row r="587" ht="12.75">
      <c r="J587" s="4" t="s">
        <v>171</v>
      </c>
    </row>
    <row r="588" ht="12.75">
      <c r="J588" s="16">
        <f>(H385-I385)/SQRT(H386^2/COUNT(H7:H342)+I386^2/COUNT(I7:I342))</f>
        <v>0.0854744306848097</v>
      </c>
    </row>
    <row r="597" ht="12.75">
      <c r="J597" s="16" t="e">
        <f>(H394-I394)/SQRT(H395^2/COUNT(H8:H342)+I395^2/COUNT(I8:I342))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Bauer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rsusmel</dc:creator>
  <cp:keywords/>
  <dc:description/>
  <cp:lastModifiedBy>uh</cp:lastModifiedBy>
  <dcterms:created xsi:type="dcterms:W3CDTF">2003-10-06T17:46:25Z</dcterms:created>
  <dcterms:modified xsi:type="dcterms:W3CDTF">2019-02-04T22:45:12Z</dcterms:modified>
  <cp:category/>
  <cp:version/>
  <cp:contentType/>
  <cp:contentStatus/>
</cp:coreProperties>
</file>