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660" windowWidth="20085" windowHeight="10905" tabRatio="772" activeTab="0"/>
  </bookViews>
  <sheets>
    <sheet name="Data-TE simulation" sheetId="1" r:id="rId1"/>
    <sheet name="Histogram TE" sheetId="2" r:id="rId2"/>
    <sheet name="Finer Histogram TE" sheetId="3" r:id="rId3"/>
    <sheet name="Descriptive stats" sheetId="4" r:id="rId4"/>
  </sheets>
  <externalReferences>
    <externalReference r:id="rId7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<sst xmlns="http://schemas.openxmlformats.org/spreadsheetml/2006/main" count="88" uniqueCount="74">
  <si>
    <t>Frequency</t>
  </si>
  <si>
    <t>Random Draw</t>
  </si>
  <si>
    <t>30 days</t>
  </si>
  <si>
    <t>TE=</t>
  </si>
  <si>
    <t>TE(sim)</t>
  </si>
  <si>
    <t>Bin</t>
  </si>
  <si>
    <t>More</t>
  </si>
  <si>
    <t>Replications</t>
  </si>
  <si>
    <t>alpha</t>
  </si>
  <si>
    <t>&lt;=TE(LB)</t>
  </si>
  <si>
    <t>with Randbetween</t>
  </si>
  <si>
    <t>Assign Random</t>
  </si>
  <si>
    <t>Lookup cell</t>
  </si>
  <si>
    <t>with Vlookup</t>
  </si>
  <si>
    <t>&lt;=TE(UB)</t>
  </si>
  <si>
    <t>SORT</t>
  </si>
  <si>
    <t>95% Emp. C.I.</t>
  </si>
  <si>
    <t>DATE</t>
  </si>
  <si>
    <t>Value of Receivable (USD)</t>
  </si>
  <si>
    <t>Modify TE(sim) to avoid ties</t>
  </si>
  <si>
    <t>Rank(TE)</t>
  </si>
  <si>
    <t>to avoid ties</t>
  </si>
  <si>
    <t xml:space="preserve"> </t>
  </si>
  <si>
    <t>Sort TE(sim)</t>
  </si>
  <si>
    <t>Simulation Stats</t>
  </si>
  <si>
    <t>Min</t>
  </si>
  <si>
    <t>TE-LB (.025)</t>
  </si>
  <si>
    <t>TE-UB (.975)</t>
  </si>
  <si>
    <t>Max</t>
  </si>
  <si>
    <t>Average</t>
  </si>
  <si>
    <t>St Dev</t>
  </si>
  <si>
    <t>Mean (s_t)</t>
  </si>
  <si>
    <t>s(CHF/USD)</t>
  </si>
  <si>
    <t>S(CHF/USD)</t>
  </si>
  <si>
    <t>ST Dev (s_t)</t>
  </si>
  <si>
    <t>95% C.I.</t>
  </si>
  <si>
    <t>Normal</t>
  </si>
  <si>
    <t>Ad-hoc CI</t>
  </si>
  <si>
    <t>Ad-hoc Rule:+/- X%</t>
  </si>
  <si>
    <t>Extremes: CI</t>
  </si>
  <si>
    <t>T (mo)</t>
  </si>
  <si>
    <t>T-mo Mean</t>
  </si>
  <si>
    <t>T-mo St Dev</t>
  </si>
  <si>
    <t>Var(97.5%)-mean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</si>
  <si>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</si>
  <si>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</si>
  <si>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</si>
  <si>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</si>
  <si>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</si>
  <si>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</si>
  <si>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</si>
  <si>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</si>
  <si>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</si>
  <si>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</si>
  <si>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</si>
  <si>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</si>
  <si>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</si>
  <si>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Monthly CHF/USD</t>
  </si>
  <si>
    <t>Percentile for VaR=Z%</t>
  </si>
  <si>
    <t>VaR(mean, (1-Z)%)</t>
  </si>
  <si>
    <t>VaR[(1-Z)%]</t>
  </si>
  <si>
    <t>Extending Results to T frequency</t>
  </si>
  <si>
    <t>Simulation</t>
  </si>
  <si>
    <t xml:space="preserve"> Draw to s: s(sim)</t>
  </si>
  <si>
    <t>S(sim)=S_T*(1+s(sim))</t>
  </si>
  <si>
    <t>Descriptive Stats for s_t</t>
  </si>
  <si>
    <t>H0(Mean=0)</t>
  </si>
  <si>
    <t>~=&gt; cannot reject H0</t>
  </si>
  <si>
    <t>Observations</t>
  </si>
  <si>
    <t>Average S_t+T</t>
  </si>
  <si>
    <t>S_t=Jan 2018</t>
  </si>
  <si>
    <t>Maturity (T)</t>
  </si>
  <si>
    <t>T-mo 95% C.I.</t>
  </si>
  <si>
    <t>T-mo Var(97.5%)-mean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</si>
</sst>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#,##0.0"/>
    <numFmt numFmtId="166" formatCode="#,##0.00000"/>
    <numFmt numFmtId="167" formatCode="mmm\-yyyy"/>
    <numFmt numFmtId="168" formatCode="0.00000"/>
    <numFmt numFmtId="169" formatCode="0.0000"/>
    <numFmt numFmtId="170" formatCode="#,##0.000"/>
    <numFmt numFmtId="171" formatCode="#,##0.0000"/>
  </numFmts>
  <fonts count="77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1"/>
      <name val="Arial"/>
      <family val="2"/>
    </font>
    <font>
      <b/>
      <sz val="10"/>
      <color indexed="60"/>
      <name val="Arial"/>
      <family val="2"/>
    </font>
    <font>
      <b/>
      <sz val="10"/>
      <color indexed="58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36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40"/>
      <name val="Arial"/>
      <family val="2"/>
    </font>
    <font>
      <b/>
      <sz val="10"/>
      <color indexed="19"/>
      <name val="Arial"/>
      <family val="2"/>
    </font>
    <font>
      <b/>
      <sz val="10"/>
      <color indexed="30"/>
      <name val="Arial"/>
      <family val="2"/>
    </font>
    <font>
      <b/>
      <sz val="10"/>
      <color indexed="57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8" tint="-0.4999699890613556"/>
      <name val="Arial"/>
      <family val="2"/>
    </font>
    <font>
      <b/>
      <sz val="10"/>
      <color rgb="FFC00000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3300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0"/>
      <color rgb="FF7030A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theme="6" tint="-0.4999699890613556"/>
      <name val="Arial"/>
      <family val="2"/>
    </font>
    <font>
      <sz val="10"/>
      <color theme="6" tint="-0.4999699890613556"/>
      <name val="Arial"/>
      <family val="2"/>
    </font>
    <font>
      <b/>
      <sz val="10"/>
      <color rgb="FF00B050"/>
      <name val="Arial"/>
      <family val="2"/>
    </font>
    <font>
      <b/>
      <sz val="10"/>
      <color rgb="FFCC00FF"/>
      <name val="Arial"/>
      <family val="2"/>
    </font>
    <font>
      <b/>
      <sz val="10"/>
      <color rgb="FF00B0F0"/>
      <name val="Arial"/>
      <family val="2"/>
    </font>
    <font>
      <b/>
      <sz val="10"/>
      <color theme="2" tint="-0.7499799728393555"/>
      <name val="Arial"/>
      <family val="2"/>
    </font>
    <font>
      <b/>
      <sz val="10"/>
      <color rgb="FF0070C0"/>
      <name val="Arial"/>
      <family val="2"/>
    </font>
    <font>
      <b/>
      <sz val="10"/>
      <color rgb="FF006600"/>
      <name val="Arial"/>
      <family val="2"/>
    </font>
    <font>
      <b/>
      <sz val="10"/>
      <color rgb="FF0099CC"/>
      <name val="Arial"/>
      <family val="2"/>
    </font>
    <font>
      <b/>
      <sz val="10"/>
      <color rgb="FF15AB3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2" fillId="0" borderId="11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58" fillId="0" borderId="0" xfId="0" applyFont="1" applyAlignment="1">
      <alignment horizontal="left"/>
    </xf>
    <xf numFmtId="3" fontId="58" fillId="0" borderId="0" xfId="0" applyNumberFormat="1" applyFont="1" applyAlignment="1">
      <alignment/>
    </xf>
    <xf numFmtId="0" fontId="59" fillId="0" borderId="0" xfId="0" applyFont="1" applyAlignment="1">
      <alignment horizontal="left"/>
    </xf>
    <xf numFmtId="3" fontId="59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4" fontId="60" fillId="0" borderId="0" xfId="0" applyNumberFormat="1" applyFont="1" applyAlignment="1">
      <alignment/>
    </xf>
    <xf numFmtId="0" fontId="62" fillId="0" borderId="0" xfId="0" applyFont="1" applyAlignment="1">
      <alignment horizontal="left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165" fontId="6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34" borderId="0" xfId="0" applyNumberFormat="1" applyFill="1" applyAlignment="1">
      <alignment/>
    </xf>
    <xf numFmtId="0" fontId="2" fillId="0" borderId="11" xfId="0" applyFont="1" applyFill="1" applyBorder="1" applyAlignment="1">
      <alignment horizontal="centerContinuous"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168" fontId="64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65" fillId="0" borderId="0" xfId="0" applyNumberFormat="1" applyFont="1" applyFill="1" applyBorder="1" applyAlignment="1">
      <alignment/>
    </xf>
    <xf numFmtId="168" fontId="63" fillId="0" borderId="0" xfId="0" applyNumberFormat="1" applyFont="1" applyFill="1" applyBorder="1" applyAlignment="1">
      <alignment/>
    </xf>
    <xf numFmtId="168" fontId="61" fillId="0" borderId="0" xfId="0" applyNumberFormat="1" applyFont="1" applyFill="1" applyBorder="1" applyAlignment="1">
      <alignment/>
    </xf>
    <xf numFmtId="0" fontId="65" fillId="0" borderId="0" xfId="0" applyFont="1" applyAlignment="1">
      <alignment horizontal="left"/>
    </xf>
    <xf numFmtId="165" fontId="65" fillId="0" borderId="0" xfId="0" applyNumberFormat="1" applyFont="1" applyAlignment="1">
      <alignment/>
    </xf>
    <xf numFmtId="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70" fontId="0" fillId="0" borderId="0" xfId="0" applyNumberFormat="1" applyAlignment="1">
      <alignment/>
    </xf>
    <xf numFmtId="0" fontId="7" fillId="0" borderId="0" xfId="0" applyFont="1" applyAlignment="1">
      <alignment/>
    </xf>
    <xf numFmtId="166" fontId="64" fillId="0" borderId="0" xfId="0" applyNumberFormat="1" applyFont="1" applyAlignment="1">
      <alignment/>
    </xf>
    <xf numFmtId="0" fontId="66" fillId="0" borderId="0" xfId="0" applyFont="1" applyAlignment="1">
      <alignment horizontal="left"/>
    </xf>
    <xf numFmtId="3" fontId="66" fillId="0" borderId="0" xfId="0" applyNumberFormat="1" applyFont="1" applyAlignment="1">
      <alignment/>
    </xf>
    <xf numFmtId="4" fontId="67" fillId="0" borderId="0" xfId="0" applyNumberFormat="1" applyFont="1" applyAlignment="1">
      <alignment/>
    </xf>
    <xf numFmtId="168" fontId="68" fillId="0" borderId="0" xfId="0" applyNumberFormat="1" applyFont="1" applyAlignment="1">
      <alignment/>
    </xf>
    <xf numFmtId="0" fontId="67" fillId="0" borderId="0" xfId="0" applyFont="1" applyAlignment="1">
      <alignment/>
    </xf>
    <xf numFmtId="166" fontId="69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65" fontId="70" fillId="0" borderId="0" xfId="0" applyNumberFormat="1" applyFont="1" applyAlignment="1">
      <alignment/>
    </xf>
    <xf numFmtId="0" fontId="70" fillId="0" borderId="0" xfId="0" applyFont="1" applyAlignment="1">
      <alignment horizontal="left"/>
    </xf>
    <xf numFmtId="0" fontId="63" fillId="0" borderId="0" xfId="0" applyFont="1" applyAlignment="1">
      <alignment/>
    </xf>
    <xf numFmtId="168" fontId="63" fillId="0" borderId="0" xfId="0" applyNumberFormat="1" applyFont="1" applyAlignment="1">
      <alignment/>
    </xf>
    <xf numFmtId="4" fontId="63" fillId="0" borderId="0" xfId="0" applyNumberFormat="1" applyFont="1" applyAlignment="1">
      <alignment/>
    </xf>
    <xf numFmtId="168" fontId="63" fillId="0" borderId="0" xfId="0" applyNumberFormat="1" applyFont="1" applyAlignment="1">
      <alignment horizontal="left"/>
    </xf>
    <xf numFmtId="0" fontId="71" fillId="0" borderId="0" xfId="0" applyFont="1" applyAlignment="1">
      <alignment horizontal="left"/>
    </xf>
    <xf numFmtId="168" fontId="0" fillId="0" borderId="0" xfId="0" applyNumberFormat="1" applyFont="1" applyAlignment="1">
      <alignment horizontal="left"/>
    </xf>
    <xf numFmtId="169" fontId="0" fillId="0" borderId="0" xfId="0" applyNumberFormat="1" applyAlignment="1">
      <alignment/>
    </xf>
    <xf numFmtId="169" fontId="71" fillId="0" borderId="0" xfId="0" applyNumberFormat="1" applyFont="1" applyAlignment="1">
      <alignment/>
    </xf>
    <xf numFmtId="166" fontId="72" fillId="0" borderId="0" xfId="0" applyNumberFormat="1" applyFont="1" applyAlignment="1">
      <alignment/>
    </xf>
    <xf numFmtId="0" fontId="72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73" fillId="0" borderId="0" xfId="0" applyFont="1" applyAlignment="1">
      <alignment/>
    </xf>
    <xf numFmtId="166" fontId="74" fillId="0" borderId="0" xfId="0" applyNumberFormat="1" applyFont="1" applyAlignment="1">
      <alignment/>
    </xf>
    <xf numFmtId="0" fontId="74" fillId="0" borderId="0" xfId="0" applyFont="1" applyAlignment="1">
      <alignment/>
    </xf>
    <xf numFmtId="0" fontId="64" fillId="0" borderId="0" xfId="0" applyFont="1" applyAlignment="1">
      <alignment/>
    </xf>
    <xf numFmtId="168" fontId="74" fillId="0" borderId="0" xfId="0" applyNumberFormat="1" applyFont="1" applyAlignment="1">
      <alignment/>
    </xf>
    <xf numFmtId="168" fontId="64" fillId="0" borderId="0" xfId="0" applyNumberFormat="1" applyFont="1" applyAlignment="1">
      <alignment/>
    </xf>
    <xf numFmtId="0" fontId="75" fillId="0" borderId="0" xfId="0" applyFont="1" applyAlignment="1">
      <alignment horizontal="left"/>
    </xf>
    <xf numFmtId="171" fontId="75" fillId="0" borderId="0" xfId="0" applyNumberFormat="1" applyFont="1" applyAlignment="1">
      <alignment/>
    </xf>
    <xf numFmtId="0" fontId="76" fillId="0" borderId="0" xfId="0" applyFont="1" applyAlignment="1">
      <alignment horizontal="left"/>
    </xf>
    <xf numFmtId="4" fontId="7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Simulated TE (in CHF)</a:t>
            </a:r>
          </a:p>
        </c:rich>
      </c:tx>
      <c:layout>
        <c:manualLayout>
          <c:xMode val="factor"/>
          <c:yMode val="factor"/>
          <c:x val="-0.00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74"/>
          <c:w val="0.925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'Finer Histogram TE'!$A$2:$A$33</c:f>
              <c:strCache>
                <c:ptCount val="32"/>
                <c:pt idx="0">
                  <c:v>796519</c:v>
                </c:pt>
                <c:pt idx="1">
                  <c:v>804884</c:v>
                </c:pt>
                <c:pt idx="2">
                  <c:v>813250</c:v>
                </c:pt>
                <c:pt idx="3">
                  <c:v>821616</c:v>
                </c:pt>
                <c:pt idx="4">
                  <c:v>829982</c:v>
                </c:pt>
                <c:pt idx="5">
                  <c:v>838348</c:v>
                </c:pt>
                <c:pt idx="6">
                  <c:v>846713</c:v>
                </c:pt>
                <c:pt idx="7">
                  <c:v>855079</c:v>
                </c:pt>
                <c:pt idx="8">
                  <c:v>863445</c:v>
                </c:pt>
                <c:pt idx="9">
                  <c:v>871811</c:v>
                </c:pt>
                <c:pt idx="10">
                  <c:v>880177</c:v>
                </c:pt>
                <c:pt idx="11">
                  <c:v>888542</c:v>
                </c:pt>
                <c:pt idx="12">
                  <c:v>896908</c:v>
                </c:pt>
                <c:pt idx="13">
                  <c:v>905274</c:v>
                </c:pt>
                <c:pt idx="14">
                  <c:v>913640</c:v>
                </c:pt>
                <c:pt idx="15">
                  <c:v>922005</c:v>
                </c:pt>
                <c:pt idx="16">
                  <c:v>930371</c:v>
                </c:pt>
                <c:pt idx="17">
                  <c:v>938737</c:v>
                </c:pt>
                <c:pt idx="18">
                  <c:v>947103</c:v>
                </c:pt>
                <c:pt idx="19">
                  <c:v>955469</c:v>
                </c:pt>
                <c:pt idx="20">
                  <c:v>963834</c:v>
                </c:pt>
                <c:pt idx="21">
                  <c:v>972200</c:v>
                </c:pt>
                <c:pt idx="22">
                  <c:v>980566</c:v>
                </c:pt>
                <c:pt idx="23">
                  <c:v>988932</c:v>
                </c:pt>
                <c:pt idx="24">
                  <c:v>997298</c:v>
                </c:pt>
                <c:pt idx="25">
                  <c:v>1005663</c:v>
                </c:pt>
                <c:pt idx="26">
                  <c:v>1014029</c:v>
                </c:pt>
                <c:pt idx="27">
                  <c:v>1022395</c:v>
                </c:pt>
                <c:pt idx="28">
                  <c:v>1030761</c:v>
                </c:pt>
                <c:pt idx="29">
                  <c:v>1039126</c:v>
                </c:pt>
                <c:pt idx="30">
                  <c:v>1047492</c:v>
                </c:pt>
                <c:pt idx="31">
                  <c:v>More</c:v>
                </c:pt>
              </c:strCache>
            </c:strRef>
          </c:cat>
          <c:val>
            <c:numRef>
              <c:f>'Finer Histogram TE'!$B$2:$B$33</c:f>
              <c:numCache>
                <c:ptCount val="32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9</c:v>
                </c:pt>
                <c:pt idx="7">
                  <c:v>18</c:v>
                </c:pt>
                <c:pt idx="8">
                  <c:v>22</c:v>
                </c:pt>
                <c:pt idx="9">
                  <c:v>24</c:v>
                </c:pt>
                <c:pt idx="10">
                  <c:v>30</c:v>
                </c:pt>
                <c:pt idx="11">
                  <c:v>60</c:v>
                </c:pt>
                <c:pt idx="12">
                  <c:v>99</c:v>
                </c:pt>
                <c:pt idx="13">
                  <c:v>97</c:v>
                </c:pt>
                <c:pt idx="14">
                  <c:v>145</c:v>
                </c:pt>
                <c:pt idx="15">
                  <c:v>113</c:v>
                </c:pt>
                <c:pt idx="16">
                  <c:v>102</c:v>
                </c:pt>
                <c:pt idx="17">
                  <c:v>63</c:v>
                </c:pt>
                <c:pt idx="18">
                  <c:v>67</c:v>
                </c:pt>
                <c:pt idx="19">
                  <c:v>38</c:v>
                </c:pt>
                <c:pt idx="20">
                  <c:v>50</c:v>
                </c:pt>
                <c:pt idx="21">
                  <c:v>24</c:v>
                </c:pt>
                <c:pt idx="22">
                  <c:v>12</c:v>
                </c:pt>
                <c:pt idx="23">
                  <c:v>3</c:v>
                </c:pt>
                <c:pt idx="24">
                  <c:v>2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</c:numCache>
            </c:numRef>
          </c:val>
        </c:ser>
        <c:axId val="61785121"/>
        <c:axId val="19195178"/>
      </c:barChart>
      <c:catAx>
        <c:axId val="61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195178"/>
        <c:crosses val="autoZero"/>
        <c:auto val="1"/>
        <c:lblOffset val="100"/>
        <c:tickLblSkip val="2"/>
        <c:noMultiLvlLbl val="0"/>
      </c:catAx>
      <c:valAx>
        <c:axId val="19195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851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 (in USD) Histogram</a:t>
            </a:r>
          </a:p>
        </c:rich>
      </c:tx>
      <c:layout>
        <c:manualLayout>
          <c:xMode val="factor"/>
          <c:yMode val="factor"/>
          <c:x val="0.06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325"/>
          <c:w val="0.9725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'Histogram TE'!$B$1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TE'!$A$2:$A$20</c:f>
              <c:strCache/>
            </c:strRef>
          </c:cat>
          <c:val>
            <c:numRef>
              <c:f>'Histogram TE'!$B$2:$B$20</c:f>
              <c:numCache/>
            </c:numRef>
          </c:val>
        </c:ser>
        <c:axId val="38538875"/>
        <c:axId val="11305556"/>
      </c:barChart>
      <c:catAx>
        <c:axId val="38538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05556"/>
        <c:crosses val="autoZero"/>
        <c:auto val="1"/>
        <c:lblOffset val="100"/>
        <c:tickLblSkip val="1"/>
        <c:noMultiLvlLbl val="0"/>
      </c:catAx>
      <c:valAx>
        <c:axId val="11305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38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Simulated TE (in CHF)</a:t>
            </a:r>
          </a:p>
        </c:rich>
      </c:tx>
      <c:layout>
        <c:manualLayout>
          <c:xMode val="factor"/>
          <c:yMode val="factor"/>
          <c:x val="-0.00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07"/>
          <c:w val="0.92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'Finer Histogram TE'!$A$2:$A$33</c:f>
              <c:strCache/>
            </c:strRef>
          </c:cat>
          <c:val>
            <c:numRef>
              <c:f>'Finer Histogram TE'!$B$2:$B$33</c:f>
              <c:numCache/>
            </c:numRef>
          </c:val>
        </c:ser>
        <c:axId val="34641141"/>
        <c:axId val="43334814"/>
      </c:barChart>
      <c:catAx>
        <c:axId val="3464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334814"/>
        <c:crosses val="autoZero"/>
        <c:auto val="1"/>
        <c:lblOffset val="100"/>
        <c:tickLblSkip val="2"/>
        <c:noMultiLvlLbl val="0"/>
      </c:catAx>
      <c:valAx>
        <c:axId val="43334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41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45</xdr:row>
      <xdr:rowOff>38100</xdr:rowOff>
    </xdr:from>
    <xdr:to>
      <xdr:col>19</xdr:col>
      <xdr:colOff>304800</xdr:colOff>
      <xdr:row>58</xdr:row>
      <xdr:rowOff>133350</xdr:rowOff>
    </xdr:to>
    <xdr:graphicFrame>
      <xdr:nvGraphicFramePr>
        <xdr:cNvPr id="1" name="Chart 2"/>
        <xdr:cNvGraphicFramePr/>
      </xdr:nvGraphicFramePr>
      <xdr:xfrm>
        <a:off x="13658850" y="7324725"/>
        <a:ext cx="39909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2</xdr:row>
      <xdr:rowOff>95250</xdr:rowOff>
    </xdr:from>
    <xdr:to>
      <xdr:col>12</xdr:col>
      <xdr:colOff>428625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286125" y="419100"/>
        <a:ext cx="44577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152400</xdr:rowOff>
    </xdr:from>
    <xdr:to>
      <xdr:col>9</xdr:col>
      <xdr:colOff>571500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2066925" y="152400"/>
        <a:ext cx="39909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_fr-FR"/>
      <sheetName val="RES_en-US"/>
      <sheetName val="RES_cs-CZ"/>
      <sheetName val="RES_da-DK"/>
      <sheetName val="RES_de-DE"/>
      <sheetName val="RES_el-GR"/>
      <sheetName val="RES_es-ES"/>
      <sheetName val="RES_fi-FI"/>
      <sheetName val="RES_hr-HR"/>
      <sheetName val="RES_hu-HU"/>
      <sheetName val="RES_it-IT"/>
      <sheetName val="RES_ja-JP"/>
      <sheetName val="RES_ko-KR"/>
      <sheetName val="RES_lv-LV"/>
      <sheetName val="RES_nb-NO"/>
      <sheetName val="RES_nl-NL"/>
      <sheetName val="RES_pl-PL"/>
      <sheetName val="RES_pt-BR"/>
      <sheetName val="RES_pt-PT"/>
      <sheetName val="RES_ro-RO"/>
      <sheetName val="RES_ru-RU"/>
      <sheetName val="RES_sl-SI"/>
      <sheetName val="RES_sv-SE"/>
      <sheetName val="RES_tr-TR"/>
      <sheetName val="RES_zh-CN"/>
      <sheetName val="RES_zh-T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04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22.8515625" style="0" customWidth="1"/>
    <col min="2" max="2" width="13.28125" style="0" bestFit="1" customWidth="1"/>
    <col min="3" max="3" width="13.28125" style="0" customWidth="1"/>
    <col min="4" max="4" width="11.7109375" style="30" customWidth="1"/>
    <col min="5" max="5" width="20.8515625" style="0" customWidth="1"/>
    <col min="6" max="6" width="16.7109375" style="0" customWidth="1"/>
    <col min="7" max="7" width="20.140625" style="30" customWidth="1"/>
    <col min="8" max="8" width="12.8515625" style="13" customWidth="1"/>
    <col min="9" max="9" width="5.140625" style="0" customWidth="1"/>
    <col min="10" max="10" width="14.28125" style="13" customWidth="1"/>
    <col min="11" max="11" width="8.28125" style="0" customWidth="1"/>
    <col min="12" max="12" width="18.00390625" style="13" customWidth="1"/>
    <col min="13" max="13" width="11.8515625" style="13" customWidth="1"/>
    <col min="14" max="14" width="12.00390625" style="0" customWidth="1"/>
    <col min="15" max="17" width="13.00390625" style="0" customWidth="1"/>
    <col min="18" max="18" width="6.140625" style="0" customWidth="1"/>
    <col min="19" max="19" width="13.7109375" style="0" customWidth="1"/>
    <col min="20" max="20" width="13.28125" style="0" customWidth="1"/>
    <col min="21" max="21" width="12.28125" style="0" customWidth="1"/>
    <col min="22" max="22" width="15.00390625" style="0" customWidth="1"/>
    <col min="23" max="23" width="10.8515625" style="0" customWidth="1"/>
    <col min="24" max="24" width="7.140625" style="0" customWidth="1"/>
    <col min="25" max="25" width="12.00390625" style="0" customWidth="1"/>
    <col min="26" max="26" width="13.28125" style="0" customWidth="1"/>
    <col min="27" max="27" width="11.140625" style="0" customWidth="1"/>
    <col min="28" max="28" width="12.57421875" style="0" customWidth="1"/>
    <col min="29" max="29" width="11.421875" style="0" customWidth="1"/>
    <col min="31" max="31" width="13.00390625" style="0" customWidth="1"/>
    <col min="32" max="32" width="13.140625" style="0" customWidth="1"/>
    <col min="33" max="33" width="13.00390625" style="0" customWidth="1"/>
    <col min="34" max="34" width="10.7109375" style="0" customWidth="1"/>
  </cols>
  <sheetData>
    <row r="1" spans="1:27" ht="12.75">
      <c r="A1" s="67" t="s">
        <v>70</v>
      </c>
      <c r="B1" s="70">
        <f>LOOKUP(9.99E+307,B45:B5001)</f>
        <v>0.921</v>
      </c>
      <c r="C1" s="69"/>
      <c r="E1" s="60" t="s">
        <v>65</v>
      </c>
      <c r="F1" s="1"/>
      <c r="G1" s="32"/>
      <c r="M1" s="13" t="s">
        <v>4</v>
      </c>
      <c r="AA1" s="1"/>
    </row>
    <row r="2" spans="1:27" ht="12.75">
      <c r="A2" s="12" t="s">
        <v>71</v>
      </c>
      <c r="B2" s="33" t="s">
        <v>2</v>
      </c>
      <c r="C2" s="1"/>
      <c r="E2" s="77" t="s">
        <v>31</v>
      </c>
      <c r="F2" s="53">
        <f>AVERAGE(D46:D620)</f>
        <v>-0.0019921037950557594</v>
      </c>
      <c r="G2" s="32"/>
      <c r="M2" s="13" t="s">
        <v>15</v>
      </c>
      <c r="AA2" s="1"/>
    </row>
    <row r="3" spans="1:7" ht="12.75">
      <c r="A3" s="12" t="s">
        <v>18</v>
      </c>
      <c r="B3" s="20">
        <v>1000000</v>
      </c>
      <c r="E3" s="76" t="s">
        <v>34</v>
      </c>
      <c r="F3" s="75">
        <f>STDEV(D46:D620)</f>
        <v>0.033743489897957474</v>
      </c>
      <c r="G3" s="32"/>
    </row>
    <row r="4" spans="1:7" ht="12.75">
      <c r="A4" s="47" t="s">
        <v>3</v>
      </c>
      <c r="B4" s="48">
        <f>B3*B1</f>
        <v>921000</v>
      </c>
      <c r="E4" s="72" t="s">
        <v>25</v>
      </c>
      <c r="F4" s="71">
        <f>MIN(D46:D620)</f>
        <v>-0.13553002264817982</v>
      </c>
      <c r="G4" s="32"/>
    </row>
    <row r="5" spans="1:7" ht="12.75">
      <c r="A5" s="5" t="s">
        <v>8</v>
      </c>
      <c r="B5">
        <v>0.05</v>
      </c>
      <c r="E5" s="12" t="s">
        <v>46</v>
      </c>
      <c r="F5" s="25">
        <f>MEDIAN(D46:D620)</f>
        <v>-0.0014907332796133543</v>
      </c>
      <c r="G5" s="32"/>
    </row>
    <row r="6" spans="1:7" ht="12.75">
      <c r="A6" s="5"/>
      <c r="E6" s="73" t="s">
        <v>28</v>
      </c>
      <c r="F6" s="59">
        <f>MAX(D46:D620)</f>
        <v>0.15666666666666673</v>
      </c>
      <c r="G6" s="32"/>
    </row>
    <row r="7" spans="1:7" ht="12.75">
      <c r="A7" s="5"/>
      <c r="E7" s="12" t="s">
        <v>68</v>
      </c>
      <c r="F7">
        <f>COUNT(E46:E620)</f>
        <v>575</v>
      </c>
      <c r="G7" s="32"/>
    </row>
    <row r="8" spans="1:7" ht="12.75">
      <c r="A8" s="29" t="s">
        <v>62</v>
      </c>
      <c r="E8" s="12" t="s">
        <v>66</v>
      </c>
      <c r="F8">
        <f>F2/(F3/SQRT(COUNT(D46:D609)))</f>
        <v>-1.4020435945963263</v>
      </c>
      <c r="G8" s="68" t="s">
        <v>67</v>
      </c>
    </row>
    <row r="9" spans="1:7" ht="12.75">
      <c r="A9" s="5" t="s">
        <v>7</v>
      </c>
      <c r="B9" s="6">
        <v>1000</v>
      </c>
      <c r="C9" s="11"/>
      <c r="G9" s="32"/>
    </row>
    <row r="10" spans="1:7" ht="12.75">
      <c r="A10" s="62" t="s">
        <v>16</v>
      </c>
      <c r="B10" s="61">
        <f>M1020</f>
        <v>855741.6602581068</v>
      </c>
      <c r="C10" s="61">
        <f>M70</f>
        <v>985097.7866421803</v>
      </c>
      <c r="G10" s="32"/>
    </row>
    <row r="11" spans="1:7" ht="12.75">
      <c r="A11" s="5"/>
      <c r="B11" s="11"/>
      <c r="C11" s="11"/>
      <c r="G11" s="32"/>
    </row>
    <row r="12" spans="1:7" ht="12.75">
      <c r="A12" s="5" t="s">
        <v>58</v>
      </c>
      <c r="B12" s="51">
        <v>0.025</v>
      </c>
      <c r="C12" s="11"/>
      <c r="G12" s="32"/>
    </row>
    <row r="13" spans="1:7" ht="12.75">
      <c r="A13" s="5" t="s">
        <v>60</v>
      </c>
      <c r="B13" s="61">
        <f>PERCENTILE(H46:H1045,B12)</f>
        <v>855741.6602017068</v>
      </c>
      <c r="C13" s="11"/>
      <c r="D13" s="11"/>
      <c r="E13" s="11"/>
      <c r="G13" s="32"/>
    </row>
    <row r="14" spans="1:7" ht="12.75">
      <c r="A14" s="29" t="s">
        <v>59</v>
      </c>
      <c r="B14" s="34">
        <f>B13-B4</f>
        <v>-65258.33979829319</v>
      </c>
      <c r="C14" s="11"/>
      <c r="G14" s="32"/>
    </row>
    <row r="15" spans="1:7" ht="12.75">
      <c r="A15" s="29"/>
      <c r="B15" s="34"/>
      <c r="C15" s="11"/>
      <c r="G15" s="32"/>
    </row>
    <row r="16" spans="1:7" ht="12.75">
      <c r="A16" s="5"/>
      <c r="B16" s="11"/>
      <c r="C16" s="11"/>
      <c r="E16" s="52" t="s">
        <v>61</v>
      </c>
      <c r="G16" s="32"/>
    </row>
    <row r="17" spans="1:7" ht="12.75">
      <c r="A17" s="27" t="s">
        <v>36</v>
      </c>
      <c r="B17" s="11"/>
      <c r="C17" s="11"/>
      <c r="E17" s="74" t="s">
        <v>40</v>
      </c>
      <c r="F17" s="74">
        <v>4</v>
      </c>
      <c r="G17" s="32"/>
    </row>
    <row r="18" spans="1:7" ht="12.75">
      <c r="A18" t="s">
        <v>31</v>
      </c>
      <c r="B18" s="53">
        <f>F2</f>
        <v>-0.0019921037950557594</v>
      </c>
      <c r="C18" s="11"/>
      <c r="E18" s="77" t="s">
        <v>41</v>
      </c>
      <c r="F18" s="79">
        <f>F2*F17</f>
        <v>-0.007968415180223037</v>
      </c>
      <c r="G18" s="32"/>
    </row>
    <row r="19" spans="1:7" ht="12.75">
      <c r="A19" s="76" t="s">
        <v>34</v>
      </c>
      <c r="B19" s="75">
        <f>F3</f>
        <v>0.033743489897957474</v>
      </c>
      <c r="C19" s="11"/>
      <c r="E19" s="76" t="s">
        <v>42</v>
      </c>
      <c r="F19" s="78">
        <f>F3*SQRT(F17)</f>
        <v>0.06748697979591495</v>
      </c>
      <c r="G19" s="32"/>
    </row>
    <row r="20" spans="1:7" ht="12.75">
      <c r="A20" s="27" t="s">
        <v>35</v>
      </c>
      <c r="B20" s="56">
        <f>B4*(1+(B18-1.96*B19))</f>
        <v>858252.8741805567</v>
      </c>
      <c r="C20" s="56">
        <f>B4*(1+(B18+1.96*B19))</f>
        <v>980077.6706289505</v>
      </c>
      <c r="D20" s="57"/>
      <c r="E20" s="27" t="s">
        <v>72</v>
      </c>
      <c r="F20" s="56">
        <f>B4*(1+(F18-1.96*F19))</f>
        <v>791836.2931706208</v>
      </c>
      <c r="G20" s="56">
        <f>B4*(1+(F18+1.96*F19))</f>
        <v>1035485.8860674084</v>
      </c>
    </row>
    <row r="21" spans="1:7" ht="12.75">
      <c r="A21" s="27" t="s">
        <v>43</v>
      </c>
      <c r="B21" s="56">
        <f>B20-B4</f>
        <v>-62747.12581944326</v>
      </c>
      <c r="C21" s="56"/>
      <c r="D21" s="57"/>
      <c r="E21" s="58" t="s">
        <v>73</v>
      </c>
      <c r="F21" s="56">
        <f>B4*(F18-1.96*F19)</f>
        <v>-129163.70682937924</v>
      </c>
      <c r="G21" s="32"/>
    </row>
    <row r="22" spans="1:7" ht="12.75">
      <c r="A22" s="27"/>
      <c r="B22" s="56"/>
      <c r="C22" s="56"/>
      <c r="D22" s="57"/>
      <c r="E22" s="58"/>
      <c r="F22" s="56"/>
      <c r="G22" s="32"/>
    </row>
    <row r="23" spans="1:7" ht="12.75">
      <c r="A23" s="5"/>
      <c r="B23" s="13"/>
      <c r="C23" s="13"/>
      <c r="G23" s="32"/>
    </row>
    <row r="24" spans="1:7" ht="12.75">
      <c r="A24" s="26" t="s">
        <v>38</v>
      </c>
      <c r="B24" s="13">
        <v>0.1</v>
      </c>
      <c r="C24" s="13"/>
      <c r="G24" s="32"/>
    </row>
    <row r="25" spans="1:7" ht="12.75">
      <c r="A25" s="26" t="s">
        <v>37</v>
      </c>
      <c r="B25" s="28">
        <f>B4*(1-B24)</f>
        <v>828900</v>
      </c>
      <c r="C25" s="28">
        <f>B4*(1+B24)</f>
        <v>1013100.0000000001</v>
      </c>
      <c r="G25" s="32"/>
    </row>
    <row r="26" spans="1:7" ht="12.75">
      <c r="A26" s="26"/>
      <c r="B26" s="28"/>
      <c r="C26" s="28"/>
      <c r="G26" s="32"/>
    </row>
    <row r="27" spans="1:7" ht="12.75">
      <c r="A27" s="12"/>
      <c r="B27" s="28"/>
      <c r="C27" s="28"/>
      <c r="G27" s="32"/>
    </row>
    <row r="28" spans="1:7" ht="12.75">
      <c r="A28" s="82" t="s">
        <v>39</v>
      </c>
      <c r="B28" s="83">
        <f>B4*(1+MIN(D46:D607))</f>
        <v>796176.8491410264</v>
      </c>
      <c r="C28" s="83">
        <f>B4*(1+MAX(D46:D607))</f>
        <v>1065290</v>
      </c>
      <c r="G28" s="32"/>
    </row>
    <row r="29" spans="1:7" ht="12.75">
      <c r="A29" s="72" t="s">
        <v>25</v>
      </c>
      <c r="B29" s="71">
        <f>F4</f>
        <v>-0.13553002264817982</v>
      </c>
      <c r="C29" s="28"/>
      <c r="G29" s="32"/>
    </row>
    <row r="30" spans="1:7" ht="12.75">
      <c r="A30" s="73" t="s">
        <v>28</v>
      </c>
      <c r="B30" s="59">
        <f>F6</f>
        <v>0.15666666666666673</v>
      </c>
      <c r="C30" s="28"/>
      <c r="G30" s="32"/>
    </row>
    <row r="31" spans="1:7" ht="12.75">
      <c r="A31" s="12"/>
      <c r="B31" s="59"/>
      <c r="C31" s="28"/>
      <c r="G31" s="32"/>
    </row>
    <row r="32" spans="2:7" ht="12.75">
      <c r="B32" s="11"/>
      <c r="C32" s="11"/>
      <c r="G32" s="32"/>
    </row>
    <row r="33" spans="1:7" ht="12.75">
      <c r="A33" s="19" t="s">
        <v>24</v>
      </c>
      <c r="B33" s="6"/>
      <c r="C33" s="11"/>
      <c r="G33" s="32"/>
    </row>
    <row r="34" spans="1:7" ht="12.75">
      <c r="A34" s="19" t="s">
        <v>25</v>
      </c>
      <c r="B34" s="20">
        <f>MIN(H45:H1045)</f>
        <v>829472.049689441</v>
      </c>
      <c r="C34" s="11"/>
      <c r="G34" s="32"/>
    </row>
    <row r="35" spans="1:7" ht="12.75">
      <c r="A35" s="21" t="s">
        <v>26</v>
      </c>
      <c r="B35" s="22">
        <f>PERCENTILE(H46:H1045,0.025)</f>
        <v>855741.6602017068</v>
      </c>
      <c r="C35" s="11"/>
      <c r="D35" s="31" t="s">
        <v>22</v>
      </c>
      <c r="G35" s="32"/>
    </row>
    <row r="36" spans="1:7" ht="12.75">
      <c r="A36" s="23" t="s">
        <v>27</v>
      </c>
      <c r="B36" s="24">
        <f>PERCENTILE(H46:H1045,0.975)</f>
        <v>985097.7865873803</v>
      </c>
      <c r="C36" s="11"/>
      <c r="G36" s="32"/>
    </row>
    <row r="37" spans="1:7" ht="12.75">
      <c r="A37" s="19" t="s">
        <v>28</v>
      </c>
      <c r="B37" s="20">
        <f>MAX(H45:H1045)</f>
        <v>1036726.5488927595</v>
      </c>
      <c r="C37" s="11"/>
      <c r="G37" s="32"/>
    </row>
    <row r="38" spans="1:7" ht="12.75">
      <c r="A38" s="54" t="s">
        <v>29</v>
      </c>
      <c r="B38" s="55">
        <f>AVERAGE(H45:H1045)</f>
        <v>919040.1567129019</v>
      </c>
      <c r="C38" s="11"/>
      <c r="G38" s="32"/>
    </row>
    <row r="39" spans="1:7" ht="12.75">
      <c r="A39" s="54" t="s">
        <v>30</v>
      </c>
      <c r="B39" s="55">
        <f>STDEV(H45:H1045)</f>
        <v>30433.78933312926</v>
      </c>
      <c r="C39" s="11"/>
      <c r="G39" s="32"/>
    </row>
    <row r="40" spans="1:7" ht="12.75">
      <c r="A40" s="80" t="s">
        <v>69</v>
      </c>
      <c r="B40" s="81">
        <f>B1*(1+AVERAGE(F46:F1045))</f>
        <v>0.9190401567129043</v>
      </c>
      <c r="C40" s="11"/>
      <c r="G40" s="32"/>
    </row>
    <row r="41" spans="1:7" ht="12.75">
      <c r="A41" s="54"/>
      <c r="B41" s="55"/>
      <c r="C41" s="11"/>
      <c r="G41" s="32"/>
    </row>
    <row r="42" spans="1:13" ht="12.75">
      <c r="A42" s="5"/>
      <c r="B42" s="11"/>
      <c r="C42" s="11"/>
      <c r="E42" s="63"/>
      <c r="F42" s="63" t="s">
        <v>11</v>
      </c>
      <c r="G42" s="66"/>
      <c r="H42" s="65"/>
      <c r="I42" s="63"/>
      <c r="J42" s="65"/>
      <c r="K42" s="63"/>
      <c r="L42" s="65"/>
      <c r="M42" s="65"/>
    </row>
    <row r="43" spans="5:13" ht="12.75">
      <c r="E43" s="63" t="s">
        <v>1</v>
      </c>
      <c r="F43" s="63" t="s">
        <v>63</v>
      </c>
      <c r="G43" s="64"/>
      <c r="H43" s="65"/>
      <c r="I43" s="63"/>
      <c r="J43" s="65" t="s">
        <v>19</v>
      </c>
      <c r="K43" s="63" t="s">
        <v>20</v>
      </c>
      <c r="L43" s="65" t="s">
        <v>19</v>
      </c>
      <c r="M43" s="65" t="s">
        <v>23</v>
      </c>
    </row>
    <row r="44" spans="1:13" s="63" customFormat="1" ht="12.75">
      <c r="A44" s="63" t="s">
        <v>17</v>
      </c>
      <c r="B44" s="63" t="s">
        <v>33</v>
      </c>
      <c r="C44" s="63" t="s">
        <v>12</v>
      </c>
      <c r="D44" s="64" t="s">
        <v>32</v>
      </c>
      <c r="E44" s="63" t="s">
        <v>10</v>
      </c>
      <c r="F44" s="63" t="s">
        <v>13</v>
      </c>
      <c r="G44" s="64" t="s">
        <v>64</v>
      </c>
      <c r="H44" s="65" t="s">
        <v>4</v>
      </c>
      <c r="J44" s="65" t="s">
        <v>21</v>
      </c>
      <c r="L44" s="65" t="s">
        <v>21</v>
      </c>
      <c r="M44" s="65"/>
    </row>
    <row r="45" spans="1:12" ht="12.75">
      <c r="A45" s="1">
        <v>25948</v>
      </c>
      <c r="B45">
        <v>4.2963000000000005</v>
      </c>
      <c r="C45">
        <v>1</v>
      </c>
      <c r="F45" s="30"/>
      <c r="L45" s="35" t="s">
        <v>22</v>
      </c>
    </row>
    <row r="46" spans="1:14" ht="12.75">
      <c r="A46" s="1">
        <v>25979</v>
      </c>
      <c r="B46">
        <v>4.307</v>
      </c>
      <c r="C46">
        <f>C45+1</f>
        <v>2</v>
      </c>
      <c r="D46" s="30">
        <f>B46/B45-1</f>
        <v>0.002490515094383472</v>
      </c>
      <c r="E46">
        <f ca="1">RANDBETWEEN(2,614)</f>
        <v>73</v>
      </c>
      <c r="F46" s="30">
        <f>VLOOKUP(E46,$C$46:$D$658,2,TRUE)</f>
        <v>0.024066356133039202</v>
      </c>
      <c r="G46" s="30">
        <f>$B$1*(1+F46)</f>
        <v>0.9431651139985291</v>
      </c>
      <c r="H46" s="13">
        <f>1*G46*$B$3</f>
        <v>943165.113998529</v>
      </c>
      <c r="J46" s="13">
        <f>H46+0.0000001*C45</f>
        <v>943165.113998629</v>
      </c>
      <c r="K46">
        <f>RANK(J46,J$46:J$1045)</f>
        <v>196</v>
      </c>
      <c r="L46" s="13">
        <f>H46+0.0000001*C45</f>
        <v>943165.113998629</v>
      </c>
      <c r="M46" s="13">
        <f>_xlfn.IFERROR(VLOOKUP(C45,K$46:L$1045,2,FALSE),VLOOKUP(C45,K$46:L$1045,2,TRUE))</f>
        <v>1036726.5489745595</v>
      </c>
      <c r="N46" s="18"/>
    </row>
    <row r="47" spans="1:14" ht="12.75">
      <c r="A47" s="1">
        <v>26007</v>
      </c>
      <c r="B47">
        <v>4.2954</v>
      </c>
      <c r="C47">
        <f aca="true" t="shared" si="0" ref="C47:C110">C46+1</f>
        <v>3</v>
      </c>
      <c r="D47" s="30">
        <f aca="true" t="shared" si="1" ref="D47:D110">B47/B46-1</f>
        <v>-0.002693289993034753</v>
      </c>
      <c r="E47">
        <f aca="true" ca="1" t="shared" si="2" ref="E47:E110">RANDBETWEEN(2,614)</f>
        <v>561</v>
      </c>
      <c r="F47" s="30">
        <f aca="true" t="shared" si="3" ref="F47:F110">VLOOKUP(E47,$C$46:$D$658,2,TRUE)</f>
        <v>0.00811654526534844</v>
      </c>
      <c r="G47" s="30">
        <f aca="true" t="shared" si="4" ref="G47:G110">$B$1*(1+F47)</f>
        <v>0.928475338189386</v>
      </c>
      <c r="H47" s="13">
        <f aca="true" t="shared" si="5" ref="H47:H110">1*G47*$B$3</f>
        <v>928475.338189386</v>
      </c>
      <c r="J47" s="13">
        <f aca="true" t="shared" si="6" ref="J47:J110">H47+0.0000001*C46</f>
        <v>928475.338189586</v>
      </c>
      <c r="K47">
        <f aca="true" t="shared" si="7" ref="K47:K110">RANK(J47,J$46:J$1045)</f>
        <v>323</v>
      </c>
      <c r="L47" s="13">
        <f aca="true" t="shared" si="8" ref="L47:L110">H47+0.0000001*C46</f>
        <v>928475.338189586</v>
      </c>
      <c r="M47" s="13">
        <f aca="true" t="shared" si="9" ref="M47:M110">_xlfn.IFERROR(VLOOKUP(C46,K$46:L$1045,2,FALSE),VLOOKUP(C46,K$46:L$1045,2,TRUE))</f>
        <v>1036726.5489505595</v>
      </c>
      <c r="N47" s="18"/>
    </row>
    <row r="48" spans="1:14" ht="12.75">
      <c r="A48" s="1">
        <v>26038</v>
      </c>
      <c r="B48">
        <v>4.2959000000000005</v>
      </c>
      <c r="C48">
        <f t="shared" si="0"/>
        <v>4</v>
      </c>
      <c r="D48" s="30">
        <f t="shared" si="1"/>
        <v>0.0001164035945431241</v>
      </c>
      <c r="E48">
        <f ca="1" t="shared" si="2"/>
        <v>160</v>
      </c>
      <c r="F48" s="30">
        <f t="shared" si="3"/>
        <v>0.043670150987224154</v>
      </c>
      <c r="G48" s="30">
        <f t="shared" si="4"/>
        <v>0.9612202090592334</v>
      </c>
      <c r="H48" s="13">
        <f t="shared" si="5"/>
        <v>961220.2090592334</v>
      </c>
      <c r="J48" s="13">
        <f t="shared" si="6"/>
        <v>961220.2090595334</v>
      </c>
      <c r="K48">
        <f t="shared" si="7"/>
        <v>71</v>
      </c>
      <c r="L48" s="13">
        <f t="shared" si="8"/>
        <v>961220.2090595334</v>
      </c>
      <c r="M48" s="13">
        <f t="shared" si="9"/>
        <v>1036726.5488974595</v>
      </c>
      <c r="N48" s="18"/>
    </row>
    <row r="49" spans="1:14" ht="12.75">
      <c r="A49" s="1">
        <v>26068</v>
      </c>
      <c r="B49">
        <v>4.1058</v>
      </c>
      <c r="C49">
        <f t="shared" si="0"/>
        <v>5</v>
      </c>
      <c r="D49" s="30">
        <f t="shared" si="1"/>
        <v>-0.04425149561209529</v>
      </c>
      <c r="E49">
        <f ca="1" t="shared" si="2"/>
        <v>122</v>
      </c>
      <c r="F49" s="30">
        <f t="shared" si="3"/>
        <v>0.01552795031055898</v>
      </c>
      <c r="G49" s="30">
        <f t="shared" si="4"/>
        <v>0.9353012422360248</v>
      </c>
      <c r="H49" s="13">
        <f t="shared" si="5"/>
        <v>935301.2422360248</v>
      </c>
      <c r="J49" s="13">
        <f t="shared" si="6"/>
        <v>935301.2422364248</v>
      </c>
      <c r="K49">
        <f t="shared" si="7"/>
        <v>263</v>
      </c>
      <c r="L49" s="13">
        <f t="shared" si="8"/>
        <v>935301.2422364248</v>
      </c>
      <c r="M49" s="13">
        <f t="shared" si="9"/>
        <v>1025070.3201405946</v>
      </c>
      <c r="N49" s="18"/>
    </row>
    <row r="50" spans="1:14" ht="12.75">
      <c r="A50" s="1">
        <v>26099</v>
      </c>
      <c r="B50">
        <v>4.0989</v>
      </c>
      <c r="C50">
        <f t="shared" si="0"/>
        <v>6</v>
      </c>
      <c r="D50" s="30">
        <f t="shared" si="1"/>
        <v>-0.0016805494666082277</v>
      </c>
      <c r="E50">
        <f ca="1" t="shared" si="2"/>
        <v>585</v>
      </c>
      <c r="F50" s="30">
        <f t="shared" si="3"/>
        <v>0.007980604101424316</v>
      </c>
      <c r="G50" s="30">
        <f t="shared" si="4"/>
        <v>0.9283501363774118</v>
      </c>
      <c r="H50" s="13">
        <f t="shared" si="5"/>
        <v>928350.1363774118</v>
      </c>
      <c r="J50" s="13">
        <f t="shared" si="6"/>
        <v>928350.1363779118</v>
      </c>
      <c r="K50">
        <f t="shared" si="7"/>
        <v>326</v>
      </c>
      <c r="L50" s="13">
        <f t="shared" si="8"/>
        <v>928350.1363779118</v>
      </c>
      <c r="M50" s="13">
        <f t="shared" si="9"/>
        <v>1025070.3201011945</v>
      </c>
      <c r="N50" s="18"/>
    </row>
    <row r="51" spans="1:14" ht="12.75">
      <c r="A51" s="1">
        <v>26129</v>
      </c>
      <c r="B51">
        <v>4.0862</v>
      </c>
      <c r="C51">
        <f t="shared" si="0"/>
        <v>7</v>
      </c>
      <c r="D51" s="30">
        <f t="shared" si="1"/>
        <v>-0.003098392251579818</v>
      </c>
      <c r="E51">
        <f ca="1" t="shared" si="2"/>
        <v>60</v>
      </c>
      <c r="F51" s="30">
        <f t="shared" si="3"/>
        <v>-0.02073448649456433</v>
      </c>
      <c r="G51" s="30">
        <f t="shared" si="4"/>
        <v>0.9019035379385063</v>
      </c>
      <c r="H51" s="13">
        <f t="shared" si="5"/>
        <v>901903.5379385063</v>
      </c>
      <c r="J51" s="13">
        <f t="shared" si="6"/>
        <v>901903.5379391063</v>
      </c>
      <c r="K51">
        <f t="shared" si="7"/>
        <v>743</v>
      </c>
      <c r="L51" s="13">
        <f t="shared" si="8"/>
        <v>901903.5379391063</v>
      </c>
      <c r="M51" s="13">
        <f t="shared" si="9"/>
        <v>1025070.3200944946</v>
      </c>
      <c r="N51" s="18"/>
    </row>
    <row r="52" spans="1:14" ht="12.75">
      <c r="A52" s="1">
        <v>26160</v>
      </c>
      <c r="B52">
        <v>3.9936000000000003</v>
      </c>
      <c r="C52">
        <f t="shared" si="0"/>
        <v>8</v>
      </c>
      <c r="D52" s="30">
        <f t="shared" si="1"/>
        <v>-0.022661641623023754</v>
      </c>
      <c r="E52">
        <f ca="1" t="shared" si="2"/>
        <v>111</v>
      </c>
      <c r="F52" s="30">
        <f t="shared" si="3"/>
        <v>0.08751835535976515</v>
      </c>
      <c r="G52" s="30">
        <f t="shared" si="4"/>
        <v>1.0016044052863438</v>
      </c>
      <c r="H52" s="13">
        <f t="shared" si="5"/>
        <v>1001604.4052863438</v>
      </c>
      <c r="J52" s="13">
        <f t="shared" si="6"/>
        <v>1001604.4052870438</v>
      </c>
      <c r="K52">
        <f t="shared" si="7"/>
        <v>12</v>
      </c>
      <c r="L52" s="13">
        <f t="shared" si="8"/>
        <v>1001604.4052870438</v>
      </c>
      <c r="M52" s="13">
        <f t="shared" si="9"/>
        <v>1003275.5372179799</v>
      </c>
      <c r="N52" s="18"/>
    </row>
    <row r="53" spans="1:14" ht="12.75">
      <c r="A53" s="1">
        <v>26191</v>
      </c>
      <c r="B53">
        <v>3.9541000000000004</v>
      </c>
      <c r="C53">
        <f t="shared" si="0"/>
        <v>9</v>
      </c>
      <c r="D53" s="30">
        <f t="shared" si="1"/>
        <v>-0.009890825320512775</v>
      </c>
      <c r="E53">
        <f ca="1" t="shared" si="2"/>
        <v>573</v>
      </c>
      <c r="F53" s="30">
        <f t="shared" si="3"/>
        <v>0.00618684264796876</v>
      </c>
      <c r="G53" s="30">
        <f t="shared" si="4"/>
        <v>0.9266980820787792</v>
      </c>
      <c r="H53" s="13">
        <f t="shared" si="5"/>
        <v>926698.0820787792</v>
      </c>
      <c r="J53" s="13">
        <f t="shared" si="6"/>
        <v>926698.0820795792</v>
      </c>
      <c r="K53">
        <f t="shared" si="7"/>
        <v>352</v>
      </c>
      <c r="L53" s="13">
        <f t="shared" si="8"/>
        <v>926698.0820795792</v>
      </c>
      <c r="M53" s="13">
        <f t="shared" si="9"/>
        <v>1003275.5371769799</v>
      </c>
      <c r="N53" s="18"/>
    </row>
    <row r="54" spans="1:14" ht="12.75">
      <c r="A54" s="1">
        <v>26221</v>
      </c>
      <c r="B54">
        <v>3.9927</v>
      </c>
      <c r="C54">
        <f t="shared" si="0"/>
        <v>10</v>
      </c>
      <c r="D54" s="30">
        <f t="shared" si="1"/>
        <v>0.009762019169975433</v>
      </c>
      <c r="E54">
        <f ca="1" t="shared" si="2"/>
        <v>201</v>
      </c>
      <c r="F54" s="30">
        <f t="shared" si="3"/>
        <v>0.026849681955138927</v>
      </c>
      <c r="G54" s="30">
        <f t="shared" si="4"/>
        <v>0.945728557080683</v>
      </c>
      <c r="H54" s="13">
        <f t="shared" si="5"/>
        <v>945728.5570806831</v>
      </c>
      <c r="J54" s="13">
        <f t="shared" si="6"/>
        <v>945728.5570815831</v>
      </c>
      <c r="K54">
        <f t="shared" si="7"/>
        <v>178</v>
      </c>
      <c r="L54" s="13">
        <f t="shared" si="8"/>
        <v>945728.5570815831</v>
      </c>
      <c r="M54" s="13">
        <f t="shared" si="9"/>
        <v>1003275.5371314799</v>
      </c>
      <c r="N54" s="18"/>
    </row>
    <row r="55" spans="1:14" ht="12.75">
      <c r="A55" s="1">
        <v>26252</v>
      </c>
      <c r="B55">
        <v>3.9555000000000002</v>
      </c>
      <c r="C55">
        <f t="shared" si="0"/>
        <v>11</v>
      </c>
      <c r="D55" s="30">
        <f t="shared" si="1"/>
        <v>-0.009317003531444823</v>
      </c>
      <c r="E55">
        <f ca="1" t="shared" si="2"/>
        <v>190</v>
      </c>
      <c r="F55" s="30">
        <f t="shared" si="3"/>
        <v>0.03885853066180944</v>
      </c>
      <c r="G55" s="30">
        <f t="shared" si="4"/>
        <v>0.9567887067395265</v>
      </c>
      <c r="H55" s="13">
        <f t="shared" si="5"/>
        <v>956788.7067395266</v>
      </c>
      <c r="J55" s="13">
        <f t="shared" si="6"/>
        <v>956788.7067405266</v>
      </c>
      <c r="K55">
        <f t="shared" si="7"/>
        <v>92</v>
      </c>
      <c r="L55" s="13">
        <f t="shared" si="8"/>
        <v>956788.7067405266</v>
      </c>
      <c r="M55" s="13">
        <f t="shared" si="9"/>
        <v>1002028.6705501041</v>
      </c>
      <c r="N55" s="18"/>
    </row>
    <row r="56" spans="1:14" ht="12.75">
      <c r="A56" s="1">
        <v>26282</v>
      </c>
      <c r="B56">
        <v>3.9147000000000003</v>
      </c>
      <c r="C56">
        <f t="shared" si="0"/>
        <v>12</v>
      </c>
      <c r="D56" s="30">
        <f t="shared" si="1"/>
        <v>-0.01031475161167994</v>
      </c>
      <c r="E56">
        <f ca="1" t="shared" si="2"/>
        <v>106</v>
      </c>
      <c r="F56" s="30">
        <f t="shared" si="3"/>
        <v>0.06853281853281845</v>
      </c>
      <c r="G56" s="30">
        <f t="shared" si="4"/>
        <v>0.9841187258687258</v>
      </c>
      <c r="H56" s="13">
        <f t="shared" si="5"/>
        <v>984118.7258687258</v>
      </c>
      <c r="J56" s="13">
        <f t="shared" si="6"/>
        <v>984118.7258698258</v>
      </c>
      <c r="K56">
        <f t="shared" si="7"/>
        <v>30</v>
      </c>
      <c r="L56" s="13">
        <f t="shared" si="8"/>
        <v>984118.7258698258</v>
      </c>
      <c r="M56" s="13">
        <f t="shared" si="9"/>
        <v>1001604.4053671438</v>
      </c>
      <c r="N56" s="18"/>
    </row>
    <row r="57" spans="1:14" ht="12.75">
      <c r="A57" s="1">
        <v>26313</v>
      </c>
      <c r="B57">
        <v>3.8745000000000003</v>
      </c>
      <c r="C57">
        <f t="shared" si="0"/>
        <v>13</v>
      </c>
      <c r="D57" s="30">
        <f t="shared" si="1"/>
        <v>-0.010268986129205349</v>
      </c>
      <c r="E57">
        <f ca="1" t="shared" si="2"/>
        <v>316</v>
      </c>
      <c r="F57" s="30">
        <f t="shared" si="3"/>
        <v>0.02516860182159486</v>
      </c>
      <c r="G57" s="30">
        <f t="shared" si="4"/>
        <v>0.9441802822776889</v>
      </c>
      <c r="H57" s="13">
        <f t="shared" si="5"/>
        <v>944180.282277689</v>
      </c>
      <c r="J57" s="13">
        <f t="shared" si="6"/>
        <v>944180.282278889</v>
      </c>
      <c r="K57">
        <f t="shared" si="7"/>
        <v>185</v>
      </c>
      <c r="L57" s="13">
        <f t="shared" si="8"/>
        <v>944180.282278889</v>
      </c>
      <c r="M57" s="13">
        <f t="shared" si="9"/>
        <v>1001604.4052870438</v>
      </c>
      <c r="N57" s="18"/>
    </row>
    <row r="58" spans="1:14" ht="12.75">
      <c r="A58" s="1">
        <v>26344</v>
      </c>
      <c r="B58">
        <v>3.8685</v>
      </c>
      <c r="C58">
        <f t="shared" si="0"/>
        <v>14</v>
      </c>
      <c r="D58" s="30">
        <f t="shared" si="1"/>
        <v>-0.0015485869144405973</v>
      </c>
      <c r="E58">
        <f ca="1" t="shared" si="2"/>
        <v>159</v>
      </c>
      <c r="F58" s="30">
        <f t="shared" si="3"/>
        <v>-0.007149446494464917</v>
      </c>
      <c r="G58" s="30">
        <f t="shared" si="4"/>
        <v>0.9144153597785979</v>
      </c>
      <c r="H58" s="13">
        <f t="shared" si="5"/>
        <v>914415.3597785978</v>
      </c>
      <c r="J58" s="13">
        <f t="shared" si="6"/>
        <v>914415.3597798978</v>
      </c>
      <c r="K58">
        <f t="shared" si="7"/>
        <v>560</v>
      </c>
      <c r="L58" s="13">
        <f t="shared" si="8"/>
        <v>914415.3597798978</v>
      </c>
      <c r="M58" s="13">
        <f t="shared" si="9"/>
        <v>995452.8672308674</v>
      </c>
      <c r="N58" s="18"/>
    </row>
    <row r="59" spans="1:14" ht="12.75">
      <c r="A59" s="1">
        <v>26373</v>
      </c>
      <c r="B59">
        <v>3.8358000000000003</v>
      </c>
      <c r="C59">
        <f t="shared" si="0"/>
        <v>15</v>
      </c>
      <c r="D59" s="30">
        <f t="shared" si="1"/>
        <v>-0.008452888716556695</v>
      </c>
      <c r="E59">
        <f ca="1" t="shared" si="2"/>
        <v>284</v>
      </c>
      <c r="F59" s="30">
        <f t="shared" si="3"/>
        <v>-0.009669021941241973</v>
      </c>
      <c r="G59" s="30">
        <f t="shared" si="4"/>
        <v>0.9120948307921162</v>
      </c>
      <c r="H59" s="13">
        <f t="shared" si="5"/>
        <v>912094.8307921161</v>
      </c>
      <c r="J59" s="13">
        <f t="shared" si="6"/>
        <v>912094.8307935161</v>
      </c>
      <c r="K59">
        <f t="shared" si="7"/>
        <v>590</v>
      </c>
      <c r="L59" s="13">
        <f t="shared" si="8"/>
        <v>912094.8307935161</v>
      </c>
      <c r="M59" s="13">
        <f t="shared" si="9"/>
        <v>995452.8671805674</v>
      </c>
      <c r="N59" s="18"/>
    </row>
    <row r="60" spans="1:13" ht="12.75">
      <c r="A60" s="1">
        <v>26404</v>
      </c>
      <c r="B60">
        <v>3.8647</v>
      </c>
      <c r="C60">
        <f t="shared" si="0"/>
        <v>16</v>
      </c>
      <c r="D60" s="30">
        <f t="shared" si="1"/>
        <v>0.00753428228791897</v>
      </c>
      <c r="E60">
        <f ca="1" t="shared" si="2"/>
        <v>202</v>
      </c>
      <c r="F60" s="30">
        <f t="shared" si="3"/>
        <v>-0.06820552947313507</v>
      </c>
      <c r="G60" s="30">
        <f t="shared" si="4"/>
        <v>0.8581827073552426</v>
      </c>
      <c r="H60" s="13">
        <f t="shared" si="5"/>
        <v>858182.7073552426</v>
      </c>
      <c r="J60" s="13">
        <f t="shared" si="6"/>
        <v>858182.7073567426</v>
      </c>
      <c r="K60">
        <f t="shared" si="7"/>
        <v>974</v>
      </c>
      <c r="L60" s="13">
        <f t="shared" si="8"/>
        <v>858182.7073567426</v>
      </c>
      <c r="M60" s="13">
        <f t="shared" si="9"/>
        <v>995452.8671773673</v>
      </c>
    </row>
    <row r="61" spans="1:13" ht="12.75">
      <c r="A61" s="1">
        <v>26434</v>
      </c>
      <c r="B61">
        <v>3.8432000000000004</v>
      </c>
      <c r="C61">
        <f t="shared" si="0"/>
        <v>17</v>
      </c>
      <c r="D61" s="30">
        <f t="shared" si="1"/>
        <v>-0.0055631743731724415</v>
      </c>
      <c r="E61">
        <f ca="1" t="shared" si="2"/>
        <v>521</v>
      </c>
      <c r="F61" s="30">
        <f t="shared" si="3"/>
        <v>0.016363636363636358</v>
      </c>
      <c r="G61" s="30">
        <f t="shared" si="4"/>
        <v>0.9360709090909092</v>
      </c>
      <c r="H61" s="13">
        <f t="shared" si="5"/>
        <v>936070.9090909092</v>
      </c>
      <c r="J61" s="13">
        <f t="shared" si="6"/>
        <v>936070.9090925092</v>
      </c>
      <c r="K61">
        <f t="shared" si="7"/>
        <v>253</v>
      </c>
      <c r="L61" s="13">
        <f t="shared" si="8"/>
        <v>936070.9090925092</v>
      </c>
      <c r="M61" s="13">
        <f t="shared" si="9"/>
        <v>992545.4146356148</v>
      </c>
    </row>
    <row r="62" spans="1:13" ht="12.75">
      <c r="A62" s="1">
        <v>26465</v>
      </c>
      <c r="B62">
        <v>3.7425</v>
      </c>
      <c r="C62">
        <f t="shared" si="0"/>
        <v>18</v>
      </c>
      <c r="D62" s="30">
        <f t="shared" si="1"/>
        <v>-0.026202123230641194</v>
      </c>
      <c r="E62">
        <f ca="1" t="shared" si="2"/>
        <v>500</v>
      </c>
      <c r="F62" s="30">
        <f t="shared" si="3"/>
        <v>-0.021224238695785935</v>
      </c>
      <c r="G62" s="30">
        <f t="shared" si="4"/>
        <v>0.9014524761611812</v>
      </c>
      <c r="H62" s="13">
        <f t="shared" si="5"/>
        <v>901452.4761611812</v>
      </c>
      <c r="J62" s="13">
        <f t="shared" si="6"/>
        <v>901452.4761628812</v>
      </c>
      <c r="K62">
        <f t="shared" si="7"/>
        <v>749</v>
      </c>
      <c r="L62" s="13">
        <f t="shared" si="8"/>
        <v>901452.4761628812</v>
      </c>
      <c r="M62" s="13">
        <f t="shared" si="9"/>
        <v>992545.4146286148</v>
      </c>
    </row>
    <row r="63" spans="1:13" ht="12.75">
      <c r="A63" s="1">
        <v>26495</v>
      </c>
      <c r="B63">
        <v>3.7736</v>
      </c>
      <c r="C63">
        <f t="shared" si="0"/>
        <v>19</v>
      </c>
      <c r="D63" s="30">
        <f t="shared" si="1"/>
        <v>0.008309953239812984</v>
      </c>
      <c r="E63">
        <f ca="1" t="shared" si="2"/>
        <v>427</v>
      </c>
      <c r="F63" s="30">
        <f t="shared" si="3"/>
        <v>0.005225769576222783</v>
      </c>
      <c r="G63" s="30">
        <f t="shared" si="4"/>
        <v>0.9258129337797012</v>
      </c>
      <c r="H63" s="13">
        <f t="shared" si="5"/>
        <v>925812.9337797012</v>
      </c>
      <c r="J63" s="13">
        <f t="shared" si="6"/>
        <v>925812.9337815013</v>
      </c>
      <c r="K63">
        <f t="shared" si="7"/>
        <v>366</v>
      </c>
      <c r="L63" s="13">
        <f t="shared" si="8"/>
        <v>925812.9337815013</v>
      </c>
      <c r="M63" s="13">
        <f t="shared" si="9"/>
        <v>992545.4146168148</v>
      </c>
    </row>
    <row r="64" spans="1:13" ht="12.75">
      <c r="A64" s="1">
        <v>26526</v>
      </c>
      <c r="B64">
        <v>3.7818</v>
      </c>
      <c r="C64">
        <f t="shared" si="0"/>
        <v>20</v>
      </c>
      <c r="D64" s="30">
        <f t="shared" si="1"/>
        <v>0.002172991308034833</v>
      </c>
      <c r="E64">
        <f ca="1" t="shared" si="2"/>
        <v>194</v>
      </c>
      <c r="F64" s="30">
        <f t="shared" si="3"/>
        <v>-0.004851228978007827</v>
      </c>
      <c r="G64" s="30">
        <f t="shared" si="4"/>
        <v>0.9165320181112548</v>
      </c>
      <c r="H64" s="13">
        <f t="shared" si="5"/>
        <v>916532.0181112548</v>
      </c>
      <c r="J64" s="13">
        <f t="shared" si="6"/>
        <v>916532.0181131548</v>
      </c>
      <c r="K64">
        <f t="shared" si="7"/>
        <v>520</v>
      </c>
      <c r="L64" s="13">
        <f t="shared" si="8"/>
        <v>916532.0181131548</v>
      </c>
      <c r="M64" s="13">
        <f t="shared" si="9"/>
        <v>990391.8994187983</v>
      </c>
    </row>
    <row r="65" spans="1:13" ht="12.75">
      <c r="A65" s="1">
        <v>26557</v>
      </c>
      <c r="B65">
        <v>3.8023000000000002</v>
      </c>
      <c r="C65">
        <f t="shared" si="0"/>
        <v>21</v>
      </c>
      <c r="D65" s="30">
        <f t="shared" si="1"/>
        <v>0.005420699137976603</v>
      </c>
      <c r="E65">
        <f ca="1" t="shared" si="2"/>
        <v>157</v>
      </c>
      <c r="F65" s="30">
        <f t="shared" si="3"/>
        <v>0.03396053235429086</v>
      </c>
      <c r="G65" s="30">
        <f t="shared" si="4"/>
        <v>0.9522776502983019</v>
      </c>
      <c r="H65" s="13">
        <f t="shared" si="5"/>
        <v>952277.650298302</v>
      </c>
      <c r="J65" s="13">
        <f t="shared" si="6"/>
        <v>952277.650300302</v>
      </c>
      <c r="K65">
        <f t="shared" si="7"/>
        <v>129</v>
      </c>
      <c r="L65" s="13">
        <f t="shared" si="8"/>
        <v>952277.650300302</v>
      </c>
      <c r="M65" s="13">
        <f t="shared" si="9"/>
        <v>990391.8993877983</v>
      </c>
    </row>
    <row r="66" spans="1:13" ht="12.75">
      <c r="A66" s="1">
        <v>26587</v>
      </c>
      <c r="B66">
        <v>3.7994000000000003</v>
      </c>
      <c r="C66">
        <f t="shared" si="0"/>
        <v>22</v>
      </c>
      <c r="D66" s="30">
        <f t="shared" si="1"/>
        <v>-0.0007626962627882428</v>
      </c>
      <c r="E66">
        <f ca="1" t="shared" si="2"/>
        <v>303</v>
      </c>
      <c r="F66" s="30">
        <f t="shared" si="3"/>
        <v>-0.007756463719766571</v>
      </c>
      <c r="G66" s="30">
        <f t="shared" si="4"/>
        <v>0.913856296914095</v>
      </c>
      <c r="H66" s="13">
        <f t="shared" si="5"/>
        <v>913856.296914095</v>
      </c>
      <c r="J66" s="13">
        <f t="shared" si="6"/>
        <v>913856.296916195</v>
      </c>
      <c r="K66">
        <f t="shared" si="7"/>
        <v>568</v>
      </c>
      <c r="L66" s="13">
        <f t="shared" si="8"/>
        <v>913856.296916195</v>
      </c>
      <c r="M66" s="13">
        <f t="shared" si="9"/>
        <v>990391.8993499983</v>
      </c>
    </row>
    <row r="67" spans="1:13" ht="12.75">
      <c r="A67" s="1">
        <v>26618</v>
      </c>
      <c r="B67">
        <v>3.7761</v>
      </c>
      <c r="C67">
        <f t="shared" si="0"/>
        <v>23</v>
      </c>
      <c r="D67" s="30">
        <f t="shared" si="1"/>
        <v>-0.006132547244301789</v>
      </c>
      <c r="E67">
        <f ca="1" t="shared" si="2"/>
        <v>272</v>
      </c>
      <c r="F67" s="30">
        <f t="shared" si="3"/>
        <v>-0.027905449770190383</v>
      </c>
      <c r="G67" s="30">
        <f t="shared" si="4"/>
        <v>0.8952990807616547</v>
      </c>
      <c r="H67" s="13">
        <f t="shared" si="5"/>
        <v>895299.0807616547</v>
      </c>
      <c r="J67" s="13">
        <f t="shared" si="6"/>
        <v>895299.0807638547</v>
      </c>
      <c r="K67">
        <f t="shared" si="7"/>
        <v>814</v>
      </c>
      <c r="L67" s="13">
        <f t="shared" si="8"/>
        <v>895299.0807638547</v>
      </c>
      <c r="M67" s="13">
        <f t="shared" si="9"/>
        <v>990391.8993420983</v>
      </c>
    </row>
    <row r="68" spans="1:13" ht="12.75">
      <c r="A68" s="1">
        <v>26648</v>
      </c>
      <c r="B68">
        <v>3.7707</v>
      </c>
      <c r="C68">
        <f t="shared" si="0"/>
        <v>24</v>
      </c>
      <c r="D68" s="30">
        <f t="shared" si="1"/>
        <v>-0.0014300468737585836</v>
      </c>
      <c r="E68">
        <f ca="1" t="shared" si="2"/>
        <v>39</v>
      </c>
      <c r="F68" s="30">
        <f t="shared" si="3"/>
        <v>-0.037378702757916216</v>
      </c>
      <c r="G68" s="30">
        <f t="shared" si="4"/>
        <v>0.8865742147599592</v>
      </c>
      <c r="H68" s="13">
        <f t="shared" si="5"/>
        <v>886574.2147599593</v>
      </c>
      <c r="J68" s="13">
        <f t="shared" si="6"/>
        <v>886574.2147622593</v>
      </c>
      <c r="K68">
        <f t="shared" si="7"/>
        <v>873</v>
      </c>
      <c r="L68" s="13">
        <f t="shared" si="8"/>
        <v>886574.2147622593</v>
      </c>
      <c r="M68" s="13">
        <f t="shared" si="9"/>
        <v>990391.8993350983</v>
      </c>
    </row>
    <row r="69" spans="1:13" ht="12.75">
      <c r="A69" s="1">
        <v>26679</v>
      </c>
      <c r="B69">
        <v>3.6206</v>
      </c>
      <c r="C69">
        <f t="shared" si="0"/>
        <v>25</v>
      </c>
      <c r="D69" s="30">
        <f t="shared" si="1"/>
        <v>-0.039806932399819694</v>
      </c>
      <c r="E69">
        <f ca="1" t="shared" si="2"/>
        <v>291</v>
      </c>
      <c r="F69" s="30">
        <f t="shared" si="3"/>
        <v>-0.08125202724618885</v>
      </c>
      <c r="G69" s="30">
        <f t="shared" si="4"/>
        <v>0.8461668829062601</v>
      </c>
      <c r="H69" s="13">
        <f t="shared" si="5"/>
        <v>846166.8829062601</v>
      </c>
      <c r="J69" s="13">
        <f t="shared" si="6"/>
        <v>846166.8829086601</v>
      </c>
      <c r="K69">
        <f t="shared" si="7"/>
        <v>992</v>
      </c>
      <c r="L69" s="13">
        <f t="shared" si="8"/>
        <v>846166.8829086601</v>
      </c>
      <c r="M69" s="13">
        <f t="shared" si="9"/>
        <v>986608.5261311252</v>
      </c>
    </row>
    <row r="70" spans="1:14" ht="12.75">
      <c r="A70" s="1">
        <v>26710</v>
      </c>
      <c r="B70">
        <v>3.1299</v>
      </c>
      <c r="C70">
        <f t="shared" si="0"/>
        <v>26</v>
      </c>
      <c r="D70" s="30">
        <f t="shared" si="1"/>
        <v>-0.13553002264817982</v>
      </c>
      <c r="E70">
        <f ca="1" t="shared" si="2"/>
        <v>408</v>
      </c>
      <c r="F70" s="30">
        <f t="shared" si="3"/>
        <v>-0.0007880220646179215</v>
      </c>
      <c r="G70" s="30">
        <f t="shared" si="4"/>
        <v>0.920274231678487</v>
      </c>
      <c r="H70" s="13">
        <f t="shared" si="5"/>
        <v>920274.231678487</v>
      </c>
      <c r="J70" s="13">
        <f t="shared" si="6"/>
        <v>920274.231680987</v>
      </c>
      <c r="K70">
        <f t="shared" si="7"/>
        <v>466</v>
      </c>
      <c r="L70" s="13">
        <f t="shared" si="8"/>
        <v>920274.231680987</v>
      </c>
      <c r="M70" s="36">
        <f t="shared" si="9"/>
        <v>985097.7866421803</v>
      </c>
      <c r="N70" s="7" t="s">
        <v>14</v>
      </c>
    </row>
    <row r="71" spans="1:13" ht="12.75">
      <c r="A71" s="1">
        <v>26738</v>
      </c>
      <c r="B71">
        <v>3.2436000000000003</v>
      </c>
      <c r="C71">
        <f t="shared" si="0"/>
        <v>27</v>
      </c>
      <c r="D71" s="30">
        <f t="shared" si="1"/>
        <v>0.03632703920253055</v>
      </c>
      <c r="E71">
        <f ca="1" t="shared" si="2"/>
        <v>24</v>
      </c>
      <c r="F71" s="30">
        <f t="shared" si="3"/>
        <v>-0.0014300468737585836</v>
      </c>
      <c r="G71" s="30">
        <f t="shared" si="4"/>
        <v>0.9196829268292683</v>
      </c>
      <c r="H71" s="13">
        <f t="shared" si="5"/>
        <v>919682.9268292683</v>
      </c>
      <c r="J71" s="13">
        <f t="shared" si="6"/>
        <v>919682.9268318684</v>
      </c>
      <c r="K71">
        <f t="shared" si="7"/>
        <v>484</v>
      </c>
      <c r="L71" s="13">
        <f t="shared" si="8"/>
        <v>919682.9268318684</v>
      </c>
      <c r="M71" s="13">
        <f t="shared" si="9"/>
        <v>985097.7866143803</v>
      </c>
    </row>
    <row r="72" spans="1:13" ht="12.75">
      <c r="A72" s="1">
        <v>26769</v>
      </c>
      <c r="B72">
        <v>3.2415000000000003</v>
      </c>
      <c r="C72">
        <f t="shared" si="0"/>
        <v>28</v>
      </c>
      <c r="D72" s="30">
        <f t="shared" si="1"/>
        <v>-0.0006474287828338587</v>
      </c>
      <c r="E72">
        <f ca="1" t="shared" si="2"/>
        <v>437</v>
      </c>
      <c r="F72" s="30">
        <f t="shared" si="3"/>
        <v>0.015583554376657816</v>
      </c>
      <c r="G72" s="30">
        <f t="shared" si="4"/>
        <v>0.9353524535809019</v>
      </c>
      <c r="H72" s="13">
        <f t="shared" si="5"/>
        <v>935352.453580902</v>
      </c>
      <c r="J72" s="13">
        <f t="shared" si="6"/>
        <v>935352.453583602</v>
      </c>
      <c r="K72">
        <f t="shared" si="7"/>
        <v>261</v>
      </c>
      <c r="L72" s="13">
        <f t="shared" si="8"/>
        <v>935352.453583602</v>
      </c>
      <c r="M72" s="13">
        <f t="shared" si="9"/>
        <v>984733.7449430655</v>
      </c>
    </row>
    <row r="73" spans="1:13" ht="12.75">
      <c r="A73" s="1">
        <v>26799</v>
      </c>
      <c r="B73">
        <v>3.0864000000000003</v>
      </c>
      <c r="C73">
        <f t="shared" si="0"/>
        <v>29</v>
      </c>
      <c r="D73" s="30">
        <f t="shared" si="1"/>
        <v>-0.04784821841739939</v>
      </c>
      <c r="E73">
        <f ca="1" t="shared" si="2"/>
        <v>460</v>
      </c>
      <c r="F73" s="30">
        <f t="shared" si="3"/>
        <v>0.0006143045195261543</v>
      </c>
      <c r="G73" s="30">
        <f t="shared" si="4"/>
        <v>0.9215657744624837</v>
      </c>
      <c r="H73" s="13">
        <f t="shared" si="5"/>
        <v>921565.7744624837</v>
      </c>
      <c r="J73" s="13">
        <f t="shared" si="6"/>
        <v>921565.7744652837</v>
      </c>
      <c r="K73">
        <f t="shared" si="7"/>
        <v>437</v>
      </c>
      <c r="L73" s="13">
        <f t="shared" si="8"/>
        <v>921565.7744652837</v>
      </c>
      <c r="M73" s="13">
        <f t="shared" si="9"/>
        <v>984118.7259323258</v>
      </c>
    </row>
    <row r="74" spans="1:13" ht="12.75">
      <c r="A74" s="1">
        <v>26830</v>
      </c>
      <c r="B74">
        <v>2.9283</v>
      </c>
      <c r="C74">
        <f t="shared" si="0"/>
        <v>30</v>
      </c>
      <c r="D74" s="30">
        <f t="shared" si="1"/>
        <v>-0.051224727838258155</v>
      </c>
      <c r="E74">
        <f ca="1" t="shared" si="2"/>
        <v>174</v>
      </c>
      <c r="F74" s="30">
        <f t="shared" si="3"/>
        <v>-0.013203883495145674</v>
      </c>
      <c r="G74" s="30">
        <f t="shared" si="4"/>
        <v>0.9088392233009709</v>
      </c>
      <c r="H74" s="13">
        <f t="shared" si="5"/>
        <v>908839.2233009709</v>
      </c>
      <c r="J74" s="13">
        <f t="shared" si="6"/>
        <v>908839.2233038709</v>
      </c>
      <c r="K74">
        <f t="shared" si="7"/>
        <v>645</v>
      </c>
      <c r="L74" s="13">
        <f t="shared" si="8"/>
        <v>908839.2233038709</v>
      </c>
      <c r="M74" s="13">
        <f t="shared" si="9"/>
        <v>984118.7258901258</v>
      </c>
    </row>
    <row r="75" spans="1:13" ht="12.75">
      <c r="A75" s="1">
        <v>26860</v>
      </c>
      <c r="B75">
        <v>2.8409</v>
      </c>
      <c r="C75">
        <f t="shared" si="0"/>
        <v>31</v>
      </c>
      <c r="D75" s="30">
        <f t="shared" si="1"/>
        <v>-0.029846668715637126</v>
      </c>
      <c r="E75">
        <f ca="1" t="shared" si="2"/>
        <v>353</v>
      </c>
      <c r="F75" s="30">
        <f t="shared" si="3"/>
        <v>-0.02127536231884053</v>
      </c>
      <c r="G75" s="30">
        <f t="shared" si="4"/>
        <v>0.9014053913043479</v>
      </c>
      <c r="H75" s="13">
        <f t="shared" si="5"/>
        <v>901405.3913043479</v>
      </c>
      <c r="J75" s="13">
        <f t="shared" si="6"/>
        <v>901405.3913073479</v>
      </c>
      <c r="K75">
        <f t="shared" si="7"/>
        <v>752</v>
      </c>
      <c r="L75" s="13">
        <f t="shared" si="8"/>
        <v>901405.3913073479</v>
      </c>
      <c r="M75" s="13">
        <f t="shared" si="9"/>
        <v>984118.7258698258</v>
      </c>
    </row>
    <row r="76" spans="1:13" ht="12.75">
      <c r="A76" s="1">
        <v>26891</v>
      </c>
      <c r="B76">
        <v>3.0349</v>
      </c>
      <c r="C76">
        <f t="shared" si="0"/>
        <v>32</v>
      </c>
      <c r="D76" s="30">
        <f t="shared" si="1"/>
        <v>0.06828821852229927</v>
      </c>
      <c r="E76">
        <f ca="1" t="shared" si="2"/>
        <v>221</v>
      </c>
      <c r="F76" s="30">
        <f t="shared" si="3"/>
        <v>0.019420376456528388</v>
      </c>
      <c r="G76" s="30">
        <f t="shared" si="4"/>
        <v>0.9388861667164626</v>
      </c>
      <c r="H76" s="13">
        <f t="shared" si="5"/>
        <v>938886.1667164626</v>
      </c>
      <c r="J76" s="13">
        <f t="shared" si="6"/>
        <v>938886.1667195626</v>
      </c>
      <c r="K76">
        <f t="shared" si="7"/>
        <v>233</v>
      </c>
      <c r="L76" s="13">
        <f t="shared" si="8"/>
        <v>938886.1667195626</v>
      </c>
      <c r="M76" s="13">
        <f t="shared" si="9"/>
        <v>983893.4493579377</v>
      </c>
    </row>
    <row r="77" spans="1:13" ht="12.75">
      <c r="A77" s="1">
        <v>26922</v>
      </c>
      <c r="B77">
        <v>3.0303</v>
      </c>
      <c r="C77">
        <f t="shared" si="0"/>
        <v>33</v>
      </c>
      <c r="D77" s="30">
        <f t="shared" si="1"/>
        <v>-0.0015157006820653018</v>
      </c>
      <c r="E77">
        <f ca="1" t="shared" si="2"/>
        <v>527</v>
      </c>
      <c r="F77" s="30">
        <f t="shared" si="3"/>
        <v>0.0036371194014339636</v>
      </c>
      <c r="G77" s="30">
        <f t="shared" si="4"/>
        <v>0.9243497869687207</v>
      </c>
      <c r="H77" s="13">
        <f t="shared" si="5"/>
        <v>924349.7869687207</v>
      </c>
      <c r="J77" s="13">
        <f t="shared" si="6"/>
        <v>924349.7869719208</v>
      </c>
      <c r="K77">
        <f t="shared" si="7"/>
        <v>389</v>
      </c>
      <c r="L77" s="13">
        <f t="shared" si="8"/>
        <v>924349.7869719208</v>
      </c>
      <c r="M77" s="13">
        <f t="shared" si="9"/>
        <v>983662.4299982421</v>
      </c>
    </row>
    <row r="78" spans="1:13" ht="12.75">
      <c r="A78" s="1">
        <v>26952</v>
      </c>
      <c r="B78">
        <v>3.0998</v>
      </c>
      <c r="C78">
        <f t="shared" si="0"/>
        <v>34</v>
      </c>
      <c r="D78" s="30">
        <f t="shared" si="1"/>
        <v>0.02293502293502292</v>
      </c>
      <c r="E78">
        <f ca="1" t="shared" si="2"/>
        <v>531</v>
      </c>
      <c r="F78" s="30">
        <f t="shared" si="3"/>
        <v>0.020918742773047505</v>
      </c>
      <c r="G78" s="30">
        <f t="shared" si="4"/>
        <v>0.9402661620939768</v>
      </c>
      <c r="H78" s="13">
        <f t="shared" si="5"/>
        <v>940266.1620939769</v>
      </c>
      <c r="J78" s="13">
        <f t="shared" si="6"/>
        <v>940266.1620972769</v>
      </c>
      <c r="K78">
        <f t="shared" si="7"/>
        <v>221</v>
      </c>
      <c r="L78" s="13">
        <f t="shared" si="8"/>
        <v>940266.1620972769</v>
      </c>
      <c r="M78" s="13">
        <f t="shared" si="9"/>
        <v>983662.429961042</v>
      </c>
    </row>
    <row r="79" spans="1:13" ht="12.75">
      <c r="A79" s="1">
        <v>26983</v>
      </c>
      <c r="B79">
        <v>3.2051000000000003</v>
      </c>
      <c r="C79">
        <f t="shared" si="0"/>
        <v>35</v>
      </c>
      <c r="D79" s="30">
        <f t="shared" si="1"/>
        <v>0.03396993354409972</v>
      </c>
      <c r="E79">
        <f ca="1" t="shared" si="2"/>
        <v>444</v>
      </c>
      <c r="F79" s="30">
        <f t="shared" si="3"/>
        <v>0.0037210950651191954</v>
      </c>
      <c r="G79" s="30">
        <f t="shared" si="4"/>
        <v>0.9244271285549748</v>
      </c>
      <c r="H79" s="13">
        <f t="shared" si="5"/>
        <v>924427.1285549748</v>
      </c>
      <c r="J79" s="13">
        <f t="shared" si="6"/>
        <v>924427.1285583748</v>
      </c>
      <c r="K79">
        <f t="shared" si="7"/>
        <v>384</v>
      </c>
      <c r="L79" s="13">
        <f t="shared" si="8"/>
        <v>924427.1285583748</v>
      </c>
      <c r="M79" s="13">
        <f t="shared" si="9"/>
        <v>983662.4299564421</v>
      </c>
    </row>
    <row r="80" spans="1:13" ht="12.75">
      <c r="A80" s="1">
        <v>27013</v>
      </c>
      <c r="B80">
        <v>3.2510000000000003</v>
      </c>
      <c r="C80">
        <f t="shared" si="0"/>
        <v>36</v>
      </c>
      <c r="D80" s="30">
        <f t="shared" si="1"/>
        <v>0.014320926024149028</v>
      </c>
      <c r="E80">
        <f ca="1" t="shared" si="2"/>
        <v>73</v>
      </c>
      <c r="F80" s="30">
        <f t="shared" si="3"/>
        <v>0.024066356133039202</v>
      </c>
      <c r="G80" s="30">
        <f t="shared" si="4"/>
        <v>0.9431651139985291</v>
      </c>
      <c r="H80" s="13">
        <f t="shared" si="5"/>
        <v>943165.113998529</v>
      </c>
      <c r="J80" s="13">
        <f t="shared" si="6"/>
        <v>943165.1140020291</v>
      </c>
      <c r="K80">
        <f t="shared" si="7"/>
        <v>195</v>
      </c>
      <c r="L80" s="13">
        <f t="shared" si="8"/>
        <v>943165.1140020291</v>
      </c>
      <c r="M80" s="13">
        <f t="shared" si="9"/>
        <v>980907.9228687407</v>
      </c>
    </row>
    <row r="81" spans="1:13" ht="12.75">
      <c r="A81" s="1">
        <v>27044</v>
      </c>
      <c r="B81">
        <v>3.2552000000000003</v>
      </c>
      <c r="C81">
        <f t="shared" si="0"/>
        <v>37</v>
      </c>
      <c r="D81" s="30">
        <f t="shared" si="1"/>
        <v>0.0012919101814825584</v>
      </c>
      <c r="E81">
        <f ca="1" t="shared" si="2"/>
        <v>205</v>
      </c>
      <c r="F81" s="30">
        <f t="shared" si="3"/>
        <v>0.07534408179315766</v>
      </c>
      <c r="G81" s="30">
        <f t="shared" si="4"/>
        <v>0.9903918993314983</v>
      </c>
      <c r="H81" s="13">
        <f t="shared" si="5"/>
        <v>990391.8993314983</v>
      </c>
      <c r="J81" s="13">
        <f t="shared" si="6"/>
        <v>990391.8993350983</v>
      </c>
      <c r="K81">
        <f t="shared" si="7"/>
        <v>23</v>
      </c>
      <c r="L81" s="13">
        <f t="shared" si="8"/>
        <v>990391.8993350983</v>
      </c>
      <c r="M81" s="13">
        <f t="shared" si="9"/>
        <v>980907.9228341407</v>
      </c>
    </row>
    <row r="82" spans="1:13" ht="12.75">
      <c r="A82" s="1">
        <v>27075</v>
      </c>
      <c r="B82">
        <v>3.1328</v>
      </c>
      <c r="C82">
        <f t="shared" si="0"/>
        <v>38</v>
      </c>
      <c r="D82" s="30">
        <f t="shared" si="1"/>
        <v>-0.03760137625952331</v>
      </c>
      <c r="E82">
        <f ca="1" t="shared" si="2"/>
        <v>243</v>
      </c>
      <c r="F82" s="30">
        <f t="shared" si="3"/>
        <v>0.08933283075763288</v>
      </c>
      <c r="G82" s="30">
        <f t="shared" si="4"/>
        <v>1.00327553712778</v>
      </c>
      <c r="H82" s="13">
        <f t="shared" si="5"/>
        <v>1003275.5371277799</v>
      </c>
      <c r="J82" s="13">
        <f t="shared" si="6"/>
        <v>1003275.5371314799</v>
      </c>
      <c r="K82">
        <f t="shared" si="7"/>
        <v>9</v>
      </c>
      <c r="L82" s="13">
        <f t="shared" si="8"/>
        <v>1003275.5371314799</v>
      </c>
      <c r="M82" s="13">
        <f t="shared" si="9"/>
        <v>980907.9227862407</v>
      </c>
    </row>
    <row r="83" spans="1:13" ht="12.75">
      <c r="A83" s="1">
        <v>27103</v>
      </c>
      <c r="B83">
        <v>3.0157000000000003</v>
      </c>
      <c r="C83">
        <f t="shared" si="0"/>
        <v>39</v>
      </c>
      <c r="D83" s="30">
        <f t="shared" si="1"/>
        <v>-0.037378702757916216</v>
      </c>
      <c r="E83">
        <f ca="1" t="shared" si="2"/>
        <v>603</v>
      </c>
      <c r="F83" s="30">
        <f t="shared" si="3"/>
        <v>0.03585569731632199</v>
      </c>
      <c r="G83" s="30">
        <f t="shared" si="4"/>
        <v>0.9540230972283326</v>
      </c>
      <c r="H83" s="13">
        <f t="shared" si="5"/>
        <v>954023.0972283325</v>
      </c>
      <c r="J83" s="13">
        <f t="shared" si="6"/>
        <v>954023.0972321326</v>
      </c>
      <c r="K83">
        <f t="shared" si="7"/>
        <v>123</v>
      </c>
      <c r="L83" s="13">
        <f t="shared" si="8"/>
        <v>954023.0972321326</v>
      </c>
      <c r="M83" s="13">
        <f t="shared" si="9"/>
        <v>980733.5214231438</v>
      </c>
    </row>
    <row r="84" spans="1:13" ht="12.75">
      <c r="A84" s="1">
        <v>27134</v>
      </c>
      <c r="B84">
        <v>2.9325</v>
      </c>
      <c r="C84">
        <f t="shared" si="0"/>
        <v>40</v>
      </c>
      <c r="D84" s="30">
        <f t="shared" si="1"/>
        <v>-0.02758895115561899</v>
      </c>
      <c r="E84">
        <f ca="1" t="shared" si="2"/>
        <v>215</v>
      </c>
      <c r="F84" s="30">
        <f t="shared" si="3"/>
        <v>-0.031968031968031996</v>
      </c>
      <c r="G84" s="30">
        <f t="shared" si="4"/>
        <v>0.8915574425574426</v>
      </c>
      <c r="H84" s="13">
        <f t="shared" si="5"/>
        <v>891557.4425574426</v>
      </c>
      <c r="J84" s="13">
        <f t="shared" si="6"/>
        <v>891557.4425613426</v>
      </c>
      <c r="K84">
        <f t="shared" si="7"/>
        <v>836</v>
      </c>
      <c r="L84" s="13">
        <f t="shared" si="8"/>
        <v>891557.4425613426</v>
      </c>
      <c r="M84" s="13">
        <f t="shared" si="9"/>
        <v>980733.5213343437</v>
      </c>
    </row>
    <row r="85" spans="1:13" ht="12.75">
      <c r="A85" s="1">
        <v>27164</v>
      </c>
      <c r="B85">
        <v>2.9797000000000002</v>
      </c>
      <c r="C85">
        <f t="shared" si="0"/>
        <v>41</v>
      </c>
      <c r="D85" s="30">
        <f t="shared" si="1"/>
        <v>0.016095481670929335</v>
      </c>
      <c r="E85">
        <f ca="1" t="shared" si="2"/>
        <v>369</v>
      </c>
      <c r="F85" s="30">
        <f t="shared" si="3"/>
        <v>-0.03054257994969467</v>
      </c>
      <c r="G85" s="30">
        <f t="shared" si="4"/>
        <v>0.8928702838663313</v>
      </c>
      <c r="H85" s="13">
        <f t="shared" si="5"/>
        <v>892870.2838663312</v>
      </c>
      <c r="J85" s="13">
        <f t="shared" si="6"/>
        <v>892870.2838703312</v>
      </c>
      <c r="K85">
        <f t="shared" si="7"/>
        <v>823</v>
      </c>
      <c r="L85" s="13">
        <f t="shared" si="8"/>
        <v>892870.2838703312</v>
      </c>
      <c r="M85" s="13">
        <f t="shared" si="9"/>
        <v>977773.6282430281</v>
      </c>
    </row>
    <row r="86" spans="1:13" ht="12.75">
      <c r="A86" s="1">
        <v>27195</v>
      </c>
      <c r="B86">
        <v>3.0003</v>
      </c>
      <c r="C86">
        <f t="shared" si="0"/>
        <v>42</v>
      </c>
      <c r="D86" s="30">
        <f t="shared" si="1"/>
        <v>0.006913447662516337</v>
      </c>
      <c r="E86">
        <f ca="1" t="shared" si="2"/>
        <v>560</v>
      </c>
      <c r="F86" s="30">
        <f t="shared" si="3"/>
        <v>-0.004145077720207224</v>
      </c>
      <c r="G86" s="30">
        <f t="shared" si="4"/>
        <v>0.9171823834196892</v>
      </c>
      <c r="H86" s="13">
        <f t="shared" si="5"/>
        <v>917182.3834196891</v>
      </c>
      <c r="J86" s="13">
        <f t="shared" si="6"/>
        <v>917182.3834237892</v>
      </c>
      <c r="K86">
        <f t="shared" si="7"/>
        <v>505</v>
      </c>
      <c r="L86" s="13">
        <f t="shared" si="8"/>
        <v>917182.3834237892</v>
      </c>
      <c r="M86" s="13">
        <f t="shared" si="9"/>
        <v>977773.6282086282</v>
      </c>
    </row>
    <row r="87" spans="1:13" ht="12.75">
      <c r="A87" s="1">
        <v>27225</v>
      </c>
      <c r="B87">
        <v>2.9647</v>
      </c>
      <c r="C87">
        <f t="shared" si="0"/>
        <v>43</v>
      </c>
      <c r="D87" s="30">
        <f t="shared" si="1"/>
        <v>-0.011865480118654848</v>
      </c>
      <c r="E87">
        <f ca="1" t="shared" si="2"/>
        <v>531</v>
      </c>
      <c r="F87" s="30">
        <f t="shared" si="3"/>
        <v>0.020918742773047505</v>
      </c>
      <c r="G87" s="30">
        <f t="shared" si="4"/>
        <v>0.9402661620939768</v>
      </c>
      <c r="H87" s="13">
        <f t="shared" si="5"/>
        <v>940266.1620939769</v>
      </c>
      <c r="J87" s="13">
        <f t="shared" si="6"/>
        <v>940266.1620981769</v>
      </c>
      <c r="K87">
        <f t="shared" si="7"/>
        <v>220</v>
      </c>
      <c r="L87" s="13">
        <f t="shared" si="8"/>
        <v>940266.1620981769</v>
      </c>
      <c r="M87" s="13">
        <f t="shared" si="9"/>
        <v>977773.6281886281</v>
      </c>
    </row>
    <row r="88" spans="1:13" ht="12.75">
      <c r="A88" s="1">
        <v>27256</v>
      </c>
      <c r="B88">
        <v>3.0111000000000003</v>
      </c>
      <c r="C88">
        <f t="shared" si="0"/>
        <v>44</v>
      </c>
      <c r="D88" s="30">
        <f t="shared" si="1"/>
        <v>0.01565082470401724</v>
      </c>
      <c r="E88">
        <f ca="1" t="shared" si="2"/>
        <v>144</v>
      </c>
      <c r="F88" s="30">
        <f t="shared" si="3"/>
        <v>-0.051948051948051854</v>
      </c>
      <c r="G88" s="30">
        <f t="shared" si="4"/>
        <v>0.8731558441558442</v>
      </c>
      <c r="H88" s="13">
        <f t="shared" si="5"/>
        <v>873155.8441558442</v>
      </c>
      <c r="J88" s="13">
        <f t="shared" si="6"/>
        <v>873155.8441601442</v>
      </c>
      <c r="K88">
        <f t="shared" si="7"/>
        <v>936</v>
      </c>
      <c r="L88" s="13">
        <f t="shared" si="8"/>
        <v>873155.8441601442</v>
      </c>
      <c r="M88" s="13">
        <f t="shared" si="9"/>
        <v>976907.9794772795</v>
      </c>
    </row>
    <row r="89" spans="1:13" ht="12.75">
      <c r="A89" s="1">
        <v>27287</v>
      </c>
      <c r="B89">
        <v>2.9499</v>
      </c>
      <c r="C89">
        <f t="shared" si="0"/>
        <v>45</v>
      </c>
      <c r="D89" s="30">
        <f t="shared" si="1"/>
        <v>-0.02032479824648814</v>
      </c>
      <c r="E89">
        <f ca="1" t="shared" si="2"/>
        <v>352</v>
      </c>
      <c r="F89" s="30">
        <f t="shared" si="3"/>
        <v>0.03728202044497908</v>
      </c>
      <c r="G89" s="30">
        <f t="shared" si="4"/>
        <v>0.9553367408298258</v>
      </c>
      <c r="H89" s="13">
        <f t="shared" si="5"/>
        <v>955336.7408298258</v>
      </c>
      <c r="J89" s="13">
        <f t="shared" si="6"/>
        <v>955336.7408342258</v>
      </c>
      <c r="K89">
        <f t="shared" si="7"/>
        <v>105</v>
      </c>
      <c r="L89" s="13">
        <f t="shared" si="8"/>
        <v>955336.7408342258</v>
      </c>
      <c r="M89" s="13">
        <f t="shared" si="9"/>
        <v>976907.9794143796</v>
      </c>
    </row>
    <row r="90" spans="1:13" ht="12.75">
      <c r="A90" s="1">
        <v>27317</v>
      </c>
      <c r="B90">
        <v>2.8703000000000003</v>
      </c>
      <c r="C90">
        <f t="shared" si="0"/>
        <v>46</v>
      </c>
      <c r="D90" s="30">
        <f t="shared" si="1"/>
        <v>-0.02698396555815441</v>
      </c>
      <c r="E90">
        <f ca="1" t="shared" si="2"/>
        <v>535</v>
      </c>
      <c r="F90" s="30">
        <f t="shared" si="3"/>
        <v>0.031029317355018016</v>
      </c>
      <c r="G90" s="30">
        <f t="shared" si="4"/>
        <v>0.9495780012839716</v>
      </c>
      <c r="H90" s="13">
        <f t="shared" si="5"/>
        <v>949578.0012839716</v>
      </c>
      <c r="J90" s="13">
        <f t="shared" si="6"/>
        <v>949578.0012884716</v>
      </c>
      <c r="K90">
        <f t="shared" si="7"/>
        <v>144</v>
      </c>
      <c r="L90" s="13">
        <f t="shared" si="8"/>
        <v>949578.0012884716</v>
      </c>
      <c r="M90" s="13">
        <f t="shared" si="9"/>
        <v>972658.4696260941</v>
      </c>
    </row>
    <row r="91" spans="1:13" ht="12.75">
      <c r="A91" s="1">
        <v>27348</v>
      </c>
      <c r="B91">
        <v>2.7122</v>
      </c>
      <c r="C91">
        <f t="shared" si="0"/>
        <v>47</v>
      </c>
      <c r="D91" s="30">
        <f t="shared" si="1"/>
        <v>-0.05508135038149331</v>
      </c>
      <c r="E91">
        <f ca="1" t="shared" si="2"/>
        <v>358</v>
      </c>
      <c r="F91" s="30">
        <f t="shared" si="3"/>
        <v>0.04129742253113222</v>
      </c>
      <c r="G91" s="30">
        <f t="shared" si="4"/>
        <v>0.9590349261511728</v>
      </c>
      <c r="H91" s="13">
        <f t="shared" si="5"/>
        <v>959034.9261511728</v>
      </c>
      <c r="J91" s="13">
        <f t="shared" si="6"/>
        <v>959034.9261557729</v>
      </c>
      <c r="K91">
        <f t="shared" si="7"/>
        <v>82</v>
      </c>
      <c r="L91" s="13">
        <f t="shared" si="8"/>
        <v>959034.9261557729</v>
      </c>
      <c r="M91" s="13">
        <f t="shared" si="9"/>
        <v>971149.8410224881</v>
      </c>
    </row>
    <row r="92" spans="1:13" ht="12.75">
      <c r="A92" s="1">
        <v>27378</v>
      </c>
      <c r="B92">
        <v>2.5445</v>
      </c>
      <c r="C92">
        <f t="shared" si="0"/>
        <v>48</v>
      </c>
      <c r="D92" s="30">
        <f t="shared" si="1"/>
        <v>-0.061831723324238586</v>
      </c>
      <c r="E92">
        <f ca="1" t="shared" si="2"/>
        <v>489</v>
      </c>
      <c r="F92" s="30">
        <f t="shared" si="3"/>
        <v>0.1256531475491416</v>
      </c>
      <c r="G92" s="30">
        <f t="shared" si="4"/>
        <v>1.0367265488927595</v>
      </c>
      <c r="H92" s="13">
        <f t="shared" si="5"/>
        <v>1036726.5488927595</v>
      </c>
      <c r="J92" s="13">
        <f t="shared" si="6"/>
        <v>1036726.5488974595</v>
      </c>
      <c r="K92">
        <f t="shared" si="7"/>
        <v>3</v>
      </c>
      <c r="L92" s="13">
        <f t="shared" si="8"/>
        <v>1036726.5488974595</v>
      </c>
      <c r="M92" s="13">
        <f t="shared" si="9"/>
        <v>968224.3961995586</v>
      </c>
    </row>
    <row r="93" spans="1:13" ht="12.75">
      <c r="A93" s="1">
        <v>27409</v>
      </c>
      <c r="B93">
        <v>2.4956</v>
      </c>
      <c r="C93">
        <f t="shared" si="0"/>
        <v>49</v>
      </c>
      <c r="D93" s="30">
        <f t="shared" si="1"/>
        <v>-0.019217921006091654</v>
      </c>
      <c r="E93">
        <f ca="1" t="shared" si="2"/>
        <v>156</v>
      </c>
      <c r="F93" s="30">
        <f t="shared" si="3"/>
        <v>0.008096229470275329</v>
      </c>
      <c r="G93" s="30">
        <f t="shared" si="4"/>
        <v>0.9284566273421236</v>
      </c>
      <c r="H93" s="13">
        <f t="shared" si="5"/>
        <v>928456.6273421237</v>
      </c>
      <c r="J93" s="13">
        <f t="shared" si="6"/>
        <v>928456.6273469237</v>
      </c>
      <c r="K93">
        <f t="shared" si="7"/>
        <v>324</v>
      </c>
      <c r="L93" s="13">
        <f t="shared" si="8"/>
        <v>928456.6273469237</v>
      </c>
      <c r="M93" s="13">
        <f t="shared" si="9"/>
        <v>968206.2668901446</v>
      </c>
    </row>
    <row r="94" spans="1:13" ht="12.75">
      <c r="A94" s="1">
        <v>27440</v>
      </c>
      <c r="B94">
        <v>2.4033</v>
      </c>
      <c r="C94">
        <f t="shared" si="0"/>
        <v>50</v>
      </c>
      <c r="D94" s="30">
        <f t="shared" si="1"/>
        <v>-0.036985093765026344</v>
      </c>
      <c r="E94">
        <f ca="1" t="shared" si="2"/>
        <v>18</v>
      </c>
      <c r="F94" s="30">
        <f t="shared" si="3"/>
        <v>-0.026202123230641194</v>
      </c>
      <c r="G94" s="30">
        <f t="shared" si="4"/>
        <v>0.8968678445045795</v>
      </c>
      <c r="H94" s="13">
        <f t="shared" si="5"/>
        <v>896867.8445045794</v>
      </c>
      <c r="J94" s="13">
        <f t="shared" si="6"/>
        <v>896867.8445094795</v>
      </c>
      <c r="K94">
        <f t="shared" si="7"/>
        <v>801</v>
      </c>
      <c r="L94" s="13">
        <f t="shared" si="8"/>
        <v>896867.8445094795</v>
      </c>
      <c r="M94" s="13">
        <f t="shared" si="9"/>
        <v>967723.6228184464</v>
      </c>
    </row>
    <row r="95" spans="1:13" ht="12.75">
      <c r="A95" s="1">
        <v>27468</v>
      </c>
      <c r="B95">
        <v>2.5381</v>
      </c>
      <c r="C95">
        <f t="shared" si="0"/>
        <v>51</v>
      </c>
      <c r="D95" s="30">
        <f t="shared" si="1"/>
        <v>0.056089543544293186</v>
      </c>
      <c r="E95">
        <f ca="1" t="shared" si="2"/>
        <v>242</v>
      </c>
      <c r="F95" s="30">
        <f t="shared" si="3"/>
        <v>0.054451510333863196</v>
      </c>
      <c r="G95" s="30">
        <f t="shared" si="4"/>
        <v>0.971149841017488</v>
      </c>
      <c r="H95" s="13">
        <f t="shared" si="5"/>
        <v>971149.841017488</v>
      </c>
      <c r="J95" s="13">
        <f t="shared" si="6"/>
        <v>971149.8410224881</v>
      </c>
      <c r="K95">
        <f t="shared" si="7"/>
        <v>46</v>
      </c>
      <c r="L95" s="13">
        <f t="shared" si="8"/>
        <v>971149.8410224881</v>
      </c>
      <c r="M95" s="13">
        <f t="shared" si="9"/>
        <v>967537.3248846746</v>
      </c>
    </row>
    <row r="96" spans="1:13" ht="12.75">
      <c r="A96" s="1">
        <v>27499</v>
      </c>
      <c r="B96">
        <v>2.5582000000000003</v>
      </c>
      <c r="C96">
        <f t="shared" si="0"/>
        <v>52</v>
      </c>
      <c r="D96" s="30">
        <f t="shared" si="1"/>
        <v>0.007919309719869316</v>
      </c>
      <c r="E96">
        <f ca="1" t="shared" si="2"/>
        <v>19</v>
      </c>
      <c r="F96" s="30">
        <f t="shared" si="3"/>
        <v>0.008309953239812984</v>
      </c>
      <c r="G96" s="30">
        <f t="shared" si="4"/>
        <v>0.9286534669338677</v>
      </c>
      <c r="H96" s="13">
        <f t="shared" si="5"/>
        <v>928653.4669338678</v>
      </c>
      <c r="J96" s="13">
        <f t="shared" si="6"/>
        <v>928653.4669389678</v>
      </c>
      <c r="K96">
        <f t="shared" si="7"/>
        <v>321</v>
      </c>
      <c r="L96" s="13">
        <f t="shared" si="8"/>
        <v>928653.4669389678</v>
      </c>
      <c r="M96" s="13">
        <f t="shared" si="9"/>
        <v>967537.3248456746</v>
      </c>
    </row>
    <row r="97" spans="1:13" ht="12.75">
      <c r="A97" s="1">
        <v>27529</v>
      </c>
      <c r="B97">
        <v>2.5019</v>
      </c>
      <c r="C97">
        <f t="shared" si="0"/>
        <v>53</v>
      </c>
      <c r="D97" s="30">
        <f t="shared" si="1"/>
        <v>-0.02200766163708867</v>
      </c>
      <c r="E97">
        <f ca="1" t="shared" si="2"/>
        <v>231</v>
      </c>
      <c r="F97" s="30">
        <f t="shared" si="3"/>
        <v>0.004022795843110938</v>
      </c>
      <c r="G97" s="30">
        <f t="shared" si="4"/>
        <v>0.9247049949715053</v>
      </c>
      <c r="H97" s="13">
        <f t="shared" si="5"/>
        <v>924704.9949715052</v>
      </c>
      <c r="J97" s="13">
        <f t="shared" si="6"/>
        <v>924704.9949767053</v>
      </c>
      <c r="K97">
        <f t="shared" si="7"/>
        <v>382</v>
      </c>
      <c r="L97" s="13">
        <f t="shared" si="8"/>
        <v>924704.9949767053</v>
      </c>
      <c r="M97" s="13">
        <f t="shared" si="9"/>
        <v>967537.3248416745</v>
      </c>
    </row>
    <row r="98" spans="1:13" ht="12.75">
      <c r="A98" s="1">
        <v>27560</v>
      </c>
      <c r="B98">
        <v>2.5025</v>
      </c>
      <c r="C98">
        <f t="shared" si="0"/>
        <v>54</v>
      </c>
      <c r="D98" s="30">
        <f t="shared" si="1"/>
        <v>0.0002398177385187772</v>
      </c>
      <c r="E98">
        <f ca="1" t="shared" si="2"/>
        <v>184</v>
      </c>
      <c r="F98" s="30">
        <f t="shared" si="3"/>
        <v>-0.07310838445807766</v>
      </c>
      <c r="G98" s="30">
        <f t="shared" si="4"/>
        <v>0.8536671779141105</v>
      </c>
      <c r="H98" s="13">
        <f t="shared" si="5"/>
        <v>853667.1779141105</v>
      </c>
      <c r="J98" s="13">
        <f t="shared" si="6"/>
        <v>853667.1779194105</v>
      </c>
      <c r="K98">
        <f t="shared" si="7"/>
        <v>987</v>
      </c>
      <c r="L98" s="13">
        <f t="shared" si="8"/>
        <v>853667.1779194105</v>
      </c>
      <c r="M98" s="13">
        <f t="shared" si="9"/>
        <v>967528.856211913</v>
      </c>
    </row>
    <row r="99" spans="1:13" ht="12.75">
      <c r="A99" s="1">
        <v>27590</v>
      </c>
      <c r="B99">
        <v>2.6969000000000003</v>
      </c>
      <c r="C99">
        <f t="shared" si="0"/>
        <v>55</v>
      </c>
      <c r="D99" s="30">
        <f t="shared" si="1"/>
        <v>0.07768231768231781</v>
      </c>
      <c r="E99">
        <f ca="1" t="shared" si="2"/>
        <v>486</v>
      </c>
      <c r="F99" s="30">
        <f t="shared" si="3"/>
        <v>-0.013137829912023391</v>
      </c>
      <c r="G99" s="30">
        <f t="shared" si="4"/>
        <v>0.9089000586510265</v>
      </c>
      <c r="H99" s="13">
        <f t="shared" si="5"/>
        <v>908900.0586510266</v>
      </c>
      <c r="J99" s="13">
        <f t="shared" si="6"/>
        <v>908900.0586564266</v>
      </c>
      <c r="K99">
        <f t="shared" si="7"/>
        <v>643</v>
      </c>
      <c r="L99" s="13">
        <f t="shared" si="8"/>
        <v>908900.0586564266</v>
      </c>
      <c r="M99" s="13">
        <f t="shared" si="9"/>
        <v>967528.8562046131</v>
      </c>
    </row>
    <row r="100" spans="1:13" ht="12.75">
      <c r="A100" s="1">
        <v>27621</v>
      </c>
      <c r="B100">
        <v>2.6846</v>
      </c>
      <c r="C100">
        <f t="shared" si="0"/>
        <v>56</v>
      </c>
      <c r="D100" s="30">
        <f t="shared" si="1"/>
        <v>-0.004560792020467996</v>
      </c>
      <c r="E100">
        <f ca="1" t="shared" si="2"/>
        <v>241</v>
      </c>
      <c r="F100" s="30">
        <f t="shared" si="3"/>
        <v>-0.014878621769772948</v>
      </c>
      <c r="G100" s="30">
        <f t="shared" si="4"/>
        <v>0.9072967893500391</v>
      </c>
      <c r="H100" s="13">
        <f t="shared" si="5"/>
        <v>907296.7893500391</v>
      </c>
      <c r="J100" s="13">
        <f t="shared" si="6"/>
        <v>907296.7893555391</v>
      </c>
      <c r="K100">
        <f t="shared" si="7"/>
        <v>664</v>
      </c>
      <c r="L100" s="13">
        <f t="shared" si="8"/>
        <v>907296.7893555391</v>
      </c>
      <c r="M100" s="13">
        <f t="shared" si="9"/>
        <v>967528.856192613</v>
      </c>
    </row>
    <row r="101" spans="1:13" ht="12.75">
      <c r="A101" s="1">
        <v>27652</v>
      </c>
      <c r="B101">
        <v>2.745</v>
      </c>
      <c r="C101">
        <f t="shared" si="0"/>
        <v>57</v>
      </c>
      <c r="D101" s="30">
        <f t="shared" si="1"/>
        <v>0.02249869626760037</v>
      </c>
      <c r="E101">
        <f ca="1" t="shared" si="2"/>
        <v>6</v>
      </c>
      <c r="F101" s="30">
        <f t="shared" si="3"/>
        <v>-0.0016805494666082277</v>
      </c>
      <c r="G101" s="30">
        <f t="shared" si="4"/>
        <v>0.9194522139412539</v>
      </c>
      <c r="H101" s="13">
        <f t="shared" si="5"/>
        <v>919452.2139412538</v>
      </c>
      <c r="J101" s="13">
        <f t="shared" si="6"/>
        <v>919452.2139468539</v>
      </c>
      <c r="K101">
        <f t="shared" si="7"/>
        <v>489</v>
      </c>
      <c r="L101" s="13">
        <f t="shared" si="8"/>
        <v>919452.2139468539</v>
      </c>
      <c r="M101" s="13">
        <f t="shared" si="9"/>
        <v>967509.5253404708</v>
      </c>
    </row>
    <row r="102" spans="1:13" ht="12.75">
      <c r="A102" s="1">
        <v>27682</v>
      </c>
      <c r="B102">
        <v>2.6247000000000003</v>
      </c>
      <c r="C102">
        <f t="shared" si="0"/>
        <v>58</v>
      </c>
      <c r="D102" s="30">
        <f t="shared" si="1"/>
        <v>-0.04382513661202181</v>
      </c>
      <c r="E102">
        <f ca="1" t="shared" si="2"/>
        <v>67</v>
      </c>
      <c r="F102" s="30">
        <f t="shared" si="3"/>
        <v>0.005468908243872805</v>
      </c>
      <c r="G102" s="30">
        <f t="shared" si="4"/>
        <v>0.9260368644926069</v>
      </c>
      <c r="H102" s="13">
        <f t="shared" si="5"/>
        <v>926036.864492607</v>
      </c>
      <c r="J102" s="13">
        <f t="shared" si="6"/>
        <v>926036.864498307</v>
      </c>
      <c r="K102">
        <f t="shared" si="7"/>
        <v>360</v>
      </c>
      <c r="L102" s="13">
        <f t="shared" si="8"/>
        <v>926036.864498307</v>
      </c>
      <c r="M102" s="13">
        <f t="shared" si="9"/>
        <v>967509.5252651708</v>
      </c>
    </row>
    <row r="103" spans="1:13" ht="12.75">
      <c r="A103" s="1">
        <v>27713</v>
      </c>
      <c r="B103">
        <v>2.6767000000000003</v>
      </c>
      <c r="C103">
        <f t="shared" si="0"/>
        <v>59</v>
      </c>
      <c r="D103" s="30">
        <f t="shared" si="1"/>
        <v>0.01981178801386818</v>
      </c>
      <c r="E103">
        <f ca="1" t="shared" si="2"/>
        <v>194</v>
      </c>
      <c r="F103" s="30">
        <f t="shared" si="3"/>
        <v>-0.004851228978007827</v>
      </c>
      <c r="G103" s="30">
        <f t="shared" si="4"/>
        <v>0.9165320181112548</v>
      </c>
      <c r="H103" s="13">
        <f t="shared" si="5"/>
        <v>916532.0181112548</v>
      </c>
      <c r="J103" s="13">
        <f t="shared" si="6"/>
        <v>916532.0181170548</v>
      </c>
      <c r="K103">
        <f t="shared" si="7"/>
        <v>519</v>
      </c>
      <c r="L103" s="13">
        <f t="shared" si="8"/>
        <v>916532.0181170548</v>
      </c>
      <c r="M103" s="13">
        <f t="shared" si="9"/>
        <v>966481.4815225814</v>
      </c>
    </row>
    <row r="104" spans="1:13" ht="12.75">
      <c r="A104" s="1">
        <v>27743</v>
      </c>
      <c r="B104">
        <v>2.6212</v>
      </c>
      <c r="C104">
        <f t="shared" si="0"/>
        <v>60</v>
      </c>
      <c r="D104" s="30">
        <f t="shared" si="1"/>
        <v>-0.02073448649456433</v>
      </c>
      <c r="E104">
        <f ca="1" t="shared" si="2"/>
        <v>574</v>
      </c>
      <c r="F104" s="30">
        <f t="shared" si="3"/>
        <v>0.030641524902643935</v>
      </c>
      <c r="G104" s="30">
        <f t="shared" si="4"/>
        <v>0.949220844435335</v>
      </c>
      <c r="H104" s="13">
        <f t="shared" si="5"/>
        <v>949220.844435335</v>
      </c>
      <c r="J104" s="13">
        <f t="shared" si="6"/>
        <v>949220.8444412351</v>
      </c>
      <c r="K104">
        <f t="shared" si="7"/>
        <v>152</v>
      </c>
      <c r="L104" s="13">
        <f t="shared" si="8"/>
        <v>949220.8444412351</v>
      </c>
      <c r="M104" s="13">
        <f t="shared" si="9"/>
        <v>965488.4118244582</v>
      </c>
    </row>
    <row r="105" spans="1:13" ht="12.75">
      <c r="A105" s="1">
        <v>27774</v>
      </c>
      <c r="B105">
        <v>2.6021</v>
      </c>
      <c r="C105">
        <f t="shared" si="0"/>
        <v>61</v>
      </c>
      <c r="D105" s="30">
        <f t="shared" si="1"/>
        <v>-0.007286738898214518</v>
      </c>
      <c r="E105">
        <f ca="1" t="shared" si="2"/>
        <v>584</v>
      </c>
      <c r="F105" s="30">
        <f t="shared" si="3"/>
        <v>-0.000302969097152217</v>
      </c>
      <c r="G105" s="30">
        <f t="shared" si="4"/>
        <v>0.9207209654615228</v>
      </c>
      <c r="H105" s="13">
        <f t="shared" si="5"/>
        <v>920720.9654615228</v>
      </c>
      <c r="J105" s="13">
        <f t="shared" si="6"/>
        <v>920720.9654675229</v>
      </c>
      <c r="K105">
        <f t="shared" si="7"/>
        <v>459</v>
      </c>
      <c r="L105" s="13">
        <f t="shared" si="8"/>
        <v>920720.9654675229</v>
      </c>
      <c r="M105" s="13">
        <f t="shared" si="9"/>
        <v>965428.9439958185</v>
      </c>
    </row>
    <row r="106" spans="1:14" ht="12.75">
      <c r="A106" s="1">
        <v>27805</v>
      </c>
      <c r="B106">
        <v>2.5687</v>
      </c>
      <c r="C106">
        <f t="shared" si="0"/>
        <v>62</v>
      </c>
      <c r="D106" s="30">
        <f t="shared" si="1"/>
        <v>-0.012835786480150602</v>
      </c>
      <c r="E106">
        <f ca="1" t="shared" si="2"/>
        <v>422</v>
      </c>
      <c r="F106" s="30">
        <f t="shared" si="3"/>
        <v>0.025578848560700918</v>
      </c>
      <c r="G106" s="30">
        <f t="shared" si="4"/>
        <v>0.9445581195244056</v>
      </c>
      <c r="H106" s="13">
        <f t="shared" si="5"/>
        <v>944558.1195244056</v>
      </c>
      <c r="J106" s="13">
        <f t="shared" si="6"/>
        <v>944558.1195305056</v>
      </c>
      <c r="K106">
        <f t="shared" si="7"/>
        <v>181</v>
      </c>
      <c r="L106" s="13">
        <f t="shared" si="8"/>
        <v>944558.1195305056</v>
      </c>
      <c r="M106" s="13">
        <f t="shared" si="9"/>
        <v>965428.9439633185</v>
      </c>
      <c r="N106" s="9"/>
    </row>
    <row r="107" spans="1:13" ht="12.75">
      <c r="A107" s="1">
        <v>27834</v>
      </c>
      <c r="B107">
        <v>2.5387</v>
      </c>
      <c r="C107">
        <f t="shared" si="0"/>
        <v>63</v>
      </c>
      <c r="D107" s="30">
        <f t="shared" si="1"/>
        <v>-0.011679059446412676</v>
      </c>
      <c r="E107">
        <f ca="1" t="shared" si="2"/>
        <v>468</v>
      </c>
      <c r="F107" s="30">
        <f t="shared" si="3"/>
        <v>0.03064676616915407</v>
      </c>
      <c r="G107" s="30">
        <f t="shared" si="4"/>
        <v>0.949225671641791</v>
      </c>
      <c r="H107" s="13">
        <f t="shared" si="5"/>
        <v>949225.6716417909</v>
      </c>
      <c r="J107" s="13">
        <f t="shared" si="6"/>
        <v>949225.6716479909</v>
      </c>
      <c r="K107">
        <f t="shared" si="7"/>
        <v>150</v>
      </c>
      <c r="L107" s="13">
        <f t="shared" si="8"/>
        <v>949225.6716479909</v>
      </c>
      <c r="M107" s="13">
        <f t="shared" si="9"/>
        <v>965425.8299414185</v>
      </c>
    </row>
    <row r="108" spans="1:13" ht="12.75">
      <c r="A108" s="1">
        <v>27865</v>
      </c>
      <c r="B108">
        <v>2.5157000000000003</v>
      </c>
      <c r="C108">
        <f t="shared" si="0"/>
        <v>64</v>
      </c>
      <c r="D108" s="30">
        <f t="shared" si="1"/>
        <v>-0.00905975499271272</v>
      </c>
      <c r="E108">
        <f ca="1" t="shared" si="2"/>
        <v>578</v>
      </c>
      <c r="F108" s="30">
        <f t="shared" si="3"/>
        <v>0.0036224592473335093</v>
      </c>
      <c r="G108" s="30">
        <f t="shared" si="4"/>
        <v>0.9243362849667942</v>
      </c>
      <c r="H108" s="13">
        <f t="shared" si="5"/>
        <v>924336.2849667942</v>
      </c>
      <c r="J108" s="13">
        <f t="shared" si="6"/>
        <v>924336.2849730942</v>
      </c>
      <c r="K108">
        <f t="shared" si="7"/>
        <v>390</v>
      </c>
      <c r="L108" s="13">
        <f t="shared" si="8"/>
        <v>924336.2849730942</v>
      </c>
      <c r="M108" s="13">
        <f t="shared" si="9"/>
        <v>965425.8299220185</v>
      </c>
    </row>
    <row r="109" spans="1:13" ht="12.75">
      <c r="A109" s="1">
        <v>27895</v>
      </c>
      <c r="B109">
        <v>2.4606</v>
      </c>
      <c r="C109">
        <f t="shared" si="0"/>
        <v>65</v>
      </c>
      <c r="D109" s="30">
        <f t="shared" si="1"/>
        <v>-0.02190245259768664</v>
      </c>
      <c r="E109">
        <f ca="1" t="shared" si="2"/>
        <v>163</v>
      </c>
      <c r="F109" s="30">
        <f t="shared" si="3"/>
        <v>0.060703560703560866</v>
      </c>
      <c r="G109" s="30">
        <f t="shared" si="4"/>
        <v>0.9769079794079796</v>
      </c>
      <c r="H109" s="13">
        <f t="shared" si="5"/>
        <v>976907.9794079795</v>
      </c>
      <c r="J109" s="13">
        <f t="shared" si="6"/>
        <v>976907.9794143796</v>
      </c>
      <c r="K109">
        <f t="shared" si="7"/>
        <v>44</v>
      </c>
      <c r="L109" s="13">
        <f t="shared" si="8"/>
        <v>976907.9794143796</v>
      </c>
      <c r="M109" s="13">
        <f t="shared" si="9"/>
        <v>965425.8298968185</v>
      </c>
    </row>
    <row r="110" spans="1:13" ht="12.75">
      <c r="A110" s="1">
        <v>27926</v>
      </c>
      <c r="B110">
        <v>2.4685</v>
      </c>
      <c r="C110">
        <f t="shared" si="0"/>
        <v>66</v>
      </c>
      <c r="D110" s="30">
        <f t="shared" si="1"/>
        <v>0.0032105990408843876</v>
      </c>
      <c r="E110">
        <f ca="1" t="shared" si="2"/>
        <v>481</v>
      </c>
      <c r="F110" s="30">
        <f t="shared" si="3"/>
        <v>0.0035222542427153503</v>
      </c>
      <c r="G110" s="30">
        <f t="shared" si="4"/>
        <v>0.9242439961575408</v>
      </c>
      <c r="H110" s="13">
        <f t="shared" si="5"/>
        <v>924243.9961575408</v>
      </c>
      <c r="J110" s="13">
        <f t="shared" si="6"/>
        <v>924243.9961640409</v>
      </c>
      <c r="K110">
        <f t="shared" si="7"/>
        <v>396</v>
      </c>
      <c r="L110" s="13">
        <f t="shared" si="8"/>
        <v>924243.9961640409</v>
      </c>
      <c r="M110" s="13">
        <f t="shared" si="9"/>
        <v>962874.0944551781</v>
      </c>
    </row>
    <row r="111" spans="1:13" ht="12.75">
      <c r="A111" s="1">
        <v>27956</v>
      </c>
      <c r="B111">
        <v>2.482</v>
      </c>
      <c r="C111">
        <f aca="true" t="shared" si="10" ref="C111:C174">C110+1</f>
        <v>67</v>
      </c>
      <c r="D111" s="30">
        <f aca="true" t="shared" si="11" ref="D111:D174">B111/B110-1</f>
        <v>0.005468908243872805</v>
      </c>
      <c r="E111">
        <f aca="true" ca="1" t="shared" si="12" ref="E111:E174">RANDBETWEEN(2,614)</f>
        <v>187</v>
      </c>
      <c r="F111" s="30">
        <f aca="true" t="shared" si="13" ref="F111:F174">VLOOKUP(E111,$C$46:$D$658,2,TRUE)</f>
        <v>-0.06596159198441409</v>
      </c>
      <c r="G111" s="30">
        <f aca="true" t="shared" si="14" ref="G111:G174">$B$1*(1+F111)</f>
        <v>0.8602493737823547</v>
      </c>
      <c r="H111" s="13">
        <f aca="true" t="shared" si="15" ref="H111:H174">1*G111*$B$3</f>
        <v>860249.3737823546</v>
      </c>
      <c r="J111" s="13">
        <f aca="true" t="shared" si="16" ref="J111:J174">H111+0.0000001*C110</f>
        <v>860249.3737889547</v>
      </c>
      <c r="K111">
        <f aca="true" t="shared" si="17" ref="K111:K174">RANK(J111,J$46:J$1045)</f>
        <v>970</v>
      </c>
      <c r="L111" s="13">
        <f aca="true" t="shared" si="18" ref="L111:L174">H111+0.0000001*C110</f>
        <v>860249.3737889547</v>
      </c>
      <c r="M111" s="13">
        <f aca="true" t="shared" si="19" ref="M111:M174">_xlfn.IFERROR(VLOOKUP(C110,K$46:L$1045,2,FALSE),VLOOKUP(C110,K$46:L$1045,2,TRUE))</f>
        <v>961616.9333953655</v>
      </c>
    </row>
    <row r="112" spans="1:13" ht="12.75">
      <c r="A112" s="1">
        <v>27987</v>
      </c>
      <c r="B112">
        <v>2.4783</v>
      </c>
      <c r="C112">
        <f t="shared" si="10"/>
        <v>68</v>
      </c>
      <c r="D112" s="30">
        <f t="shared" si="11"/>
        <v>-0.0014907332796133543</v>
      </c>
      <c r="E112">
        <f ca="1" t="shared" si="12"/>
        <v>110</v>
      </c>
      <c r="F112" s="30">
        <f t="shared" si="13"/>
        <v>0.03937728937728946</v>
      </c>
      <c r="G112" s="30">
        <f t="shared" si="14"/>
        <v>0.9572664835164836</v>
      </c>
      <c r="H112" s="13">
        <f t="shared" si="15"/>
        <v>957266.4835164836</v>
      </c>
      <c r="J112" s="13">
        <f t="shared" si="16"/>
        <v>957266.4835231836</v>
      </c>
      <c r="K112">
        <f t="shared" si="17"/>
        <v>89</v>
      </c>
      <c r="L112" s="13">
        <f t="shared" si="18"/>
        <v>957266.4835231836</v>
      </c>
      <c r="M112" s="13">
        <f t="shared" si="19"/>
        <v>961616.9333681655</v>
      </c>
    </row>
    <row r="113" spans="1:13" ht="12.75">
      <c r="A113" s="1">
        <v>28018</v>
      </c>
      <c r="B113">
        <v>2.4450000000000003</v>
      </c>
      <c r="C113">
        <f t="shared" si="10"/>
        <v>69</v>
      </c>
      <c r="D113" s="30">
        <f t="shared" si="11"/>
        <v>-0.013436629947948031</v>
      </c>
      <c r="E113">
        <f ca="1" t="shared" si="12"/>
        <v>302</v>
      </c>
      <c r="F113" s="30">
        <f t="shared" si="13"/>
        <v>-0.010970881794935328</v>
      </c>
      <c r="G113" s="30">
        <f t="shared" si="14"/>
        <v>0.9108958178668646</v>
      </c>
      <c r="H113" s="13">
        <f t="shared" si="15"/>
        <v>910895.8178668646</v>
      </c>
      <c r="J113" s="13">
        <f t="shared" si="16"/>
        <v>910895.8178736647</v>
      </c>
      <c r="K113">
        <f t="shared" si="17"/>
        <v>610</v>
      </c>
      <c r="L113" s="13">
        <f t="shared" si="18"/>
        <v>910895.8178736647</v>
      </c>
      <c r="M113" s="13">
        <f t="shared" si="19"/>
        <v>961616.9333358655</v>
      </c>
    </row>
    <row r="114" spans="1:13" ht="12.75">
      <c r="A114" s="1">
        <v>28048</v>
      </c>
      <c r="B114">
        <v>2.4331</v>
      </c>
      <c r="C114">
        <f t="shared" si="10"/>
        <v>70</v>
      </c>
      <c r="D114" s="30">
        <f t="shared" si="11"/>
        <v>-0.004867075664621745</v>
      </c>
      <c r="E114">
        <f ca="1" t="shared" si="12"/>
        <v>523</v>
      </c>
      <c r="F114" s="30">
        <f t="shared" si="13"/>
        <v>0.024582769508344704</v>
      </c>
      <c r="G114" s="30">
        <f t="shared" si="14"/>
        <v>0.9436407307171855</v>
      </c>
      <c r="H114" s="13">
        <f t="shared" si="15"/>
        <v>943640.7307171854</v>
      </c>
      <c r="J114" s="13">
        <f t="shared" si="16"/>
        <v>943640.7307240855</v>
      </c>
      <c r="K114">
        <f t="shared" si="17"/>
        <v>189</v>
      </c>
      <c r="L114" s="13">
        <f t="shared" si="18"/>
        <v>943640.7307240855</v>
      </c>
      <c r="M114" s="13">
        <f t="shared" si="19"/>
        <v>961616.9333355655</v>
      </c>
    </row>
    <row r="115" spans="1:13" ht="12.75">
      <c r="A115" s="1">
        <v>28079</v>
      </c>
      <c r="B115">
        <v>2.4450000000000003</v>
      </c>
      <c r="C115">
        <f t="shared" si="10"/>
        <v>71</v>
      </c>
      <c r="D115" s="30">
        <f t="shared" si="11"/>
        <v>0.004890879947392346</v>
      </c>
      <c r="E115">
        <f ca="1" t="shared" si="12"/>
        <v>348</v>
      </c>
      <c r="F115" s="30">
        <f t="shared" si="13"/>
        <v>0.002328068961177765</v>
      </c>
      <c r="G115" s="30">
        <f t="shared" si="14"/>
        <v>0.9231441515132448</v>
      </c>
      <c r="H115" s="13">
        <f t="shared" si="15"/>
        <v>923144.1515132448</v>
      </c>
      <c r="J115" s="13">
        <f t="shared" si="16"/>
        <v>923144.1515202449</v>
      </c>
      <c r="K115">
        <f t="shared" si="17"/>
        <v>417</v>
      </c>
      <c r="L115" s="13">
        <f t="shared" si="18"/>
        <v>923144.1515202449</v>
      </c>
      <c r="M115" s="13">
        <f t="shared" si="19"/>
        <v>961465.1416840005</v>
      </c>
    </row>
    <row r="116" spans="1:13" ht="12.75">
      <c r="A116" s="1">
        <v>28109</v>
      </c>
      <c r="B116">
        <v>2.4474</v>
      </c>
      <c r="C116">
        <f t="shared" si="10"/>
        <v>72</v>
      </c>
      <c r="D116" s="30">
        <f t="shared" si="11"/>
        <v>0.0009815950920244454</v>
      </c>
      <c r="E116">
        <f ca="1" t="shared" si="12"/>
        <v>148</v>
      </c>
      <c r="F116" s="30">
        <f t="shared" si="13"/>
        <v>-0.005993766482857876</v>
      </c>
      <c r="G116" s="30">
        <f t="shared" si="14"/>
        <v>0.915479741069288</v>
      </c>
      <c r="H116" s="13">
        <f t="shared" si="15"/>
        <v>915479.741069288</v>
      </c>
      <c r="J116" s="13">
        <f t="shared" si="16"/>
        <v>915479.741076388</v>
      </c>
      <c r="K116">
        <f t="shared" si="17"/>
        <v>541</v>
      </c>
      <c r="L116" s="13">
        <f t="shared" si="18"/>
        <v>915479.741076388</v>
      </c>
      <c r="M116" s="13">
        <f t="shared" si="19"/>
        <v>961220.2090595334</v>
      </c>
    </row>
    <row r="117" spans="1:13" ht="12.75">
      <c r="A117" s="1">
        <v>28140</v>
      </c>
      <c r="B117">
        <v>2.5063</v>
      </c>
      <c r="C117">
        <f t="shared" si="10"/>
        <v>73</v>
      </c>
      <c r="D117" s="30">
        <f t="shared" si="11"/>
        <v>0.024066356133039202</v>
      </c>
      <c r="E117">
        <f ca="1" t="shared" si="12"/>
        <v>375</v>
      </c>
      <c r="F117" s="30">
        <f t="shared" si="13"/>
        <v>-0.012041116005873653</v>
      </c>
      <c r="G117" s="30">
        <f t="shared" si="14"/>
        <v>0.9099101321585904</v>
      </c>
      <c r="H117" s="13">
        <f t="shared" si="15"/>
        <v>909910.1321585904</v>
      </c>
      <c r="J117" s="13">
        <f t="shared" si="16"/>
        <v>909910.1321657904</v>
      </c>
      <c r="K117">
        <f t="shared" si="17"/>
        <v>627</v>
      </c>
      <c r="L117" s="13">
        <f t="shared" si="18"/>
        <v>909910.1321657904</v>
      </c>
      <c r="M117" s="13">
        <f t="shared" si="19"/>
        <v>961100.6977374711</v>
      </c>
    </row>
    <row r="118" spans="1:13" ht="12.75">
      <c r="A118" s="1">
        <v>28171</v>
      </c>
      <c r="B118">
        <v>2.5549</v>
      </c>
      <c r="C118">
        <f t="shared" si="10"/>
        <v>74</v>
      </c>
      <c r="D118" s="30">
        <f t="shared" si="11"/>
        <v>0.01939113434145945</v>
      </c>
      <c r="E118">
        <f ca="1" t="shared" si="12"/>
        <v>465</v>
      </c>
      <c r="F118" s="30">
        <f t="shared" si="13"/>
        <v>-0.018355568171066206</v>
      </c>
      <c r="G118" s="30">
        <f t="shared" si="14"/>
        <v>0.904094521714448</v>
      </c>
      <c r="H118" s="13">
        <f t="shared" si="15"/>
        <v>904094.521714448</v>
      </c>
      <c r="J118" s="13">
        <f t="shared" si="16"/>
        <v>904094.521721748</v>
      </c>
      <c r="K118">
        <f t="shared" si="17"/>
        <v>710</v>
      </c>
      <c r="L118" s="13">
        <f t="shared" si="18"/>
        <v>904094.521721748</v>
      </c>
      <c r="M118" s="13">
        <f t="shared" si="19"/>
        <v>960677.3791917849</v>
      </c>
    </row>
    <row r="119" spans="1:13" ht="12.75">
      <c r="A119" s="1">
        <v>28199</v>
      </c>
      <c r="B119">
        <v>2.5439000000000003</v>
      </c>
      <c r="C119">
        <f t="shared" si="10"/>
        <v>75</v>
      </c>
      <c r="D119" s="30">
        <f t="shared" si="11"/>
        <v>-0.004305452268190457</v>
      </c>
      <c r="E119">
        <f ca="1" t="shared" si="12"/>
        <v>587</v>
      </c>
      <c r="F119" s="30">
        <f t="shared" si="13"/>
        <v>0.013477908390757909</v>
      </c>
      <c r="G119" s="30">
        <f t="shared" si="14"/>
        <v>0.9334131536278881</v>
      </c>
      <c r="H119" s="13">
        <f t="shared" si="15"/>
        <v>933413.1536278882</v>
      </c>
      <c r="J119" s="13">
        <f t="shared" si="16"/>
        <v>933413.1536352882</v>
      </c>
      <c r="K119">
        <f t="shared" si="17"/>
        <v>288</v>
      </c>
      <c r="L119" s="13">
        <f t="shared" si="18"/>
        <v>933413.1536352882</v>
      </c>
      <c r="M119" s="13">
        <f t="shared" si="19"/>
        <v>960510.2333104137</v>
      </c>
    </row>
    <row r="120" spans="1:13" ht="12.75">
      <c r="A120" s="1">
        <v>28230</v>
      </c>
      <c r="B120">
        <v>2.517</v>
      </c>
      <c r="C120">
        <f t="shared" si="10"/>
        <v>76</v>
      </c>
      <c r="D120" s="30">
        <f t="shared" si="11"/>
        <v>-0.010574315028106573</v>
      </c>
      <c r="E120">
        <f ca="1" t="shared" si="12"/>
        <v>96</v>
      </c>
      <c r="F120" s="30">
        <f t="shared" si="13"/>
        <v>-0.06628242074927948</v>
      </c>
      <c r="G120" s="30">
        <f t="shared" si="14"/>
        <v>0.8599538904899137</v>
      </c>
      <c r="H120" s="13">
        <f t="shared" si="15"/>
        <v>859953.8904899136</v>
      </c>
      <c r="J120" s="13">
        <f t="shared" si="16"/>
        <v>859953.8904974137</v>
      </c>
      <c r="K120">
        <f t="shared" si="17"/>
        <v>971</v>
      </c>
      <c r="L120" s="13">
        <f t="shared" si="18"/>
        <v>859953.8904974137</v>
      </c>
      <c r="M120" s="13">
        <f t="shared" si="19"/>
        <v>960510.2332745136</v>
      </c>
    </row>
    <row r="121" spans="1:13" ht="12.75">
      <c r="A121" s="1">
        <v>28260</v>
      </c>
      <c r="B121">
        <v>2.5047</v>
      </c>
      <c r="C121">
        <f t="shared" si="10"/>
        <v>77</v>
      </c>
      <c r="D121" s="30">
        <f t="shared" si="11"/>
        <v>-0.004886769964243087</v>
      </c>
      <c r="E121">
        <f ca="1" t="shared" si="12"/>
        <v>568</v>
      </c>
      <c r="F121" s="30">
        <f t="shared" si="13"/>
        <v>0.03976080570709195</v>
      </c>
      <c r="G121" s="30">
        <f t="shared" si="14"/>
        <v>0.9576197020562317</v>
      </c>
      <c r="H121" s="13">
        <f t="shared" si="15"/>
        <v>957619.7020562317</v>
      </c>
      <c r="J121" s="13">
        <f t="shared" si="16"/>
        <v>957619.7020638317</v>
      </c>
      <c r="K121">
        <f t="shared" si="17"/>
        <v>86</v>
      </c>
      <c r="L121" s="13">
        <f t="shared" si="18"/>
        <v>957619.7020638317</v>
      </c>
      <c r="M121" s="13">
        <f t="shared" si="19"/>
        <v>960273.7650912886</v>
      </c>
    </row>
    <row r="122" spans="1:13" ht="12.75">
      <c r="A122" s="1">
        <v>28291</v>
      </c>
      <c r="B122">
        <v>2.4667000000000003</v>
      </c>
      <c r="C122">
        <f t="shared" si="10"/>
        <v>78</v>
      </c>
      <c r="D122" s="30">
        <f t="shared" si="11"/>
        <v>-0.015171477622070384</v>
      </c>
      <c r="E122">
        <f ca="1" t="shared" si="12"/>
        <v>219</v>
      </c>
      <c r="F122" s="30">
        <f t="shared" si="13"/>
        <v>0.06920059167792125</v>
      </c>
      <c r="G122" s="30">
        <f t="shared" si="14"/>
        <v>0.9847337449353655</v>
      </c>
      <c r="H122" s="13">
        <f t="shared" si="15"/>
        <v>984733.7449353655</v>
      </c>
      <c r="J122" s="13">
        <f t="shared" si="16"/>
        <v>984733.7449430655</v>
      </c>
      <c r="K122">
        <f t="shared" si="17"/>
        <v>27</v>
      </c>
      <c r="L122" s="13">
        <f t="shared" si="18"/>
        <v>984733.7449430655</v>
      </c>
      <c r="M122" s="13">
        <f t="shared" si="19"/>
        <v>960273.7650629886</v>
      </c>
    </row>
    <row r="123" spans="1:13" ht="12.75">
      <c r="A123" s="1">
        <v>28321</v>
      </c>
      <c r="B123">
        <v>2.4096</v>
      </c>
      <c r="C123">
        <f t="shared" si="10"/>
        <v>79</v>
      </c>
      <c r="D123" s="30">
        <f t="shared" si="11"/>
        <v>-0.02314833583329956</v>
      </c>
      <c r="E123">
        <f ca="1" t="shared" si="12"/>
        <v>218</v>
      </c>
      <c r="F123" s="30">
        <f t="shared" si="13"/>
        <v>-0.028005250984559527</v>
      </c>
      <c r="G123" s="30">
        <f t="shared" si="14"/>
        <v>0.8952071638432207</v>
      </c>
      <c r="H123" s="13">
        <f t="shared" si="15"/>
        <v>895207.1638432208</v>
      </c>
      <c r="J123" s="13">
        <f t="shared" si="16"/>
        <v>895207.1638510207</v>
      </c>
      <c r="K123">
        <f t="shared" si="17"/>
        <v>815</v>
      </c>
      <c r="L123" s="13">
        <f t="shared" si="18"/>
        <v>895207.1638510207</v>
      </c>
      <c r="M123" s="13">
        <f t="shared" si="19"/>
        <v>960273.7650468886</v>
      </c>
    </row>
    <row r="124" spans="1:13" ht="12.75">
      <c r="A124" s="1">
        <v>28352</v>
      </c>
      <c r="B124">
        <v>2.3946</v>
      </c>
      <c r="C124">
        <f t="shared" si="10"/>
        <v>80</v>
      </c>
      <c r="D124" s="30">
        <f t="shared" si="11"/>
        <v>-0.0062250996015936755</v>
      </c>
      <c r="E124">
        <f ca="1" t="shared" si="12"/>
        <v>91</v>
      </c>
      <c r="F124" s="30">
        <f t="shared" si="13"/>
        <v>-0.06217588591184109</v>
      </c>
      <c r="G124" s="30">
        <f t="shared" si="14"/>
        <v>0.8637360090751944</v>
      </c>
      <c r="H124" s="13">
        <f t="shared" si="15"/>
        <v>863736.0090751945</v>
      </c>
      <c r="J124" s="13">
        <f t="shared" si="16"/>
        <v>863736.0090830944</v>
      </c>
      <c r="K124">
        <f t="shared" si="17"/>
        <v>963</v>
      </c>
      <c r="L124" s="13">
        <f t="shared" si="18"/>
        <v>863736.0090830944</v>
      </c>
      <c r="M124" s="13">
        <f t="shared" si="19"/>
        <v>959034.9262395728</v>
      </c>
    </row>
    <row r="125" spans="1:13" ht="12.75">
      <c r="A125" s="1">
        <v>28383</v>
      </c>
      <c r="B125">
        <v>2.3474</v>
      </c>
      <c r="C125">
        <f t="shared" si="10"/>
        <v>81</v>
      </c>
      <c r="D125" s="30">
        <f t="shared" si="11"/>
        <v>-0.019711016453687558</v>
      </c>
      <c r="E125">
        <f ca="1" t="shared" si="12"/>
        <v>380</v>
      </c>
      <c r="F125" s="30">
        <f t="shared" si="13"/>
        <v>0.011730600687655857</v>
      </c>
      <c r="G125" s="30">
        <f t="shared" si="14"/>
        <v>0.9318038832333311</v>
      </c>
      <c r="H125" s="13">
        <f t="shared" si="15"/>
        <v>931803.883233331</v>
      </c>
      <c r="J125" s="13">
        <f t="shared" si="16"/>
        <v>931803.883241331</v>
      </c>
      <c r="K125">
        <f t="shared" si="17"/>
        <v>293</v>
      </c>
      <c r="L125" s="13">
        <f t="shared" si="18"/>
        <v>931803.883241331</v>
      </c>
      <c r="M125" s="13">
        <f t="shared" si="19"/>
        <v>959034.9261807728</v>
      </c>
    </row>
    <row r="126" spans="1:13" ht="12.75">
      <c r="A126" s="1">
        <v>28413</v>
      </c>
      <c r="B126">
        <v>2.2329000000000003</v>
      </c>
      <c r="C126">
        <f t="shared" si="10"/>
        <v>82</v>
      </c>
      <c r="D126" s="30">
        <f t="shared" si="11"/>
        <v>-0.04877737070801724</v>
      </c>
      <c r="E126">
        <f ca="1" t="shared" si="12"/>
        <v>488</v>
      </c>
      <c r="F126" s="30">
        <f t="shared" si="13"/>
        <v>0.019921329780484776</v>
      </c>
      <c r="G126" s="30">
        <f t="shared" si="14"/>
        <v>0.9393475447278266</v>
      </c>
      <c r="H126" s="13">
        <f t="shared" si="15"/>
        <v>939347.5447278266</v>
      </c>
      <c r="J126" s="13">
        <f t="shared" si="16"/>
        <v>939347.5447359266</v>
      </c>
      <c r="K126">
        <f t="shared" si="17"/>
        <v>228</v>
      </c>
      <c r="L126" s="13">
        <f t="shared" si="18"/>
        <v>939347.5447359266</v>
      </c>
      <c r="M126" s="13">
        <f t="shared" si="19"/>
        <v>959034.9261641728</v>
      </c>
    </row>
    <row r="127" spans="1:13" ht="12.75">
      <c r="A127" s="1">
        <v>28444</v>
      </c>
      <c r="B127">
        <v>2.1612</v>
      </c>
      <c r="C127">
        <f t="shared" si="10"/>
        <v>83</v>
      </c>
      <c r="D127" s="30">
        <f t="shared" si="11"/>
        <v>-0.03211070804783034</v>
      </c>
      <c r="E127">
        <f ca="1" t="shared" si="12"/>
        <v>460</v>
      </c>
      <c r="F127" s="30">
        <f t="shared" si="13"/>
        <v>0.0006143045195261543</v>
      </c>
      <c r="G127" s="30">
        <f t="shared" si="14"/>
        <v>0.9215657744624837</v>
      </c>
      <c r="H127" s="13">
        <f t="shared" si="15"/>
        <v>921565.7744624837</v>
      </c>
      <c r="J127" s="13">
        <f t="shared" si="16"/>
        <v>921565.7744706837</v>
      </c>
      <c r="K127">
        <f t="shared" si="17"/>
        <v>436</v>
      </c>
      <c r="L127" s="13">
        <f t="shared" si="18"/>
        <v>921565.7744706837</v>
      </c>
      <c r="M127" s="13">
        <f t="shared" si="19"/>
        <v>959034.9261557729</v>
      </c>
    </row>
    <row r="128" spans="1:13" ht="12.75">
      <c r="A128" s="1">
        <v>28474</v>
      </c>
      <c r="B128">
        <v>1.9932</v>
      </c>
      <c r="C128">
        <f t="shared" si="10"/>
        <v>84</v>
      </c>
      <c r="D128" s="30">
        <f t="shared" si="11"/>
        <v>-0.07773459189339249</v>
      </c>
      <c r="E128">
        <f ca="1" t="shared" si="12"/>
        <v>299</v>
      </c>
      <c r="F128" s="30">
        <f t="shared" si="13"/>
        <v>0.034771126760563265</v>
      </c>
      <c r="G128" s="30">
        <f t="shared" si="14"/>
        <v>0.9530242077464788</v>
      </c>
      <c r="H128" s="13">
        <f t="shared" si="15"/>
        <v>953024.2077464787</v>
      </c>
      <c r="J128" s="13">
        <f t="shared" si="16"/>
        <v>953024.2077547787</v>
      </c>
      <c r="K128">
        <f t="shared" si="17"/>
        <v>127</v>
      </c>
      <c r="L128" s="13">
        <f t="shared" si="18"/>
        <v>953024.2077547787</v>
      </c>
      <c r="M128" s="13">
        <f t="shared" si="19"/>
        <v>958527.6025433594</v>
      </c>
    </row>
    <row r="129" spans="1:14" ht="12.75">
      <c r="A129" s="1">
        <v>28505</v>
      </c>
      <c r="B129">
        <v>1.9881000000000002</v>
      </c>
      <c r="C129">
        <f t="shared" si="10"/>
        <v>85</v>
      </c>
      <c r="D129" s="30">
        <f t="shared" si="11"/>
        <v>-0.0025586995785670252</v>
      </c>
      <c r="E129">
        <f ca="1" t="shared" si="12"/>
        <v>409</v>
      </c>
      <c r="F129" s="30">
        <f t="shared" si="13"/>
        <v>0.04074658254468977</v>
      </c>
      <c r="G129" s="30">
        <f t="shared" si="14"/>
        <v>0.9585276025236593</v>
      </c>
      <c r="H129" s="13">
        <f t="shared" si="15"/>
        <v>958527.6025236594</v>
      </c>
      <c r="J129" s="13">
        <f t="shared" si="16"/>
        <v>958527.6025320593</v>
      </c>
      <c r="K129">
        <f t="shared" si="17"/>
        <v>84</v>
      </c>
      <c r="L129" s="13">
        <f t="shared" si="18"/>
        <v>958527.6025320593</v>
      </c>
      <c r="M129" s="13">
        <f t="shared" si="19"/>
        <v>958527.6025320593</v>
      </c>
      <c r="N129" s="8"/>
    </row>
    <row r="130" spans="1:13" ht="12.75">
      <c r="A130" s="1">
        <v>28536</v>
      </c>
      <c r="B130">
        <v>1.8205</v>
      </c>
      <c r="C130">
        <f t="shared" si="10"/>
        <v>86</v>
      </c>
      <c r="D130" s="30">
        <f t="shared" si="11"/>
        <v>-0.08430159448719887</v>
      </c>
      <c r="E130">
        <f ca="1" t="shared" si="12"/>
        <v>529</v>
      </c>
      <c r="F130" s="30">
        <f t="shared" si="13"/>
        <v>-0.07288101469700026</v>
      </c>
      <c r="G130" s="30">
        <f t="shared" si="14"/>
        <v>0.8538765854640628</v>
      </c>
      <c r="H130" s="13">
        <f t="shared" si="15"/>
        <v>853876.5854640628</v>
      </c>
      <c r="J130" s="13">
        <f t="shared" si="16"/>
        <v>853876.5854725627</v>
      </c>
      <c r="K130">
        <f t="shared" si="17"/>
        <v>984</v>
      </c>
      <c r="L130" s="13">
        <f t="shared" si="18"/>
        <v>853876.5854725627</v>
      </c>
      <c r="M130" s="13">
        <f t="shared" si="19"/>
        <v>957621.4022924566</v>
      </c>
    </row>
    <row r="131" spans="1:13" ht="12.75">
      <c r="A131" s="1">
        <v>28564</v>
      </c>
      <c r="B131">
        <v>1.8315000000000001</v>
      </c>
      <c r="C131">
        <f t="shared" si="10"/>
        <v>87</v>
      </c>
      <c r="D131" s="30">
        <f t="shared" si="11"/>
        <v>0.006042296072507725</v>
      </c>
      <c r="E131">
        <f ca="1" t="shared" si="12"/>
        <v>281</v>
      </c>
      <c r="F131" s="30">
        <f t="shared" si="13"/>
        <v>-0.005457122608079401</v>
      </c>
      <c r="G131" s="30">
        <f t="shared" si="14"/>
        <v>0.9159739900779589</v>
      </c>
      <c r="H131" s="13">
        <f t="shared" si="15"/>
        <v>915973.9900779589</v>
      </c>
      <c r="J131" s="13">
        <f t="shared" si="16"/>
        <v>915973.9900865589</v>
      </c>
      <c r="K131">
        <f t="shared" si="17"/>
        <v>534</v>
      </c>
      <c r="L131" s="13">
        <f t="shared" si="18"/>
        <v>915973.9900865589</v>
      </c>
      <c r="M131" s="13">
        <f t="shared" si="19"/>
        <v>957619.7020638317</v>
      </c>
    </row>
    <row r="132" spans="1:13" ht="12.75">
      <c r="A132" s="1">
        <v>28595</v>
      </c>
      <c r="B132">
        <v>1.9444000000000001</v>
      </c>
      <c r="C132">
        <f t="shared" si="10"/>
        <v>88</v>
      </c>
      <c r="D132" s="30">
        <f t="shared" si="11"/>
        <v>0.06164346164346157</v>
      </c>
      <c r="E132">
        <f ca="1" t="shared" si="12"/>
        <v>571</v>
      </c>
      <c r="F132" s="30">
        <f t="shared" si="13"/>
        <v>-0.0027212255593630497</v>
      </c>
      <c r="G132" s="30">
        <f t="shared" si="14"/>
        <v>0.9184937512598267</v>
      </c>
      <c r="H132" s="13">
        <f t="shared" si="15"/>
        <v>918493.7512598267</v>
      </c>
      <c r="J132" s="13">
        <f t="shared" si="16"/>
        <v>918493.7512685267</v>
      </c>
      <c r="K132">
        <f t="shared" si="17"/>
        <v>498</v>
      </c>
      <c r="L132" s="13">
        <f t="shared" si="18"/>
        <v>918493.7512685267</v>
      </c>
      <c r="M132" s="13">
        <f t="shared" si="19"/>
        <v>957266.4835555835</v>
      </c>
    </row>
    <row r="133" spans="1:13" ht="12.75">
      <c r="A133" s="1">
        <v>28625</v>
      </c>
      <c r="B133">
        <v>1.8904</v>
      </c>
      <c r="C133">
        <f t="shared" si="10"/>
        <v>89</v>
      </c>
      <c r="D133" s="30">
        <f t="shared" si="11"/>
        <v>-0.02777206336144833</v>
      </c>
      <c r="E133">
        <f ca="1" t="shared" si="12"/>
        <v>401</v>
      </c>
      <c r="F133" s="30">
        <f t="shared" si="13"/>
        <v>-0.03473505853357972</v>
      </c>
      <c r="G133" s="30">
        <f t="shared" si="14"/>
        <v>0.8890090110905731</v>
      </c>
      <c r="H133" s="13">
        <f t="shared" si="15"/>
        <v>889009.011090573</v>
      </c>
      <c r="J133" s="13">
        <f t="shared" si="16"/>
        <v>889009.011099373</v>
      </c>
      <c r="K133">
        <f t="shared" si="17"/>
        <v>863</v>
      </c>
      <c r="L133" s="13">
        <f t="shared" si="18"/>
        <v>889009.011099373</v>
      </c>
      <c r="M133" s="13">
        <f t="shared" si="19"/>
        <v>957266.4835362836</v>
      </c>
    </row>
    <row r="134" spans="1:13" ht="12.75">
      <c r="A134" s="1">
        <v>28656</v>
      </c>
      <c r="B134">
        <v>1.8512000000000002</v>
      </c>
      <c r="C134">
        <f t="shared" si="10"/>
        <v>90</v>
      </c>
      <c r="D134" s="30">
        <f t="shared" si="11"/>
        <v>-0.02073635209479474</v>
      </c>
      <c r="E134">
        <f ca="1" t="shared" si="12"/>
        <v>144</v>
      </c>
      <c r="F134" s="30">
        <f t="shared" si="13"/>
        <v>-0.051948051948051854</v>
      </c>
      <c r="G134" s="30">
        <f t="shared" si="14"/>
        <v>0.8731558441558442</v>
      </c>
      <c r="H134" s="13">
        <f t="shared" si="15"/>
        <v>873155.8441558442</v>
      </c>
      <c r="J134" s="13">
        <f t="shared" si="16"/>
        <v>873155.8441647441</v>
      </c>
      <c r="K134">
        <f t="shared" si="17"/>
        <v>935</v>
      </c>
      <c r="L134" s="13">
        <f t="shared" si="18"/>
        <v>873155.8441647441</v>
      </c>
      <c r="M134" s="13">
        <f t="shared" si="19"/>
        <v>957266.4835231836</v>
      </c>
    </row>
    <row r="135" spans="1:13" ht="12.75">
      <c r="A135" s="1">
        <v>28686</v>
      </c>
      <c r="B135">
        <v>1.7361</v>
      </c>
      <c r="C135">
        <f t="shared" si="10"/>
        <v>91</v>
      </c>
      <c r="D135" s="30">
        <f t="shared" si="11"/>
        <v>-0.06217588591184109</v>
      </c>
      <c r="E135">
        <f ca="1" t="shared" si="12"/>
        <v>270</v>
      </c>
      <c r="F135" s="30">
        <f t="shared" si="13"/>
        <v>0.06485724356714839</v>
      </c>
      <c r="G135" s="30">
        <f t="shared" si="14"/>
        <v>0.9807335213253437</v>
      </c>
      <c r="H135" s="13">
        <f t="shared" si="15"/>
        <v>980733.5213253438</v>
      </c>
      <c r="J135" s="13">
        <f t="shared" si="16"/>
        <v>980733.5213343437</v>
      </c>
      <c r="K135">
        <f t="shared" si="17"/>
        <v>39</v>
      </c>
      <c r="L135" s="13">
        <f t="shared" si="18"/>
        <v>980733.5213343437</v>
      </c>
      <c r="M135" s="13">
        <f t="shared" si="19"/>
        <v>956788.7067741266</v>
      </c>
    </row>
    <row r="136" spans="1:13" ht="12.75">
      <c r="A136" s="1">
        <v>28717</v>
      </c>
      <c r="B136">
        <v>1.6407</v>
      </c>
      <c r="C136">
        <f t="shared" si="10"/>
        <v>92</v>
      </c>
      <c r="D136" s="30">
        <f t="shared" si="11"/>
        <v>-0.054950751684810784</v>
      </c>
      <c r="E136">
        <f ca="1" t="shared" si="12"/>
        <v>274</v>
      </c>
      <c r="F136" s="30">
        <f t="shared" si="13"/>
        <v>0.036338225017470416</v>
      </c>
      <c r="G136" s="30">
        <f t="shared" si="14"/>
        <v>0.9544675052410903</v>
      </c>
      <c r="H136" s="13">
        <f t="shared" si="15"/>
        <v>954467.5052410902</v>
      </c>
      <c r="J136" s="13">
        <f t="shared" si="16"/>
        <v>954467.5052501902</v>
      </c>
      <c r="K136">
        <f t="shared" si="17"/>
        <v>111</v>
      </c>
      <c r="L136" s="13">
        <f t="shared" si="18"/>
        <v>954467.5052501902</v>
      </c>
      <c r="M136" s="13">
        <f t="shared" si="19"/>
        <v>956788.7067547266</v>
      </c>
    </row>
    <row r="137" spans="1:13" ht="12.75">
      <c r="A137" s="1">
        <v>28748</v>
      </c>
      <c r="B137">
        <v>1.55</v>
      </c>
      <c r="C137">
        <f t="shared" si="10"/>
        <v>93</v>
      </c>
      <c r="D137" s="30">
        <f t="shared" si="11"/>
        <v>-0.05528128237947216</v>
      </c>
      <c r="E137">
        <f ca="1" t="shared" si="12"/>
        <v>67</v>
      </c>
      <c r="F137" s="30">
        <f t="shared" si="13"/>
        <v>0.005468908243872805</v>
      </c>
      <c r="G137" s="30">
        <f t="shared" si="14"/>
        <v>0.9260368644926069</v>
      </c>
      <c r="H137" s="13">
        <f t="shared" si="15"/>
        <v>926036.864492607</v>
      </c>
      <c r="J137" s="13">
        <f t="shared" si="16"/>
        <v>926036.8645018069</v>
      </c>
      <c r="K137">
        <f t="shared" si="17"/>
        <v>359</v>
      </c>
      <c r="L137" s="13">
        <f t="shared" si="18"/>
        <v>926036.8645018069</v>
      </c>
      <c r="M137" s="13">
        <f t="shared" si="19"/>
        <v>956788.7067405266</v>
      </c>
    </row>
    <row r="138" spans="1:13" ht="12.75">
      <c r="A138" s="1">
        <v>28778</v>
      </c>
      <c r="B138">
        <v>1.5</v>
      </c>
      <c r="C138">
        <f t="shared" si="10"/>
        <v>94</v>
      </c>
      <c r="D138" s="30">
        <f t="shared" si="11"/>
        <v>-0.032258064516129115</v>
      </c>
      <c r="E138">
        <f ca="1" t="shared" si="12"/>
        <v>538</v>
      </c>
      <c r="F138" s="30">
        <f t="shared" si="13"/>
        <v>0.008697431699580482</v>
      </c>
      <c r="G138" s="30">
        <f t="shared" si="14"/>
        <v>0.9290103345953137</v>
      </c>
      <c r="H138" s="13">
        <f t="shared" si="15"/>
        <v>929010.3345953136</v>
      </c>
      <c r="J138" s="13">
        <f t="shared" si="16"/>
        <v>929010.3346046136</v>
      </c>
      <c r="K138">
        <f t="shared" si="17"/>
        <v>320</v>
      </c>
      <c r="L138" s="13">
        <f t="shared" si="18"/>
        <v>929010.3346046136</v>
      </c>
      <c r="M138" s="13">
        <f t="shared" si="19"/>
        <v>956770.1190590109</v>
      </c>
    </row>
    <row r="139" spans="1:13" ht="12.75">
      <c r="A139" s="1">
        <v>28809</v>
      </c>
      <c r="B139">
        <v>1.735</v>
      </c>
      <c r="C139">
        <f t="shared" si="10"/>
        <v>95</v>
      </c>
      <c r="D139" s="30">
        <f t="shared" si="11"/>
        <v>0.15666666666666673</v>
      </c>
      <c r="E139">
        <f ca="1" t="shared" si="12"/>
        <v>264</v>
      </c>
      <c r="F139" s="30">
        <f t="shared" si="13"/>
        <v>0.01982608695652166</v>
      </c>
      <c r="G139" s="30">
        <f t="shared" si="14"/>
        <v>0.9392598260869565</v>
      </c>
      <c r="H139" s="13">
        <f t="shared" si="15"/>
        <v>939259.8260869564</v>
      </c>
      <c r="J139" s="13">
        <f t="shared" si="16"/>
        <v>939259.8260963564</v>
      </c>
      <c r="K139">
        <f t="shared" si="17"/>
        <v>229</v>
      </c>
      <c r="L139" s="13">
        <f t="shared" si="18"/>
        <v>939259.8260963564</v>
      </c>
      <c r="M139" s="13">
        <f t="shared" si="19"/>
        <v>956770.1189950109</v>
      </c>
    </row>
    <row r="140" spans="1:13" ht="12.75">
      <c r="A140" s="1">
        <v>28839</v>
      </c>
      <c r="B140">
        <v>1.62</v>
      </c>
      <c r="C140">
        <f t="shared" si="10"/>
        <v>96</v>
      </c>
      <c r="D140" s="30">
        <f t="shared" si="11"/>
        <v>-0.06628242074927948</v>
      </c>
      <c r="E140">
        <f ca="1" t="shared" si="12"/>
        <v>194</v>
      </c>
      <c r="F140" s="30">
        <f t="shared" si="13"/>
        <v>-0.004851228978007827</v>
      </c>
      <c r="G140" s="30">
        <f t="shared" si="14"/>
        <v>0.9165320181112548</v>
      </c>
      <c r="H140" s="13">
        <f t="shared" si="15"/>
        <v>916532.0181112548</v>
      </c>
      <c r="J140" s="13">
        <f t="shared" si="16"/>
        <v>916532.0181207547</v>
      </c>
      <c r="K140">
        <f t="shared" si="17"/>
        <v>518</v>
      </c>
      <c r="L140" s="13">
        <f t="shared" si="18"/>
        <v>916532.0181207547</v>
      </c>
      <c r="M140" s="13">
        <f t="shared" si="19"/>
        <v>956373.1501874083</v>
      </c>
    </row>
    <row r="141" spans="1:13" ht="12.75">
      <c r="A141" s="1">
        <v>28870</v>
      </c>
      <c r="B141">
        <v>1.7000000000000002</v>
      </c>
      <c r="C141">
        <f t="shared" si="10"/>
        <v>97</v>
      </c>
      <c r="D141" s="30">
        <f t="shared" si="11"/>
        <v>0.04938271604938271</v>
      </c>
      <c r="E141">
        <f ca="1" t="shared" si="12"/>
        <v>23</v>
      </c>
      <c r="F141" s="30">
        <f t="shared" si="13"/>
        <v>-0.006132547244301789</v>
      </c>
      <c r="G141" s="30">
        <f t="shared" si="14"/>
        <v>0.9153519239879981</v>
      </c>
      <c r="H141" s="13">
        <f t="shared" si="15"/>
        <v>915351.9239879982</v>
      </c>
      <c r="J141" s="13">
        <f t="shared" si="16"/>
        <v>915351.9239975981</v>
      </c>
      <c r="K141">
        <f t="shared" si="17"/>
        <v>546</v>
      </c>
      <c r="L141" s="13">
        <f t="shared" si="18"/>
        <v>915351.9239975981</v>
      </c>
      <c r="M141" s="13">
        <f t="shared" si="19"/>
        <v>956373.1501807083</v>
      </c>
    </row>
    <row r="142" spans="1:13" ht="12.75">
      <c r="A142" s="1">
        <v>28901</v>
      </c>
      <c r="B142">
        <v>1.6740000000000002</v>
      </c>
      <c r="C142">
        <f t="shared" si="10"/>
        <v>98</v>
      </c>
      <c r="D142" s="30">
        <f t="shared" si="11"/>
        <v>-0.015294117647058791</v>
      </c>
      <c r="E142">
        <f ca="1" t="shared" si="12"/>
        <v>454</v>
      </c>
      <c r="F142" s="30">
        <f t="shared" si="13"/>
        <v>0.04289927607471622</v>
      </c>
      <c r="G142" s="30">
        <f t="shared" si="14"/>
        <v>0.9605102332648137</v>
      </c>
      <c r="H142" s="13">
        <f t="shared" si="15"/>
        <v>960510.2332648137</v>
      </c>
      <c r="J142" s="13">
        <f t="shared" si="16"/>
        <v>960510.2332745136</v>
      </c>
      <c r="K142">
        <f t="shared" si="17"/>
        <v>75</v>
      </c>
      <c r="L142" s="13">
        <f t="shared" si="18"/>
        <v>960510.2332745136</v>
      </c>
      <c r="M142" s="13">
        <f t="shared" si="19"/>
        <v>956373.1501614082</v>
      </c>
    </row>
    <row r="143" spans="1:13" ht="12.75">
      <c r="A143" s="1">
        <v>28929</v>
      </c>
      <c r="B143">
        <v>1.695</v>
      </c>
      <c r="C143">
        <f t="shared" si="10"/>
        <v>99</v>
      </c>
      <c r="D143" s="30">
        <f t="shared" si="11"/>
        <v>0.012544802867383353</v>
      </c>
      <c r="E143">
        <f ca="1" t="shared" si="12"/>
        <v>113</v>
      </c>
      <c r="F143" s="30">
        <f t="shared" si="13"/>
        <v>-0.003298350824587626</v>
      </c>
      <c r="G143" s="30">
        <f t="shared" si="14"/>
        <v>0.9179622188905548</v>
      </c>
      <c r="H143" s="13">
        <f t="shared" si="15"/>
        <v>917962.2188905549</v>
      </c>
      <c r="J143" s="13">
        <f t="shared" si="16"/>
        <v>917962.2189003548</v>
      </c>
      <c r="K143">
        <f t="shared" si="17"/>
        <v>503</v>
      </c>
      <c r="L143" s="13">
        <f t="shared" si="18"/>
        <v>917962.2189003548</v>
      </c>
      <c r="M143" s="13">
        <f t="shared" si="19"/>
        <v>956373.1501469082</v>
      </c>
    </row>
    <row r="144" spans="1:13" ht="12.75">
      <c r="A144" s="1">
        <v>28960</v>
      </c>
      <c r="B144">
        <v>1.7215</v>
      </c>
      <c r="C144">
        <f t="shared" si="10"/>
        <v>100</v>
      </c>
      <c r="D144" s="30">
        <f t="shared" si="11"/>
        <v>0.015634218289085622</v>
      </c>
      <c r="E144">
        <f ca="1" t="shared" si="12"/>
        <v>594</v>
      </c>
      <c r="F144" s="30">
        <f t="shared" si="13"/>
        <v>-0.01569972967352884</v>
      </c>
      <c r="G144" s="30">
        <f t="shared" si="14"/>
        <v>0.9065405489706799</v>
      </c>
      <c r="H144" s="13">
        <f t="shared" si="15"/>
        <v>906540.5489706799</v>
      </c>
      <c r="J144" s="13">
        <f t="shared" si="16"/>
        <v>906540.5489805798</v>
      </c>
      <c r="K144">
        <f t="shared" si="17"/>
        <v>672</v>
      </c>
      <c r="L144" s="13">
        <f t="shared" si="18"/>
        <v>906540.5489805798</v>
      </c>
      <c r="M144" s="13">
        <f t="shared" si="19"/>
        <v>956151.0521615349</v>
      </c>
    </row>
    <row r="145" spans="1:13" ht="12.75">
      <c r="A145" s="1">
        <v>28990</v>
      </c>
      <c r="B145">
        <v>1.725</v>
      </c>
      <c r="C145">
        <f t="shared" si="10"/>
        <v>101</v>
      </c>
      <c r="D145" s="30">
        <f t="shared" si="11"/>
        <v>0.002033110659308779</v>
      </c>
      <c r="E145">
        <f ca="1" t="shared" si="12"/>
        <v>385</v>
      </c>
      <c r="F145" s="30">
        <f t="shared" si="13"/>
        <v>-0.010843634786380285</v>
      </c>
      <c r="G145" s="30">
        <f t="shared" si="14"/>
        <v>0.9110130123617438</v>
      </c>
      <c r="H145" s="13">
        <f t="shared" si="15"/>
        <v>911013.0123617438</v>
      </c>
      <c r="J145" s="13">
        <f t="shared" si="16"/>
        <v>911013.0123717438</v>
      </c>
      <c r="K145">
        <f t="shared" si="17"/>
        <v>607</v>
      </c>
      <c r="L145" s="13">
        <f t="shared" si="18"/>
        <v>911013.0123717438</v>
      </c>
      <c r="M145" s="13">
        <f t="shared" si="19"/>
        <v>956151.0521593349</v>
      </c>
    </row>
    <row r="146" spans="1:13" ht="12.75">
      <c r="A146" s="1">
        <v>29021</v>
      </c>
      <c r="B146">
        <v>1.6540000000000001</v>
      </c>
      <c r="C146">
        <f t="shared" si="10"/>
        <v>102</v>
      </c>
      <c r="D146" s="30">
        <f t="shared" si="11"/>
        <v>-0.041159420289855086</v>
      </c>
      <c r="E146">
        <f ca="1" t="shared" si="12"/>
        <v>279</v>
      </c>
      <c r="F146" s="30">
        <f t="shared" si="13"/>
        <v>-0.010736842105263045</v>
      </c>
      <c r="G146" s="30">
        <f t="shared" si="14"/>
        <v>0.9111113684210528</v>
      </c>
      <c r="H146" s="13">
        <f t="shared" si="15"/>
        <v>911111.3684210528</v>
      </c>
      <c r="J146" s="13">
        <f t="shared" si="16"/>
        <v>911111.3684311528</v>
      </c>
      <c r="K146">
        <f t="shared" si="17"/>
        <v>602</v>
      </c>
      <c r="L146" s="13">
        <f t="shared" si="18"/>
        <v>911111.3684311528</v>
      </c>
      <c r="M146" s="13">
        <f t="shared" si="19"/>
        <v>955339.3882267156</v>
      </c>
    </row>
    <row r="147" spans="1:13" ht="12.75">
      <c r="A147" s="1">
        <v>29051</v>
      </c>
      <c r="B147">
        <v>1.659</v>
      </c>
      <c r="C147">
        <f t="shared" si="10"/>
        <v>103</v>
      </c>
      <c r="D147" s="30">
        <f t="shared" si="11"/>
        <v>0.0030229746070131736</v>
      </c>
      <c r="E147">
        <f ca="1" t="shared" si="12"/>
        <v>192</v>
      </c>
      <c r="F147" s="30">
        <f t="shared" si="13"/>
        <v>-0.017650639074862973</v>
      </c>
      <c r="G147" s="30">
        <f t="shared" si="14"/>
        <v>0.9047437614120513</v>
      </c>
      <c r="H147" s="13">
        <f t="shared" si="15"/>
        <v>904743.7614120513</v>
      </c>
      <c r="J147" s="13">
        <f t="shared" si="16"/>
        <v>904743.7614222512</v>
      </c>
      <c r="K147">
        <f t="shared" si="17"/>
        <v>704</v>
      </c>
      <c r="L147" s="13">
        <f t="shared" si="18"/>
        <v>904743.7614222512</v>
      </c>
      <c r="M147" s="13">
        <f t="shared" si="19"/>
        <v>955339.3881720155</v>
      </c>
    </row>
    <row r="148" spans="1:13" ht="12.75">
      <c r="A148" s="1">
        <v>29082</v>
      </c>
      <c r="B148">
        <v>1.6562000000000001</v>
      </c>
      <c r="C148">
        <f t="shared" si="10"/>
        <v>104</v>
      </c>
      <c r="D148" s="30">
        <f t="shared" si="11"/>
        <v>-0.0016877637130801038</v>
      </c>
      <c r="E148">
        <f ca="1" t="shared" si="12"/>
        <v>364</v>
      </c>
      <c r="F148" s="30">
        <f t="shared" si="13"/>
        <v>-0.0008640552995390349</v>
      </c>
      <c r="G148" s="30">
        <f t="shared" si="14"/>
        <v>0.9202042050691246</v>
      </c>
      <c r="H148" s="13">
        <f t="shared" si="15"/>
        <v>920204.2050691246</v>
      </c>
      <c r="J148" s="13">
        <f t="shared" si="16"/>
        <v>920204.2050794245</v>
      </c>
      <c r="K148">
        <f t="shared" si="17"/>
        <v>472</v>
      </c>
      <c r="L148" s="13">
        <f t="shared" si="18"/>
        <v>920204.2050794245</v>
      </c>
      <c r="M148" s="13">
        <f t="shared" si="19"/>
        <v>955339.3881585156</v>
      </c>
    </row>
    <row r="149" spans="1:13" ht="12.75">
      <c r="A149" s="1">
        <v>29113</v>
      </c>
      <c r="B149">
        <v>1.554</v>
      </c>
      <c r="C149">
        <f t="shared" si="10"/>
        <v>105</v>
      </c>
      <c r="D149" s="30">
        <f t="shared" si="11"/>
        <v>-0.06170752324598483</v>
      </c>
      <c r="E149">
        <f ca="1" t="shared" si="12"/>
        <v>234</v>
      </c>
      <c r="F149" s="30">
        <f t="shared" si="13"/>
        <v>-0.01221214235868806</v>
      </c>
      <c r="G149" s="30">
        <f t="shared" si="14"/>
        <v>0.9097526168876483</v>
      </c>
      <c r="H149" s="13">
        <f t="shared" si="15"/>
        <v>909752.6168876484</v>
      </c>
      <c r="J149" s="13">
        <f t="shared" si="16"/>
        <v>909752.6168980483</v>
      </c>
      <c r="K149">
        <f t="shared" si="17"/>
        <v>630</v>
      </c>
      <c r="L149" s="13">
        <f t="shared" si="18"/>
        <v>909752.6168980483</v>
      </c>
      <c r="M149" s="13">
        <f t="shared" si="19"/>
        <v>955336.7408438257</v>
      </c>
    </row>
    <row r="150" spans="1:13" ht="12.75">
      <c r="A150" s="1">
        <v>29143</v>
      </c>
      <c r="B150">
        <v>1.6605</v>
      </c>
      <c r="C150">
        <f t="shared" si="10"/>
        <v>106</v>
      </c>
      <c r="D150" s="30">
        <f t="shared" si="11"/>
        <v>0.06853281853281845</v>
      </c>
      <c r="E150">
        <f ca="1" t="shared" si="12"/>
        <v>247</v>
      </c>
      <c r="F150" s="30">
        <f t="shared" si="13"/>
        <v>-0.020664869721473522</v>
      </c>
      <c r="G150" s="30">
        <f t="shared" si="14"/>
        <v>0.9019676549865229</v>
      </c>
      <c r="H150" s="13">
        <f t="shared" si="15"/>
        <v>901967.6549865229</v>
      </c>
      <c r="J150" s="13">
        <f t="shared" si="16"/>
        <v>901967.6549970228</v>
      </c>
      <c r="K150">
        <f t="shared" si="17"/>
        <v>740</v>
      </c>
      <c r="L150" s="13">
        <f t="shared" si="18"/>
        <v>901967.6549970228</v>
      </c>
      <c r="M150" s="13">
        <f t="shared" si="19"/>
        <v>955336.7408342258</v>
      </c>
    </row>
    <row r="151" spans="1:13" ht="12.75">
      <c r="A151" s="1">
        <v>29174</v>
      </c>
      <c r="B151">
        <v>1.598</v>
      </c>
      <c r="C151">
        <f t="shared" si="10"/>
        <v>107</v>
      </c>
      <c r="D151" s="30">
        <f t="shared" si="11"/>
        <v>-0.03763926528154171</v>
      </c>
      <c r="E151">
        <f ca="1" t="shared" si="12"/>
        <v>205</v>
      </c>
      <c r="F151" s="30">
        <f t="shared" si="13"/>
        <v>0.07534408179315766</v>
      </c>
      <c r="G151" s="30">
        <f t="shared" si="14"/>
        <v>0.9903918993314983</v>
      </c>
      <c r="H151" s="13">
        <f t="shared" si="15"/>
        <v>990391.8993314983</v>
      </c>
      <c r="J151" s="13">
        <f t="shared" si="16"/>
        <v>990391.8993420983</v>
      </c>
      <c r="K151">
        <f t="shared" si="17"/>
        <v>22</v>
      </c>
      <c r="L151" s="13">
        <f t="shared" si="18"/>
        <v>990391.8993420983</v>
      </c>
      <c r="M151" s="13">
        <f t="shared" si="19"/>
        <v>955255.5186213158</v>
      </c>
    </row>
    <row r="152" spans="1:13" ht="12.75">
      <c r="A152" s="1">
        <v>29204</v>
      </c>
      <c r="B152">
        <v>1.595</v>
      </c>
      <c r="C152">
        <f t="shared" si="10"/>
        <v>108</v>
      </c>
      <c r="D152" s="30">
        <f t="shared" si="11"/>
        <v>-0.001877346683354264</v>
      </c>
      <c r="E152">
        <f ca="1" t="shared" si="12"/>
        <v>69</v>
      </c>
      <c r="F152" s="30">
        <f t="shared" si="13"/>
        <v>-0.013436629947948031</v>
      </c>
      <c r="G152" s="30">
        <f t="shared" si="14"/>
        <v>0.9086248638179399</v>
      </c>
      <c r="H152" s="13">
        <f t="shared" si="15"/>
        <v>908624.86381794</v>
      </c>
      <c r="J152" s="13">
        <f t="shared" si="16"/>
        <v>908624.86382864</v>
      </c>
      <c r="K152">
        <f t="shared" si="17"/>
        <v>649</v>
      </c>
      <c r="L152" s="13">
        <f t="shared" si="18"/>
        <v>908624.86382864</v>
      </c>
      <c r="M152" s="13">
        <f t="shared" si="19"/>
        <v>955247.0120302913</v>
      </c>
    </row>
    <row r="153" spans="1:13" ht="12.75">
      <c r="A153" s="1">
        <v>29235</v>
      </c>
      <c r="B153">
        <v>1.6380000000000001</v>
      </c>
      <c r="C153">
        <f t="shared" si="10"/>
        <v>109</v>
      </c>
      <c r="D153" s="30">
        <f t="shared" si="11"/>
        <v>0.026959247648902895</v>
      </c>
      <c r="E153">
        <f ca="1" t="shared" si="12"/>
        <v>320</v>
      </c>
      <c r="F153" s="30">
        <f t="shared" si="13"/>
        <v>-0.01690326840541434</v>
      </c>
      <c r="G153" s="30">
        <f t="shared" si="14"/>
        <v>0.9054320897986134</v>
      </c>
      <c r="H153" s="13">
        <f t="shared" si="15"/>
        <v>905432.0897986135</v>
      </c>
      <c r="J153" s="13">
        <f t="shared" si="16"/>
        <v>905432.0898094134</v>
      </c>
      <c r="K153">
        <f t="shared" si="17"/>
        <v>690</v>
      </c>
      <c r="L153" s="13">
        <f t="shared" si="18"/>
        <v>905432.0898094134</v>
      </c>
      <c r="M153" s="13">
        <f t="shared" si="19"/>
        <v>954467.5053330902</v>
      </c>
    </row>
    <row r="154" spans="1:13" ht="12.75">
      <c r="A154" s="1">
        <v>29266</v>
      </c>
      <c r="B154">
        <v>1.7025000000000001</v>
      </c>
      <c r="C154">
        <f t="shared" si="10"/>
        <v>110</v>
      </c>
      <c r="D154" s="30">
        <f t="shared" si="11"/>
        <v>0.03937728937728946</v>
      </c>
      <c r="E154">
        <f ca="1" t="shared" si="12"/>
        <v>596</v>
      </c>
      <c r="F154" s="30">
        <f t="shared" si="13"/>
        <v>-0.01108306814440907</v>
      </c>
      <c r="G154" s="30">
        <f t="shared" si="14"/>
        <v>0.9107924942389993</v>
      </c>
      <c r="H154" s="13">
        <f t="shared" si="15"/>
        <v>910792.4942389993</v>
      </c>
      <c r="J154" s="13">
        <f t="shared" si="16"/>
        <v>910792.4942498993</v>
      </c>
      <c r="K154">
        <f t="shared" si="17"/>
        <v>613</v>
      </c>
      <c r="L154" s="13">
        <f t="shared" si="18"/>
        <v>910792.4942498993</v>
      </c>
      <c r="M154" s="13">
        <f t="shared" si="19"/>
        <v>954467.5053273902</v>
      </c>
    </row>
    <row r="155" spans="1:13" ht="12.75">
      <c r="A155" s="1">
        <v>29295</v>
      </c>
      <c r="B155">
        <v>1.8515000000000001</v>
      </c>
      <c r="C155">
        <f t="shared" si="10"/>
        <v>111</v>
      </c>
      <c r="D155" s="30">
        <f t="shared" si="11"/>
        <v>0.08751835535976515</v>
      </c>
      <c r="E155">
        <f ca="1" t="shared" si="12"/>
        <v>200</v>
      </c>
      <c r="F155" s="30">
        <f t="shared" si="13"/>
        <v>-0.029249268768280712</v>
      </c>
      <c r="G155" s="30">
        <f t="shared" si="14"/>
        <v>0.8940614234644135</v>
      </c>
      <c r="H155" s="13">
        <f t="shared" si="15"/>
        <v>894061.4234644135</v>
      </c>
      <c r="J155" s="13">
        <f t="shared" si="16"/>
        <v>894061.4234754135</v>
      </c>
      <c r="K155">
        <f t="shared" si="17"/>
        <v>822</v>
      </c>
      <c r="L155" s="13">
        <f t="shared" si="18"/>
        <v>894061.4234754135</v>
      </c>
      <c r="M155" s="13">
        <f t="shared" si="19"/>
        <v>954467.5052686902</v>
      </c>
    </row>
    <row r="156" spans="1:13" ht="12.75">
      <c r="A156" s="1">
        <v>29326</v>
      </c>
      <c r="B156">
        <v>1.6675</v>
      </c>
      <c r="C156">
        <f t="shared" si="10"/>
        <v>112</v>
      </c>
      <c r="D156" s="30">
        <f t="shared" si="11"/>
        <v>-0.09937888198757772</v>
      </c>
      <c r="E156">
        <f ca="1" t="shared" si="12"/>
        <v>512</v>
      </c>
      <c r="F156" s="30">
        <f t="shared" si="13"/>
        <v>0.0031236535975873725</v>
      </c>
      <c r="G156" s="30">
        <f t="shared" si="14"/>
        <v>0.923876884963378</v>
      </c>
      <c r="H156" s="13">
        <f t="shared" si="15"/>
        <v>923876.8849633781</v>
      </c>
      <c r="J156" s="13">
        <f t="shared" si="16"/>
        <v>923876.884974478</v>
      </c>
      <c r="K156">
        <f t="shared" si="17"/>
        <v>404</v>
      </c>
      <c r="L156" s="13">
        <f t="shared" si="18"/>
        <v>923876.884974478</v>
      </c>
      <c r="M156" s="13">
        <f t="shared" si="19"/>
        <v>954467.5052501902</v>
      </c>
    </row>
    <row r="157" spans="1:13" ht="12.75">
      <c r="A157" s="1">
        <v>29356</v>
      </c>
      <c r="B157">
        <v>1.6620000000000001</v>
      </c>
      <c r="C157">
        <f t="shared" si="10"/>
        <v>113</v>
      </c>
      <c r="D157" s="30">
        <f t="shared" si="11"/>
        <v>-0.003298350824587626</v>
      </c>
      <c r="E157">
        <f ca="1" t="shared" si="12"/>
        <v>588</v>
      </c>
      <c r="F157" s="30">
        <f t="shared" si="13"/>
        <v>-0.032396760323967544</v>
      </c>
      <c r="G157" s="30">
        <f t="shared" si="14"/>
        <v>0.8911625837416259</v>
      </c>
      <c r="H157" s="13">
        <f t="shared" si="15"/>
        <v>891162.5837416259</v>
      </c>
      <c r="J157" s="13">
        <f t="shared" si="16"/>
        <v>891162.5837528259</v>
      </c>
      <c r="K157">
        <f t="shared" si="17"/>
        <v>841</v>
      </c>
      <c r="L157" s="13">
        <f t="shared" si="18"/>
        <v>891162.5837528259</v>
      </c>
      <c r="M157" s="13">
        <f t="shared" si="19"/>
        <v>954457.2031695307</v>
      </c>
    </row>
    <row r="158" spans="1:13" ht="12.75">
      <c r="A158" s="1">
        <v>29387</v>
      </c>
      <c r="B158">
        <v>1.6298000000000001</v>
      </c>
      <c r="C158">
        <f t="shared" si="10"/>
        <v>114</v>
      </c>
      <c r="D158" s="30">
        <f t="shared" si="11"/>
        <v>-0.01937424789410347</v>
      </c>
      <c r="E158">
        <f ca="1" t="shared" si="12"/>
        <v>186</v>
      </c>
      <c r="F158" s="30">
        <f t="shared" si="13"/>
        <v>-0.07085596069304367</v>
      </c>
      <c r="G158" s="30">
        <f t="shared" si="14"/>
        <v>0.8557416602017068</v>
      </c>
      <c r="H158" s="13">
        <f t="shared" si="15"/>
        <v>855741.6602017068</v>
      </c>
      <c r="J158" s="13">
        <f t="shared" si="16"/>
        <v>855741.6602130068</v>
      </c>
      <c r="K158">
        <f t="shared" si="17"/>
        <v>976</v>
      </c>
      <c r="L158" s="13">
        <f t="shared" si="18"/>
        <v>855741.6602130068</v>
      </c>
      <c r="M158" s="13">
        <f t="shared" si="19"/>
        <v>954457.2031394307</v>
      </c>
    </row>
    <row r="159" spans="1:13" ht="12.75">
      <c r="A159" s="1">
        <v>29417</v>
      </c>
      <c r="B159">
        <v>1.6480000000000001</v>
      </c>
      <c r="C159">
        <f t="shared" si="10"/>
        <v>115</v>
      </c>
      <c r="D159" s="30">
        <f t="shared" si="11"/>
        <v>0.011167014357589933</v>
      </c>
      <c r="E159">
        <f ca="1" t="shared" si="12"/>
        <v>608</v>
      </c>
      <c r="F159" s="30">
        <f t="shared" si="13"/>
        <v>0.011036309458117177</v>
      </c>
      <c r="G159" s="30">
        <f t="shared" si="14"/>
        <v>0.931164441010926</v>
      </c>
      <c r="H159" s="13">
        <f t="shared" si="15"/>
        <v>931164.441010926</v>
      </c>
      <c r="J159" s="13">
        <f t="shared" si="16"/>
        <v>931164.441022326</v>
      </c>
      <c r="K159">
        <f t="shared" si="17"/>
        <v>304</v>
      </c>
      <c r="L159" s="13">
        <f t="shared" si="18"/>
        <v>931164.441022326</v>
      </c>
      <c r="M159" s="13">
        <f t="shared" si="19"/>
        <v>954457.2031312307</v>
      </c>
    </row>
    <row r="160" spans="1:13" ht="12.75">
      <c r="A160" s="1">
        <v>29448</v>
      </c>
      <c r="B160">
        <v>1.649</v>
      </c>
      <c r="C160">
        <f t="shared" si="10"/>
        <v>116</v>
      </c>
      <c r="D160" s="30">
        <f t="shared" si="11"/>
        <v>0.0006067961165048263</v>
      </c>
      <c r="E160">
        <f ca="1" t="shared" si="12"/>
        <v>450</v>
      </c>
      <c r="F160" s="30">
        <f t="shared" si="13"/>
        <v>-0.021484749664300806</v>
      </c>
      <c r="G160" s="30">
        <f t="shared" si="14"/>
        <v>0.901212545559179</v>
      </c>
      <c r="H160" s="13">
        <f t="shared" si="15"/>
        <v>901212.5455591789</v>
      </c>
      <c r="J160" s="13">
        <f t="shared" si="16"/>
        <v>901212.5455706789</v>
      </c>
      <c r="K160">
        <f t="shared" si="17"/>
        <v>763</v>
      </c>
      <c r="L160" s="13">
        <f t="shared" si="18"/>
        <v>901212.5455706789</v>
      </c>
      <c r="M160" s="13">
        <f t="shared" si="19"/>
        <v>954186.7974176389</v>
      </c>
    </row>
    <row r="161" spans="1:13" ht="12.75">
      <c r="A161" s="1">
        <v>29479</v>
      </c>
      <c r="B161">
        <v>1.6535</v>
      </c>
      <c r="C161">
        <f t="shared" si="10"/>
        <v>117</v>
      </c>
      <c r="D161" s="30">
        <f t="shared" si="11"/>
        <v>0.00272892662219526</v>
      </c>
      <c r="E161">
        <f ca="1" t="shared" si="12"/>
        <v>528</v>
      </c>
      <c r="F161" s="30">
        <f t="shared" si="13"/>
        <v>0.028577345206046934</v>
      </c>
      <c r="G161" s="30">
        <f t="shared" si="14"/>
        <v>0.9473197349347693</v>
      </c>
      <c r="H161" s="13">
        <f t="shared" si="15"/>
        <v>947319.7349347693</v>
      </c>
      <c r="J161" s="13">
        <f t="shared" si="16"/>
        <v>947319.7349463693</v>
      </c>
      <c r="K161">
        <f t="shared" si="17"/>
        <v>165</v>
      </c>
      <c r="L161" s="13">
        <f t="shared" si="18"/>
        <v>947319.7349463693</v>
      </c>
      <c r="M161" s="13">
        <f t="shared" si="19"/>
        <v>954186.7974025389</v>
      </c>
    </row>
    <row r="162" spans="1:13" ht="12.75">
      <c r="A162" s="1">
        <v>29509</v>
      </c>
      <c r="B162">
        <v>1.715</v>
      </c>
      <c r="C162">
        <f t="shared" si="10"/>
        <v>118</v>
      </c>
      <c r="D162" s="30">
        <f t="shared" si="11"/>
        <v>0.03719383126700948</v>
      </c>
      <c r="E162">
        <f ca="1" t="shared" si="12"/>
        <v>250</v>
      </c>
      <c r="F162" s="30">
        <f t="shared" si="13"/>
        <v>0.01104209799861966</v>
      </c>
      <c r="G162" s="30">
        <f t="shared" si="14"/>
        <v>0.9311697722567287</v>
      </c>
      <c r="H162" s="13">
        <f t="shared" si="15"/>
        <v>931169.7722567287</v>
      </c>
      <c r="J162" s="13">
        <f t="shared" si="16"/>
        <v>931169.7722684287</v>
      </c>
      <c r="K162">
        <f t="shared" si="17"/>
        <v>302</v>
      </c>
      <c r="L162" s="13">
        <f t="shared" si="18"/>
        <v>931169.7722684287</v>
      </c>
      <c r="M162" s="13">
        <f t="shared" si="19"/>
        <v>954186.797388339</v>
      </c>
    </row>
    <row r="163" spans="1:13" ht="12.75">
      <c r="A163" s="1">
        <v>29540</v>
      </c>
      <c r="B163">
        <v>1.7385000000000002</v>
      </c>
      <c r="C163">
        <f t="shared" si="10"/>
        <v>119</v>
      </c>
      <c r="D163" s="30">
        <f t="shared" si="11"/>
        <v>0.013702623906705513</v>
      </c>
      <c r="E163">
        <f ca="1" t="shared" si="12"/>
        <v>250</v>
      </c>
      <c r="F163" s="30">
        <f t="shared" si="13"/>
        <v>0.01104209799861966</v>
      </c>
      <c r="G163" s="30">
        <f t="shared" si="14"/>
        <v>0.9311697722567287</v>
      </c>
      <c r="H163" s="13">
        <f t="shared" si="15"/>
        <v>931169.7722567287</v>
      </c>
      <c r="J163" s="13">
        <f t="shared" si="16"/>
        <v>931169.7722685287</v>
      </c>
      <c r="K163">
        <f t="shared" si="17"/>
        <v>301</v>
      </c>
      <c r="L163" s="13">
        <f t="shared" si="18"/>
        <v>931169.7722685287</v>
      </c>
      <c r="M163" s="13">
        <f t="shared" si="19"/>
        <v>954186.797359839</v>
      </c>
    </row>
    <row r="164" spans="1:13" ht="12.75">
      <c r="A164" s="1">
        <v>29570</v>
      </c>
      <c r="B164">
        <v>1.7875</v>
      </c>
      <c r="C164">
        <f t="shared" si="10"/>
        <v>120</v>
      </c>
      <c r="D164" s="30">
        <f t="shared" si="11"/>
        <v>0.02818521714121358</v>
      </c>
      <c r="E164">
        <f ca="1" t="shared" si="12"/>
        <v>365</v>
      </c>
      <c r="F164" s="30">
        <f t="shared" si="13"/>
        <v>0.0360334390314212</v>
      </c>
      <c r="G164" s="30">
        <f t="shared" si="14"/>
        <v>0.954186797347939</v>
      </c>
      <c r="H164" s="13">
        <f t="shared" si="15"/>
        <v>954186.797347939</v>
      </c>
      <c r="J164" s="13">
        <f t="shared" si="16"/>
        <v>954186.797359839</v>
      </c>
      <c r="K164">
        <f t="shared" si="17"/>
        <v>118</v>
      </c>
      <c r="L164" s="13">
        <f t="shared" si="18"/>
        <v>954186.797359839</v>
      </c>
      <c r="M164" s="13">
        <f t="shared" si="19"/>
        <v>954171.6102293916</v>
      </c>
    </row>
    <row r="165" spans="1:13" ht="12.75">
      <c r="A165" s="1">
        <v>29601</v>
      </c>
      <c r="B165">
        <v>1.9320000000000002</v>
      </c>
      <c r="C165">
        <f t="shared" si="10"/>
        <v>121</v>
      </c>
      <c r="D165" s="30">
        <f t="shared" si="11"/>
        <v>0.08083916083916098</v>
      </c>
      <c r="E165">
        <f ca="1" t="shared" si="12"/>
        <v>481</v>
      </c>
      <c r="F165" s="30">
        <f t="shared" si="13"/>
        <v>0.0035222542427153503</v>
      </c>
      <c r="G165" s="30">
        <f t="shared" si="14"/>
        <v>0.9242439961575408</v>
      </c>
      <c r="H165" s="13">
        <f t="shared" si="15"/>
        <v>924243.9961575408</v>
      </c>
      <c r="J165" s="13">
        <f t="shared" si="16"/>
        <v>924243.9961695408</v>
      </c>
      <c r="K165">
        <f t="shared" si="17"/>
        <v>395</v>
      </c>
      <c r="L165" s="13">
        <f t="shared" si="18"/>
        <v>924243.9961695408</v>
      </c>
      <c r="M165" s="13">
        <f t="shared" si="19"/>
        <v>954171.6102160916</v>
      </c>
    </row>
    <row r="166" spans="1:13" ht="12.75">
      <c r="A166" s="1">
        <v>29632</v>
      </c>
      <c r="B166">
        <v>1.9620000000000002</v>
      </c>
      <c r="C166">
        <f t="shared" si="10"/>
        <v>122</v>
      </c>
      <c r="D166" s="30">
        <f t="shared" si="11"/>
        <v>0.01552795031055898</v>
      </c>
      <c r="E166">
        <f ca="1" t="shared" si="12"/>
        <v>465</v>
      </c>
      <c r="F166" s="30">
        <f t="shared" si="13"/>
        <v>-0.018355568171066206</v>
      </c>
      <c r="G166" s="30">
        <f t="shared" si="14"/>
        <v>0.904094521714448</v>
      </c>
      <c r="H166" s="13">
        <f t="shared" si="15"/>
        <v>904094.521714448</v>
      </c>
      <c r="J166" s="13">
        <f t="shared" si="16"/>
        <v>904094.521726548</v>
      </c>
      <c r="K166">
        <f t="shared" si="17"/>
        <v>709</v>
      </c>
      <c r="L166" s="13">
        <f t="shared" si="18"/>
        <v>904094.521726548</v>
      </c>
      <c r="M166" s="13">
        <f t="shared" si="19"/>
        <v>954023.0973009325</v>
      </c>
    </row>
    <row r="167" spans="1:13" ht="12.75">
      <c r="A167" s="1">
        <v>29660</v>
      </c>
      <c r="B167">
        <v>1.9280000000000002</v>
      </c>
      <c r="C167">
        <f t="shared" si="10"/>
        <v>123</v>
      </c>
      <c r="D167" s="30">
        <f t="shared" si="11"/>
        <v>-0.017329255861366022</v>
      </c>
      <c r="E167">
        <f ca="1" t="shared" si="12"/>
        <v>216</v>
      </c>
      <c r="F167" s="30">
        <f t="shared" si="13"/>
        <v>0.03336773305813545</v>
      </c>
      <c r="G167" s="30">
        <f t="shared" si="14"/>
        <v>0.9517316821465428</v>
      </c>
      <c r="H167" s="13">
        <f t="shared" si="15"/>
        <v>951731.6821465428</v>
      </c>
      <c r="J167" s="13">
        <f t="shared" si="16"/>
        <v>951731.6821587428</v>
      </c>
      <c r="K167">
        <f t="shared" si="17"/>
        <v>131</v>
      </c>
      <c r="L167" s="13">
        <f t="shared" si="18"/>
        <v>951731.6821587428</v>
      </c>
      <c r="M167" s="13">
        <f t="shared" si="19"/>
        <v>954023.0972614326</v>
      </c>
    </row>
    <row r="168" spans="1:13" ht="12.75">
      <c r="A168" s="1">
        <v>29691</v>
      </c>
      <c r="B168">
        <v>2.021</v>
      </c>
      <c r="C168">
        <f t="shared" si="10"/>
        <v>124</v>
      </c>
      <c r="D168" s="30">
        <f t="shared" si="11"/>
        <v>0.048236514522821405</v>
      </c>
      <c r="E168">
        <f ca="1" t="shared" si="12"/>
        <v>490</v>
      </c>
      <c r="F168" s="30">
        <f t="shared" si="13"/>
        <v>-0.037798408488063706</v>
      </c>
      <c r="G168" s="30">
        <f t="shared" si="14"/>
        <v>0.8861876657824934</v>
      </c>
      <c r="H168" s="13">
        <f t="shared" si="15"/>
        <v>886187.6657824934</v>
      </c>
      <c r="J168" s="13">
        <f t="shared" si="16"/>
        <v>886187.6657947934</v>
      </c>
      <c r="K168">
        <f t="shared" si="17"/>
        <v>882</v>
      </c>
      <c r="L168" s="13">
        <f t="shared" si="18"/>
        <v>886187.6657947934</v>
      </c>
      <c r="M168" s="13">
        <f t="shared" si="19"/>
        <v>954023.0972321326</v>
      </c>
    </row>
    <row r="169" spans="1:13" ht="12.75">
      <c r="A169" s="1">
        <v>29721</v>
      </c>
      <c r="B169">
        <v>2.0758</v>
      </c>
      <c r="C169">
        <f t="shared" si="10"/>
        <v>125</v>
      </c>
      <c r="D169" s="30">
        <f t="shared" si="11"/>
        <v>0.027115289460663217</v>
      </c>
      <c r="E169">
        <f ca="1" t="shared" si="12"/>
        <v>589</v>
      </c>
      <c r="F169" s="30">
        <f t="shared" si="13"/>
        <v>-0.0033068099617650226</v>
      </c>
      <c r="G169" s="30">
        <f t="shared" si="14"/>
        <v>0.9179544280252144</v>
      </c>
      <c r="H169" s="13">
        <f t="shared" si="15"/>
        <v>917954.4280252145</v>
      </c>
      <c r="J169" s="13">
        <f t="shared" si="16"/>
        <v>917954.4280376144</v>
      </c>
      <c r="K169">
        <f t="shared" si="17"/>
        <v>504</v>
      </c>
      <c r="L169" s="13">
        <f t="shared" si="18"/>
        <v>917954.4280376144</v>
      </c>
      <c r="M169" s="13">
        <f t="shared" si="19"/>
        <v>953849.2590443611</v>
      </c>
    </row>
    <row r="170" spans="1:13" ht="12.75">
      <c r="A170" s="1">
        <v>29752</v>
      </c>
      <c r="B170">
        <v>2.0495</v>
      </c>
      <c r="C170">
        <f t="shared" si="10"/>
        <v>126</v>
      </c>
      <c r="D170" s="30">
        <f t="shared" si="11"/>
        <v>-0.01266981404759615</v>
      </c>
      <c r="E170">
        <f ca="1" t="shared" si="12"/>
        <v>334</v>
      </c>
      <c r="F170" s="30">
        <f t="shared" si="13"/>
        <v>-0.018829663962920073</v>
      </c>
      <c r="G170" s="30">
        <f t="shared" si="14"/>
        <v>0.9036578794901506</v>
      </c>
      <c r="H170" s="13">
        <f t="shared" si="15"/>
        <v>903657.8794901506</v>
      </c>
      <c r="J170" s="13">
        <f t="shared" si="16"/>
        <v>903657.8795026506</v>
      </c>
      <c r="K170">
        <f t="shared" si="17"/>
        <v>720</v>
      </c>
      <c r="L170" s="13">
        <f t="shared" si="18"/>
        <v>903657.8795026506</v>
      </c>
      <c r="M170" s="13">
        <f t="shared" si="19"/>
        <v>953665.725140481</v>
      </c>
    </row>
    <row r="171" spans="1:13" ht="12.75">
      <c r="A171" s="1">
        <v>29782</v>
      </c>
      <c r="B171">
        <v>2.1485000000000003</v>
      </c>
      <c r="C171">
        <f t="shared" si="10"/>
        <v>127</v>
      </c>
      <c r="D171" s="30">
        <f t="shared" si="11"/>
        <v>0.048304464503537536</v>
      </c>
      <c r="E171">
        <f ca="1" t="shared" si="12"/>
        <v>519</v>
      </c>
      <c r="F171" s="30">
        <f t="shared" si="13"/>
        <v>0.0034052213393871433</v>
      </c>
      <c r="G171" s="30">
        <f t="shared" si="14"/>
        <v>0.9241362088535756</v>
      </c>
      <c r="H171" s="13">
        <f t="shared" si="15"/>
        <v>924136.2088535756</v>
      </c>
      <c r="J171" s="13">
        <f t="shared" si="16"/>
        <v>924136.2088661756</v>
      </c>
      <c r="K171">
        <f t="shared" si="17"/>
        <v>399</v>
      </c>
      <c r="L171" s="13">
        <f t="shared" si="18"/>
        <v>924136.2088661756</v>
      </c>
      <c r="M171" s="13">
        <f t="shared" si="19"/>
        <v>953241.71706148</v>
      </c>
    </row>
    <row r="172" spans="1:13" ht="12.75">
      <c r="A172" s="1">
        <v>29813</v>
      </c>
      <c r="B172">
        <v>2.142</v>
      </c>
      <c r="C172">
        <f t="shared" si="10"/>
        <v>128</v>
      </c>
      <c r="D172" s="30">
        <f t="shared" si="11"/>
        <v>-0.0030253665347919068</v>
      </c>
      <c r="E172">
        <f ca="1" t="shared" si="12"/>
        <v>238</v>
      </c>
      <c r="F172" s="30">
        <f t="shared" si="13"/>
        <v>-0.009619084263178146</v>
      </c>
      <c r="G172" s="30">
        <f t="shared" si="14"/>
        <v>0.912140823393613</v>
      </c>
      <c r="H172" s="13">
        <f t="shared" si="15"/>
        <v>912140.823393613</v>
      </c>
      <c r="J172" s="13">
        <f t="shared" si="16"/>
        <v>912140.823406313</v>
      </c>
      <c r="K172">
        <f t="shared" si="17"/>
        <v>588</v>
      </c>
      <c r="L172" s="13">
        <f t="shared" si="18"/>
        <v>912140.823406313</v>
      </c>
      <c r="M172" s="13">
        <f t="shared" si="19"/>
        <v>953024.2077547787</v>
      </c>
    </row>
    <row r="173" spans="1:13" ht="12.75">
      <c r="A173" s="1">
        <v>29844</v>
      </c>
      <c r="B173">
        <v>1.975</v>
      </c>
      <c r="C173">
        <f t="shared" si="10"/>
        <v>129</v>
      </c>
      <c r="D173" s="30">
        <f t="shared" si="11"/>
        <v>-0.07796451914098967</v>
      </c>
      <c r="E173">
        <f ca="1" t="shared" si="12"/>
        <v>15</v>
      </c>
      <c r="F173" s="30">
        <f t="shared" si="13"/>
        <v>-0.008452888716556695</v>
      </c>
      <c r="G173" s="30">
        <f t="shared" si="14"/>
        <v>0.9132148894920513</v>
      </c>
      <c r="H173" s="13">
        <f t="shared" si="15"/>
        <v>913214.8894920513</v>
      </c>
      <c r="J173" s="13">
        <f t="shared" si="16"/>
        <v>913214.8895048513</v>
      </c>
      <c r="K173">
        <f t="shared" si="17"/>
        <v>574</v>
      </c>
      <c r="L173" s="13">
        <f t="shared" si="18"/>
        <v>913214.8895048513</v>
      </c>
      <c r="M173" s="13">
        <f t="shared" si="19"/>
        <v>952277.6503882019</v>
      </c>
    </row>
    <row r="174" spans="1:13" ht="12.75">
      <c r="A174" s="1">
        <v>29874</v>
      </c>
      <c r="B174">
        <v>1.8350000000000002</v>
      </c>
      <c r="C174">
        <f t="shared" si="10"/>
        <v>130</v>
      </c>
      <c r="D174" s="30">
        <f t="shared" si="11"/>
        <v>-0.07088607594936702</v>
      </c>
      <c r="E174">
        <f ca="1" t="shared" si="12"/>
        <v>546</v>
      </c>
      <c r="F174" s="30">
        <f t="shared" si="13"/>
        <v>-0.014294342661566373</v>
      </c>
      <c r="G174" s="30">
        <f t="shared" si="14"/>
        <v>0.9078349104086975</v>
      </c>
      <c r="H174" s="13">
        <f t="shared" si="15"/>
        <v>907834.9104086974</v>
      </c>
      <c r="J174" s="13">
        <f t="shared" si="16"/>
        <v>907834.9104215974</v>
      </c>
      <c r="K174">
        <f t="shared" si="17"/>
        <v>661</v>
      </c>
      <c r="L174" s="13">
        <f t="shared" si="18"/>
        <v>907834.9104215974</v>
      </c>
      <c r="M174" s="13">
        <f t="shared" si="19"/>
        <v>952277.650300302</v>
      </c>
    </row>
    <row r="175" spans="1:13" ht="12.75">
      <c r="A175" s="1">
        <v>29905</v>
      </c>
      <c r="B175">
        <v>1.7725000000000002</v>
      </c>
      <c r="C175">
        <f aca="true" t="shared" si="20" ref="C175:C238">C174+1</f>
        <v>131</v>
      </c>
      <c r="D175" s="30">
        <f aca="true" t="shared" si="21" ref="D175:D238">B175/B174-1</f>
        <v>-0.0340599455040872</v>
      </c>
      <c r="E175">
        <f aca="true" ca="1" t="shared" si="22" ref="E175:E238">RANDBETWEEN(2,614)</f>
        <v>358</v>
      </c>
      <c r="F175" s="30">
        <f aca="true" t="shared" si="23" ref="F175:F238">VLOOKUP(E175,$C$46:$D$658,2,TRUE)</f>
        <v>0.04129742253113222</v>
      </c>
      <c r="G175" s="30">
        <f aca="true" t="shared" si="24" ref="G175:G238">$B$1*(1+F175)</f>
        <v>0.9590349261511728</v>
      </c>
      <c r="H175" s="13">
        <f aca="true" t="shared" si="25" ref="H175:H238">1*G175*$B$3</f>
        <v>959034.9261511728</v>
      </c>
      <c r="J175" s="13">
        <f aca="true" t="shared" si="26" ref="J175:J238">H175+0.0000001*C174</f>
        <v>959034.9261641728</v>
      </c>
      <c r="K175">
        <f aca="true" t="shared" si="27" ref="K175:K238">RANK(J175,J$46:J$1045)</f>
        <v>81</v>
      </c>
      <c r="L175" s="13">
        <f aca="true" t="shared" si="28" ref="L175:L238">H175+0.0000001*C174</f>
        <v>959034.9261641728</v>
      </c>
      <c r="M175" s="13">
        <f aca="true" t="shared" si="29" ref="M175:M238">_xlfn.IFERROR(VLOOKUP(C174,K$46:L$1045,2,FALSE),VLOOKUP(C174,K$46:L$1045,2,TRUE))</f>
        <v>951731.6821854428</v>
      </c>
    </row>
    <row r="176" spans="1:13" ht="12.75">
      <c r="A176" s="1">
        <v>29935</v>
      </c>
      <c r="B176">
        <v>1.788</v>
      </c>
      <c r="C176">
        <f t="shared" si="20"/>
        <v>132</v>
      </c>
      <c r="D176" s="30">
        <f t="shared" si="21"/>
        <v>0.008744710860366656</v>
      </c>
      <c r="E176">
        <f ca="1" t="shared" si="22"/>
        <v>543</v>
      </c>
      <c r="F176" s="30">
        <f t="shared" si="23"/>
        <v>-0.0378514056224899</v>
      </c>
      <c r="G176" s="30">
        <f t="shared" si="24"/>
        <v>0.8861388554216868</v>
      </c>
      <c r="H176" s="13">
        <f t="shared" si="25"/>
        <v>886138.8554216868</v>
      </c>
      <c r="J176" s="13">
        <f t="shared" si="26"/>
        <v>886138.8554347868</v>
      </c>
      <c r="K176">
        <f t="shared" si="27"/>
        <v>888</v>
      </c>
      <c r="L176" s="13">
        <f t="shared" si="28"/>
        <v>886138.8554347868</v>
      </c>
      <c r="M176" s="13">
        <f t="shared" si="29"/>
        <v>951731.6821587428</v>
      </c>
    </row>
    <row r="177" spans="1:13" ht="12.75">
      <c r="A177" s="1">
        <v>29966</v>
      </c>
      <c r="B177">
        <v>1.846</v>
      </c>
      <c r="C177">
        <f t="shared" si="20"/>
        <v>133</v>
      </c>
      <c r="D177" s="30">
        <f t="shared" si="21"/>
        <v>0.032438478747203625</v>
      </c>
      <c r="E177">
        <f ca="1" t="shared" si="22"/>
        <v>363</v>
      </c>
      <c r="F177" s="30">
        <f t="shared" si="23"/>
        <v>0.03728489483747621</v>
      </c>
      <c r="G177" s="30">
        <f t="shared" si="24"/>
        <v>0.9553393881453156</v>
      </c>
      <c r="H177" s="13">
        <f t="shared" si="25"/>
        <v>955339.3881453156</v>
      </c>
      <c r="J177" s="13">
        <f t="shared" si="26"/>
        <v>955339.3881585156</v>
      </c>
      <c r="K177">
        <f t="shared" si="27"/>
        <v>103</v>
      </c>
      <c r="L177" s="13">
        <f t="shared" si="28"/>
        <v>955339.3881585156</v>
      </c>
      <c r="M177" s="13">
        <f t="shared" si="29"/>
        <v>951300.0000473999</v>
      </c>
    </row>
    <row r="178" spans="1:13" ht="12.75">
      <c r="A178" s="1">
        <v>29997</v>
      </c>
      <c r="B178">
        <v>1.899</v>
      </c>
      <c r="C178">
        <f t="shared" si="20"/>
        <v>134</v>
      </c>
      <c r="D178" s="30">
        <f t="shared" si="21"/>
        <v>0.028710725893824396</v>
      </c>
      <c r="E178">
        <f ca="1" t="shared" si="22"/>
        <v>592</v>
      </c>
      <c r="F178" s="30">
        <f t="shared" si="23"/>
        <v>0.0043627298223747335</v>
      </c>
      <c r="G178" s="30">
        <f t="shared" si="24"/>
        <v>0.9250180741664071</v>
      </c>
      <c r="H178" s="13">
        <f t="shared" si="25"/>
        <v>925018.0741664071</v>
      </c>
      <c r="J178" s="13">
        <f t="shared" si="26"/>
        <v>925018.0741797071</v>
      </c>
      <c r="K178">
        <f t="shared" si="27"/>
        <v>376</v>
      </c>
      <c r="L178" s="13">
        <f t="shared" si="28"/>
        <v>925018.0741797071</v>
      </c>
      <c r="M178" s="13">
        <f t="shared" si="29"/>
        <v>951045.4822667026</v>
      </c>
    </row>
    <row r="179" spans="1:13" ht="12.75">
      <c r="A179" s="1">
        <v>30025</v>
      </c>
      <c r="B179">
        <v>1.9385000000000001</v>
      </c>
      <c r="C179">
        <f t="shared" si="20"/>
        <v>135</v>
      </c>
      <c r="D179" s="30">
        <f t="shared" si="21"/>
        <v>0.020800421274354886</v>
      </c>
      <c r="E179">
        <f ca="1" t="shared" si="22"/>
        <v>338</v>
      </c>
      <c r="F179" s="30">
        <f t="shared" si="23"/>
        <v>0.023080180688876295</v>
      </c>
      <c r="G179" s="30">
        <f t="shared" si="24"/>
        <v>0.9422568464144551</v>
      </c>
      <c r="H179" s="13">
        <f t="shared" si="25"/>
        <v>942256.8464144551</v>
      </c>
      <c r="J179" s="13">
        <f t="shared" si="26"/>
        <v>942256.8464278551</v>
      </c>
      <c r="K179">
        <f t="shared" si="27"/>
        <v>201</v>
      </c>
      <c r="L179" s="13">
        <f t="shared" si="28"/>
        <v>942256.8464278551</v>
      </c>
      <c r="M179" s="13">
        <f t="shared" si="29"/>
        <v>950914.4419221851</v>
      </c>
    </row>
    <row r="180" spans="1:13" ht="12.75">
      <c r="A180" s="1">
        <v>30056</v>
      </c>
      <c r="B180">
        <v>1.957</v>
      </c>
      <c r="C180">
        <f t="shared" si="20"/>
        <v>136</v>
      </c>
      <c r="D180" s="30">
        <f t="shared" si="21"/>
        <v>0.009543461439257106</v>
      </c>
      <c r="E180">
        <f ca="1" t="shared" si="22"/>
        <v>572</v>
      </c>
      <c r="F180" s="30">
        <f t="shared" si="23"/>
        <v>-0.019909044972208245</v>
      </c>
      <c r="G180" s="30">
        <f t="shared" si="24"/>
        <v>0.9026637695805962</v>
      </c>
      <c r="H180" s="13">
        <f t="shared" si="25"/>
        <v>902663.7695805962</v>
      </c>
      <c r="J180" s="13">
        <f t="shared" si="26"/>
        <v>902663.7695940962</v>
      </c>
      <c r="K180">
        <f t="shared" si="27"/>
        <v>730</v>
      </c>
      <c r="L180" s="13">
        <f t="shared" si="28"/>
        <v>902663.7695940962</v>
      </c>
      <c r="M180" s="13">
        <f t="shared" si="29"/>
        <v>950176.2624972865</v>
      </c>
    </row>
    <row r="181" spans="1:13" ht="12.75">
      <c r="A181" s="1">
        <v>30086</v>
      </c>
      <c r="B181">
        <v>1.9975</v>
      </c>
      <c r="C181">
        <f t="shared" si="20"/>
        <v>137</v>
      </c>
      <c r="D181" s="30">
        <f t="shared" si="21"/>
        <v>0.02069494123658666</v>
      </c>
      <c r="E181">
        <f ca="1" t="shared" si="22"/>
        <v>245</v>
      </c>
      <c r="F181" s="30">
        <f t="shared" si="23"/>
        <v>0.022912353347135817</v>
      </c>
      <c r="G181" s="30">
        <f t="shared" si="24"/>
        <v>0.9421022774327121</v>
      </c>
      <c r="H181" s="13">
        <f t="shared" si="25"/>
        <v>942102.2774327121</v>
      </c>
      <c r="J181" s="13">
        <f t="shared" si="26"/>
        <v>942102.2774463121</v>
      </c>
      <c r="K181">
        <f t="shared" si="27"/>
        <v>205</v>
      </c>
      <c r="L181" s="13">
        <f t="shared" si="28"/>
        <v>942102.2774463121</v>
      </c>
      <c r="M181" s="13">
        <f t="shared" si="29"/>
        <v>950176.2624877866</v>
      </c>
    </row>
    <row r="182" spans="1:13" ht="12.75">
      <c r="A182" s="1">
        <v>30117</v>
      </c>
      <c r="B182">
        <v>2.0995</v>
      </c>
      <c r="C182">
        <f t="shared" si="20"/>
        <v>138</v>
      </c>
      <c r="D182" s="30">
        <f t="shared" si="21"/>
        <v>0.051063829787233894</v>
      </c>
      <c r="E182">
        <f ca="1" t="shared" si="22"/>
        <v>129</v>
      </c>
      <c r="F182" s="30">
        <f t="shared" si="23"/>
        <v>-0.07796451914098967</v>
      </c>
      <c r="G182" s="30">
        <f t="shared" si="24"/>
        <v>0.8491946778711486</v>
      </c>
      <c r="H182" s="13">
        <f t="shared" si="25"/>
        <v>849194.6778711486</v>
      </c>
      <c r="J182" s="13">
        <f t="shared" si="26"/>
        <v>849194.6778848486</v>
      </c>
      <c r="K182">
        <f t="shared" si="27"/>
        <v>991</v>
      </c>
      <c r="L182" s="13">
        <f t="shared" si="28"/>
        <v>849194.6778848486</v>
      </c>
      <c r="M182" s="13">
        <f t="shared" si="29"/>
        <v>950034.8016795474</v>
      </c>
    </row>
    <row r="183" spans="1:13" ht="12.75">
      <c r="A183" s="1">
        <v>30147</v>
      </c>
      <c r="B183">
        <v>2.1</v>
      </c>
      <c r="C183">
        <f t="shared" si="20"/>
        <v>139</v>
      </c>
      <c r="D183" s="30">
        <f t="shared" si="21"/>
        <v>0.00023815194093845804</v>
      </c>
      <c r="E183">
        <f ca="1" t="shared" si="22"/>
        <v>468</v>
      </c>
      <c r="F183" s="30">
        <f t="shared" si="23"/>
        <v>0.03064676616915407</v>
      </c>
      <c r="G183" s="30">
        <f t="shared" si="24"/>
        <v>0.949225671641791</v>
      </c>
      <c r="H183" s="13">
        <f t="shared" si="25"/>
        <v>949225.6716417909</v>
      </c>
      <c r="J183" s="13">
        <f t="shared" si="26"/>
        <v>949225.6716555909</v>
      </c>
      <c r="K183">
        <f t="shared" si="27"/>
        <v>149</v>
      </c>
      <c r="L183" s="13">
        <f t="shared" si="28"/>
        <v>949225.6716555909</v>
      </c>
      <c r="M183" s="13">
        <f t="shared" si="29"/>
        <v>950034.8016577474</v>
      </c>
    </row>
    <row r="184" spans="1:13" ht="12.75">
      <c r="A184" s="1">
        <v>30178</v>
      </c>
      <c r="B184">
        <v>2.1270000000000002</v>
      </c>
      <c r="C184">
        <f t="shared" si="20"/>
        <v>140</v>
      </c>
      <c r="D184" s="30">
        <f t="shared" si="21"/>
        <v>0.0128571428571429</v>
      </c>
      <c r="E184">
        <f ca="1" t="shared" si="22"/>
        <v>182</v>
      </c>
      <c r="F184" s="30">
        <f t="shared" si="23"/>
        <v>-0.07269155206286837</v>
      </c>
      <c r="G184" s="30">
        <f t="shared" si="24"/>
        <v>0.8540510805500983</v>
      </c>
      <c r="H184" s="13">
        <f t="shared" si="25"/>
        <v>854051.0805500982</v>
      </c>
      <c r="J184" s="13">
        <f t="shared" si="26"/>
        <v>854051.0805639982</v>
      </c>
      <c r="K184">
        <f t="shared" si="27"/>
        <v>982</v>
      </c>
      <c r="L184" s="13">
        <f t="shared" si="28"/>
        <v>854051.0805639982</v>
      </c>
      <c r="M184" s="13">
        <f t="shared" si="29"/>
        <v>949934.07087106</v>
      </c>
    </row>
    <row r="185" spans="1:13" ht="12.75">
      <c r="A185" s="1">
        <v>30209</v>
      </c>
      <c r="B185">
        <v>2.1710000000000003</v>
      </c>
      <c r="C185">
        <f t="shared" si="20"/>
        <v>141</v>
      </c>
      <c r="D185" s="30">
        <f t="shared" si="21"/>
        <v>0.020686412787964237</v>
      </c>
      <c r="E185">
        <f ca="1" t="shared" si="22"/>
        <v>352</v>
      </c>
      <c r="F185" s="30">
        <f t="shared" si="23"/>
        <v>0.03728202044497908</v>
      </c>
      <c r="G185" s="30">
        <f t="shared" si="24"/>
        <v>0.9553367408298258</v>
      </c>
      <c r="H185" s="13">
        <f t="shared" si="25"/>
        <v>955336.7408298258</v>
      </c>
      <c r="J185" s="13">
        <f t="shared" si="26"/>
        <v>955336.7408438257</v>
      </c>
      <c r="K185">
        <f t="shared" si="27"/>
        <v>104</v>
      </c>
      <c r="L185" s="13">
        <f t="shared" si="28"/>
        <v>955336.7408438257</v>
      </c>
      <c r="M185" s="13">
        <f t="shared" si="29"/>
        <v>949578.0013739716</v>
      </c>
    </row>
    <row r="186" spans="1:13" ht="12.75">
      <c r="A186" s="1">
        <v>30239</v>
      </c>
      <c r="B186">
        <v>2.2075</v>
      </c>
      <c r="C186">
        <f t="shared" si="20"/>
        <v>142</v>
      </c>
      <c r="D186" s="30">
        <f t="shared" si="21"/>
        <v>0.01681252878857653</v>
      </c>
      <c r="E186">
        <f ca="1" t="shared" si="22"/>
        <v>226</v>
      </c>
      <c r="F186" s="30">
        <f t="shared" si="23"/>
        <v>-0.00511461671185609</v>
      </c>
      <c r="G186" s="30">
        <f t="shared" si="24"/>
        <v>0.9162894380083806</v>
      </c>
      <c r="H186" s="13">
        <f t="shared" si="25"/>
        <v>916289.4380083806</v>
      </c>
      <c r="J186" s="13">
        <f t="shared" si="26"/>
        <v>916289.4380224806</v>
      </c>
      <c r="K186">
        <f t="shared" si="27"/>
        <v>525</v>
      </c>
      <c r="L186" s="13">
        <f t="shared" si="28"/>
        <v>916289.4380224806</v>
      </c>
      <c r="M186" s="13">
        <f t="shared" si="29"/>
        <v>949578.0013454716</v>
      </c>
    </row>
    <row r="187" spans="1:13" ht="12.75">
      <c r="A187" s="1">
        <v>30270</v>
      </c>
      <c r="B187">
        <v>2.1175</v>
      </c>
      <c r="C187">
        <f t="shared" si="20"/>
        <v>143</v>
      </c>
      <c r="D187" s="30">
        <f t="shared" si="21"/>
        <v>-0.040770101925254765</v>
      </c>
      <c r="E187">
        <f ca="1" t="shared" si="22"/>
        <v>22</v>
      </c>
      <c r="F187" s="30">
        <f t="shared" si="23"/>
        <v>-0.0007626962627882428</v>
      </c>
      <c r="G187" s="30">
        <f t="shared" si="24"/>
        <v>0.9202975567419721</v>
      </c>
      <c r="H187" s="13">
        <f t="shared" si="25"/>
        <v>920297.5567419721</v>
      </c>
      <c r="J187" s="13">
        <f t="shared" si="26"/>
        <v>920297.5567561721</v>
      </c>
      <c r="K187">
        <f t="shared" si="27"/>
        <v>464</v>
      </c>
      <c r="L187" s="13">
        <f t="shared" si="28"/>
        <v>920297.5567561721</v>
      </c>
      <c r="M187" s="13">
        <f t="shared" si="29"/>
        <v>949578.0013261716</v>
      </c>
    </row>
    <row r="188" spans="1:13" ht="12.75">
      <c r="A188" s="1">
        <v>30300</v>
      </c>
      <c r="B188">
        <v>2.0075000000000003</v>
      </c>
      <c r="C188">
        <f t="shared" si="20"/>
        <v>144</v>
      </c>
      <c r="D188" s="30">
        <f t="shared" si="21"/>
        <v>-0.051948051948051854</v>
      </c>
      <c r="E188">
        <f ca="1" t="shared" si="22"/>
        <v>417</v>
      </c>
      <c r="F188" s="30">
        <f t="shared" si="23"/>
        <v>0.027419097720388974</v>
      </c>
      <c r="G188" s="30">
        <f t="shared" si="24"/>
        <v>0.9462529890004783</v>
      </c>
      <c r="H188" s="13">
        <f t="shared" si="25"/>
        <v>946252.9890004783</v>
      </c>
      <c r="J188" s="13">
        <f t="shared" si="26"/>
        <v>946252.9890147783</v>
      </c>
      <c r="K188">
        <f t="shared" si="27"/>
        <v>173</v>
      </c>
      <c r="L188" s="13">
        <f t="shared" si="28"/>
        <v>946252.9890147783</v>
      </c>
      <c r="M188" s="13">
        <f t="shared" si="29"/>
        <v>949578.0013209716</v>
      </c>
    </row>
    <row r="189" spans="1:13" ht="12.75">
      <c r="A189" s="1">
        <v>30331</v>
      </c>
      <c r="B189">
        <v>2.015</v>
      </c>
      <c r="C189">
        <f t="shared" si="20"/>
        <v>145</v>
      </c>
      <c r="D189" s="30">
        <f t="shared" si="21"/>
        <v>0.0037359900373599153</v>
      </c>
      <c r="E189">
        <f ca="1" t="shared" si="22"/>
        <v>195</v>
      </c>
      <c r="F189" s="30">
        <f t="shared" si="23"/>
        <v>-0.02144946376340584</v>
      </c>
      <c r="G189" s="30">
        <f t="shared" si="24"/>
        <v>0.9012450438739033</v>
      </c>
      <c r="H189" s="13">
        <f t="shared" si="25"/>
        <v>901245.0438739032</v>
      </c>
      <c r="J189" s="13">
        <f t="shared" si="26"/>
        <v>901245.0438883032</v>
      </c>
      <c r="K189">
        <f t="shared" si="27"/>
        <v>758</v>
      </c>
      <c r="L189" s="13">
        <f t="shared" si="28"/>
        <v>901245.0438883032</v>
      </c>
      <c r="M189" s="13">
        <f t="shared" si="29"/>
        <v>949578.0012884716</v>
      </c>
    </row>
    <row r="190" spans="1:13" ht="12.75">
      <c r="A190" s="1">
        <v>30362</v>
      </c>
      <c r="B190">
        <v>2.0625</v>
      </c>
      <c r="C190">
        <f t="shared" si="20"/>
        <v>146</v>
      </c>
      <c r="D190" s="30">
        <f t="shared" si="21"/>
        <v>0.023573200992555776</v>
      </c>
      <c r="E190">
        <f ca="1" t="shared" si="22"/>
        <v>543</v>
      </c>
      <c r="F190" s="30">
        <f t="shared" si="23"/>
        <v>-0.0378514056224899</v>
      </c>
      <c r="G190" s="30">
        <f t="shared" si="24"/>
        <v>0.8861388554216868</v>
      </c>
      <c r="H190" s="13">
        <f t="shared" si="25"/>
        <v>886138.8554216868</v>
      </c>
      <c r="J190" s="13">
        <f t="shared" si="26"/>
        <v>886138.8554361868</v>
      </c>
      <c r="K190">
        <f t="shared" si="27"/>
        <v>887</v>
      </c>
      <c r="L190" s="13">
        <f t="shared" si="28"/>
        <v>886138.8554361868</v>
      </c>
      <c r="M190" s="13">
        <f t="shared" si="29"/>
        <v>949230.2646218265</v>
      </c>
    </row>
    <row r="191" spans="1:13" ht="12.75">
      <c r="A191" s="1">
        <v>30390</v>
      </c>
      <c r="B191">
        <v>2.0855</v>
      </c>
      <c r="C191">
        <f t="shared" si="20"/>
        <v>147</v>
      </c>
      <c r="D191" s="30">
        <f t="shared" si="21"/>
        <v>0.011151515151515135</v>
      </c>
      <c r="E191">
        <f ca="1" t="shared" si="22"/>
        <v>366</v>
      </c>
      <c r="F191" s="30">
        <f t="shared" si="23"/>
        <v>-0.00011129660545350362</v>
      </c>
      <c r="G191" s="30">
        <f t="shared" si="24"/>
        <v>0.9208974958263774</v>
      </c>
      <c r="H191" s="13">
        <f t="shared" si="25"/>
        <v>920897.4958263774</v>
      </c>
      <c r="J191" s="13">
        <f t="shared" si="26"/>
        <v>920897.4958409774</v>
      </c>
      <c r="K191">
        <f t="shared" si="27"/>
        <v>455</v>
      </c>
      <c r="L191" s="13">
        <f t="shared" si="28"/>
        <v>920897.4958409774</v>
      </c>
      <c r="M191" s="13">
        <f t="shared" si="29"/>
        <v>949230.2646050265</v>
      </c>
    </row>
    <row r="192" spans="1:13" ht="12.75">
      <c r="A192" s="1">
        <v>30421</v>
      </c>
      <c r="B192">
        <v>2.073</v>
      </c>
      <c r="C192">
        <f t="shared" si="20"/>
        <v>148</v>
      </c>
      <c r="D192" s="30">
        <f t="shared" si="21"/>
        <v>-0.005993766482857876</v>
      </c>
      <c r="E192">
        <f ca="1" t="shared" si="22"/>
        <v>128</v>
      </c>
      <c r="F192" s="30">
        <f t="shared" si="23"/>
        <v>-0.0030253665347919068</v>
      </c>
      <c r="G192" s="30">
        <f t="shared" si="24"/>
        <v>0.9182136374214567</v>
      </c>
      <c r="H192" s="13">
        <f t="shared" si="25"/>
        <v>918213.6374214566</v>
      </c>
      <c r="J192" s="13">
        <f t="shared" si="26"/>
        <v>918213.6374361566</v>
      </c>
      <c r="K192">
        <f t="shared" si="27"/>
        <v>500</v>
      </c>
      <c r="L192" s="13">
        <f t="shared" si="28"/>
        <v>918213.6374361566</v>
      </c>
      <c r="M192" s="13">
        <f t="shared" si="29"/>
        <v>949225.671710091</v>
      </c>
    </row>
    <row r="193" spans="1:13" ht="12.75">
      <c r="A193" s="1">
        <v>30451</v>
      </c>
      <c r="B193">
        <v>2.096</v>
      </c>
      <c r="C193">
        <f t="shared" si="20"/>
        <v>149</v>
      </c>
      <c r="D193" s="30">
        <f t="shared" si="21"/>
        <v>0.011095031355523366</v>
      </c>
      <c r="E193">
        <f ca="1" t="shared" si="22"/>
        <v>458</v>
      </c>
      <c r="F193" s="30">
        <f t="shared" si="23"/>
        <v>0.005167068549775999</v>
      </c>
      <c r="G193" s="30">
        <f t="shared" si="24"/>
        <v>0.9257588701343438</v>
      </c>
      <c r="H193" s="13">
        <f t="shared" si="25"/>
        <v>925758.8701343437</v>
      </c>
      <c r="J193" s="13">
        <f t="shared" si="26"/>
        <v>925758.8701491437</v>
      </c>
      <c r="K193">
        <f t="shared" si="27"/>
        <v>368</v>
      </c>
      <c r="L193" s="13">
        <f t="shared" si="28"/>
        <v>925758.8701491437</v>
      </c>
      <c r="M193" s="13">
        <f t="shared" si="29"/>
        <v>949225.6716837909</v>
      </c>
    </row>
    <row r="194" spans="1:13" ht="12.75">
      <c r="A194" s="1">
        <v>30482</v>
      </c>
      <c r="B194">
        <v>2.1025</v>
      </c>
      <c r="C194">
        <f t="shared" si="20"/>
        <v>150</v>
      </c>
      <c r="D194" s="30">
        <f t="shared" si="21"/>
        <v>0.0031011450381679406</v>
      </c>
      <c r="E194">
        <f ca="1" t="shared" si="22"/>
        <v>53</v>
      </c>
      <c r="F194" s="30">
        <f t="shared" si="23"/>
        <v>-0.02200766163708867</v>
      </c>
      <c r="G194" s="30">
        <f t="shared" si="24"/>
        <v>0.9007309436322414</v>
      </c>
      <c r="H194" s="13">
        <f t="shared" si="25"/>
        <v>900730.9436322413</v>
      </c>
      <c r="J194" s="13">
        <f t="shared" si="26"/>
        <v>900730.9436471413</v>
      </c>
      <c r="K194">
        <f t="shared" si="27"/>
        <v>771</v>
      </c>
      <c r="L194" s="13">
        <f t="shared" si="28"/>
        <v>900730.9436471413</v>
      </c>
      <c r="M194" s="13">
        <f t="shared" si="29"/>
        <v>949225.6716555909</v>
      </c>
    </row>
    <row r="195" spans="1:14" ht="12.75">
      <c r="A195" s="1">
        <v>30512</v>
      </c>
      <c r="B195">
        <v>2.1345</v>
      </c>
      <c r="C195">
        <f t="shared" si="20"/>
        <v>151</v>
      </c>
      <c r="D195" s="30">
        <f t="shared" si="21"/>
        <v>0.015219976218787235</v>
      </c>
      <c r="E195">
        <f ca="1" t="shared" si="22"/>
        <v>88</v>
      </c>
      <c r="F195" s="30">
        <f t="shared" si="23"/>
        <v>0.06164346164346157</v>
      </c>
      <c r="G195" s="30">
        <f t="shared" si="24"/>
        <v>0.9777736281736281</v>
      </c>
      <c r="H195" s="13">
        <f t="shared" si="25"/>
        <v>977773.6281736281</v>
      </c>
      <c r="J195" s="13">
        <f t="shared" si="26"/>
        <v>977773.6281886281</v>
      </c>
      <c r="K195">
        <f t="shared" si="27"/>
        <v>42</v>
      </c>
      <c r="L195" s="13">
        <f t="shared" si="28"/>
        <v>977773.6281886281</v>
      </c>
      <c r="M195" s="13">
        <f t="shared" si="29"/>
        <v>949225.6716479909</v>
      </c>
      <c r="N195" s="9"/>
    </row>
    <row r="196" spans="1:13" ht="12.75">
      <c r="A196" s="1">
        <v>30543</v>
      </c>
      <c r="B196">
        <v>2.1870000000000003</v>
      </c>
      <c r="C196">
        <f t="shared" si="20"/>
        <v>152</v>
      </c>
      <c r="D196" s="30">
        <f t="shared" si="21"/>
        <v>0.024595924104005684</v>
      </c>
      <c r="E196">
        <f ca="1" t="shared" si="22"/>
        <v>315</v>
      </c>
      <c r="F196" s="30">
        <f t="shared" si="23"/>
        <v>-0.02388870037326085</v>
      </c>
      <c r="G196" s="30">
        <f t="shared" si="24"/>
        <v>0.8989985069562269</v>
      </c>
      <c r="H196" s="13">
        <f t="shared" si="25"/>
        <v>898998.5069562269</v>
      </c>
      <c r="J196" s="13">
        <f t="shared" si="26"/>
        <v>898998.5069713269</v>
      </c>
      <c r="K196">
        <f t="shared" si="27"/>
        <v>788</v>
      </c>
      <c r="L196" s="13">
        <f t="shared" si="28"/>
        <v>898998.5069713269</v>
      </c>
      <c r="M196" s="13">
        <f t="shared" si="29"/>
        <v>949220.844508035</v>
      </c>
    </row>
    <row r="197" spans="1:13" ht="12.75">
      <c r="A197" s="1">
        <v>30574</v>
      </c>
      <c r="B197">
        <v>2.12</v>
      </c>
      <c r="C197">
        <f t="shared" si="20"/>
        <v>153</v>
      </c>
      <c r="D197" s="30">
        <f t="shared" si="21"/>
        <v>-0.03063557384545046</v>
      </c>
      <c r="E197">
        <f ca="1" t="shared" si="22"/>
        <v>190</v>
      </c>
      <c r="F197" s="30">
        <f t="shared" si="23"/>
        <v>0.03885853066180944</v>
      </c>
      <c r="G197" s="30">
        <f t="shared" si="24"/>
        <v>0.9567887067395265</v>
      </c>
      <c r="H197" s="13">
        <f t="shared" si="25"/>
        <v>956788.7067395266</v>
      </c>
      <c r="J197" s="13">
        <f t="shared" si="26"/>
        <v>956788.7067547266</v>
      </c>
      <c r="K197">
        <f t="shared" si="27"/>
        <v>91</v>
      </c>
      <c r="L197" s="13">
        <f t="shared" si="28"/>
        <v>956788.7067547266</v>
      </c>
      <c r="M197" s="13">
        <f t="shared" si="29"/>
        <v>949220.8444412351</v>
      </c>
    </row>
    <row r="198" spans="1:13" ht="12.75">
      <c r="A198" s="1">
        <v>30604</v>
      </c>
      <c r="B198">
        <v>2.1430000000000002</v>
      </c>
      <c r="C198">
        <f t="shared" si="20"/>
        <v>154</v>
      </c>
      <c r="D198" s="30">
        <f t="shared" si="21"/>
        <v>0.010849056603773555</v>
      </c>
      <c r="E198">
        <f ca="1" t="shared" si="22"/>
        <v>172</v>
      </c>
      <c r="F198" s="30">
        <f t="shared" si="23"/>
        <v>0</v>
      </c>
      <c r="G198" s="30">
        <f t="shared" si="24"/>
        <v>0.921</v>
      </c>
      <c r="H198" s="13">
        <f t="shared" si="25"/>
        <v>921000</v>
      </c>
      <c r="J198" s="13">
        <f t="shared" si="26"/>
        <v>921000.0000153</v>
      </c>
      <c r="K198">
        <f t="shared" si="27"/>
        <v>454</v>
      </c>
      <c r="L198" s="13">
        <f t="shared" si="28"/>
        <v>921000.0000153</v>
      </c>
      <c r="M198" s="13">
        <f t="shared" si="29"/>
        <v>949211.91329652</v>
      </c>
    </row>
    <row r="199" spans="1:13" ht="12.75">
      <c r="A199" s="1">
        <v>30635</v>
      </c>
      <c r="B199">
        <v>2.1615</v>
      </c>
      <c r="C199">
        <f t="shared" si="20"/>
        <v>155</v>
      </c>
      <c r="D199" s="30">
        <f t="shared" si="21"/>
        <v>0.008632757816145586</v>
      </c>
      <c r="E199">
        <f ca="1" t="shared" si="22"/>
        <v>7</v>
      </c>
      <c r="F199" s="30">
        <f t="shared" si="23"/>
        <v>-0.003098392251579818</v>
      </c>
      <c r="G199" s="30">
        <f t="shared" si="24"/>
        <v>0.9181463807362951</v>
      </c>
      <c r="H199" s="13">
        <f t="shared" si="25"/>
        <v>918146.380736295</v>
      </c>
      <c r="J199" s="13">
        <f t="shared" si="26"/>
        <v>918146.380751695</v>
      </c>
      <c r="K199">
        <f t="shared" si="27"/>
        <v>501</v>
      </c>
      <c r="L199" s="13">
        <f t="shared" si="28"/>
        <v>918146.380751695</v>
      </c>
      <c r="M199" s="13">
        <f t="shared" si="29"/>
        <v>949211.91326422</v>
      </c>
    </row>
    <row r="200" spans="1:13" ht="12.75">
      <c r="A200" s="1">
        <v>30665</v>
      </c>
      <c r="B200">
        <v>2.1790000000000003</v>
      </c>
      <c r="C200">
        <f t="shared" si="20"/>
        <v>156</v>
      </c>
      <c r="D200" s="30">
        <f t="shared" si="21"/>
        <v>0.008096229470275329</v>
      </c>
      <c r="E200">
        <f ca="1" t="shared" si="22"/>
        <v>11</v>
      </c>
      <c r="F200" s="30">
        <f t="shared" si="23"/>
        <v>-0.009317003531444823</v>
      </c>
      <c r="G200" s="30">
        <f t="shared" si="24"/>
        <v>0.9124190397475394</v>
      </c>
      <c r="H200" s="13">
        <f t="shared" si="25"/>
        <v>912419.0397475393</v>
      </c>
      <c r="J200" s="13">
        <f t="shared" si="26"/>
        <v>912419.0397630393</v>
      </c>
      <c r="K200">
        <f t="shared" si="27"/>
        <v>580</v>
      </c>
      <c r="L200" s="13">
        <f t="shared" si="28"/>
        <v>912419.0397630393</v>
      </c>
      <c r="M200" s="13">
        <f t="shared" si="29"/>
        <v>949211.91323562</v>
      </c>
    </row>
    <row r="201" spans="1:13" ht="12.75">
      <c r="A201" s="1">
        <v>30696</v>
      </c>
      <c r="B201">
        <v>2.253</v>
      </c>
      <c r="C201">
        <f t="shared" si="20"/>
        <v>157</v>
      </c>
      <c r="D201" s="30">
        <f t="shared" si="21"/>
        <v>0.03396053235429086</v>
      </c>
      <c r="E201">
        <f ca="1" t="shared" si="22"/>
        <v>295</v>
      </c>
      <c r="F201" s="30">
        <f t="shared" si="23"/>
        <v>-0.0008684324793746256</v>
      </c>
      <c r="G201" s="30">
        <f t="shared" si="24"/>
        <v>0.920200173686496</v>
      </c>
      <c r="H201" s="13">
        <f t="shared" si="25"/>
        <v>920200.173686496</v>
      </c>
      <c r="J201" s="13">
        <f t="shared" si="26"/>
        <v>920200.173702096</v>
      </c>
      <c r="K201">
        <f t="shared" si="27"/>
        <v>473</v>
      </c>
      <c r="L201" s="13">
        <f t="shared" si="28"/>
        <v>920200.173702096</v>
      </c>
      <c r="M201" s="13">
        <f t="shared" si="29"/>
        <v>949117.6187794019</v>
      </c>
    </row>
    <row r="202" spans="1:13" ht="12.75">
      <c r="A202" s="1">
        <v>30727</v>
      </c>
      <c r="B202">
        <v>2.168</v>
      </c>
      <c r="C202">
        <f t="shared" si="20"/>
        <v>158</v>
      </c>
      <c r="D202" s="30">
        <f t="shared" si="21"/>
        <v>-0.03772747447847313</v>
      </c>
      <c r="E202">
        <f ca="1" t="shared" si="22"/>
        <v>448</v>
      </c>
      <c r="F202" s="30">
        <f t="shared" si="23"/>
        <v>0.050498941638947636</v>
      </c>
      <c r="G202" s="30">
        <f t="shared" si="24"/>
        <v>0.9675095252494709</v>
      </c>
      <c r="H202" s="13">
        <f t="shared" si="25"/>
        <v>967509.5252494708</v>
      </c>
      <c r="J202" s="13">
        <f t="shared" si="26"/>
        <v>967509.5252651708</v>
      </c>
      <c r="K202">
        <f t="shared" si="27"/>
        <v>57</v>
      </c>
      <c r="L202" s="13">
        <f t="shared" si="28"/>
        <v>967509.5252651708</v>
      </c>
      <c r="M202" s="13">
        <f t="shared" si="29"/>
        <v>949117.6187449018</v>
      </c>
    </row>
    <row r="203" spans="1:13" ht="12.75">
      <c r="A203" s="1">
        <v>30756</v>
      </c>
      <c r="B203">
        <v>2.1525000000000003</v>
      </c>
      <c r="C203">
        <f t="shared" si="20"/>
        <v>159</v>
      </c>
      <c r="D203" s="30">
        <f t="shared" si="21"/>
        <v>-0.007149446494464917</v>
      </c>
      <c r="E203">
        <f ca="1" t="shared" si="22"/>
        <v>169</v>
      </c>
      <c r="F203" s="30">
        <f t="shared" si="23"/>
        <v>0.028450595924644384</v>
      </c>
      <c r="G203" s="30">
        <f t="shared" si="24"/>
        <v>0.9472029988465975</v>
      </c>
      <c r="H203" s="13">
        <f t="shared" si="25"/>
        <v>947202.9988465975</v>
      </c>
      <c r="J203" s="13">
        <f t="shared" si="26"/>
        <v>947202.9988623975</v>
      </c>
      <c r="K203">
        <f t="shared" si="27"/>
        <v>167</v>
      </c>
      <c r="L203" s="13">
        <f t="shared" si="28"/>
        <v>947202.9988623975</v>
      </c>
      <c r="M203" s="13">
        <f t="shared" si="29"/>
        <v>948106.0839958247</v>
      </c>
    </row>
    <row r="204" spans="1:13" ht="12.75">
      <c r="A204" s="1">
        <v>30787</v>
      </c>
      <c r="B204">
        <v>2.2465</v>
      </c>
      <c r="C204">
        <f t="shared" si="20"/>
        <v>160</v>
      </c>
      <c r="D204" s="30">
        <f t="shared" si="21"/>
        <v>0.043670150987224154</v>
      </c>
      <c r="E204">
        <f ca="1" t="shared" si="22"/>
        <v>382</v>
      </c>
      <c r="F204" s="30">
        <f t="shared" si="23"/>
        <v>0.0031847133757962887</v>
      </c>
      <c r="G204" s="30">
        <f t="shared" si="24"/>
        <v>0.9239331210191084</v>
      </c>
      <c r="H204" s="13">
        <f t="shared" si="25"/>
        <v>923933.1210191085</v>
      </c>
      <c r="J204" s="13">
        <f t="shared" si="26"/>
        <v>923933.1210350085</v>
      </c>
      <c r="K204">
        <f t="shared" si="27"/>
        <v>402</v>
      </c>
      <c r="L204" s="13">
        <f t="shared" si="28"/>
        <v>923933.1210350085</v>
      </c>
      <c r="M204" s="13">
        <f t="shared" si="29"/>
        <v>948106.0839763246</v>
      </c>
    </row>
    <row r="205" spans="1:13" ht="12.75">
      <c r="A205" s="1">
        <v>30817</v>
      </c>
      <c r="B205">
        <v>2.2600000000000002</v>
      </c>
      <c r="C205">
        <f t="shared" si="20"/>
        <v>161</v>
      </c>
      <c r="D205" s="30">
        <f t="shared" si="21"/>
        <v>0.006009347874471382</v>
      </c>
      <c r="E205">
        <f ca="1" t="shared" si="22"/>
        <v>187</v>
      </c>
      <c r="F205" s="30">
        <f t="shared" si="23"/>
        <v>-0.06596159198441409</v>
      </c>
      <c r="G205" s="30">
        <f t="shared" si="24"/>
        <v>0.8602493737823547</v>
      </c>
      <c r="H205" s="13">
        <f t="shared" si="25"/>
        <v>860249.3737823546</v>
      </c>
      <c r="J205" s="13">
        <f t="shared" si="26"/>
        <v>860249.3737983546</v>
      </c>
      <c r="K205">
        <f t="shared" si="27"/>
        <v>969</v>
      </c>
      <c r="L205" s="13">
        <f t="shared" si="28"/>
        <v>860249.3737983546</v>
      </c>
      <c r="M205" s="13">
        <f t="shared" si="29"/>
        <v>948106.0839199247</v>
      </c>
    </row>
    <row r="206" spans="1:13" ht="12.75">
      <c r="A206" s="1">
        <v>30848</v>
      </c>
      <c r="B206">
        <v>2.331</v>
      </c>
      <c r="C206">
        <f t="shared" si="20"/>
        <v>162</v>
      </c>
      <c r="D206" s="30">
        <f t="shared" si="21"/>
        <v>0.03141592920353964</v>
      </c>
      <c r="E206">
        <f ca="1" t="shared" si="22"/>
        <v>507</v>
      </c>
      <c r="F206" s="30">
        <f t="shared" si="23"/>
        <v>0.016495287060839692</v>
      </c>
      <c r="G206" s="30">
        <f t="shared" si="24"/>
        <v>0.9361921593830334</v>
      </c>
      <c r="H206" s="13">
        <f t="shared" si="25"/>
        <v>936192.1593830334</v>
      </c>
      <c r="J206" s="13">
        <f t="shared" si="26"/>
        <v>936192.1593991334</v>
      </c>
      <c r="K206">
        <f t="shared" si="27"/>
        <v>249</v>
      </c>
      <c r="L206" s="13">
        <f t="shared" si="28"/>
        <v>936192.1593991334</v>
      </c>
      <c r="M206" s="13">
        <f t="shared" si="29"/>
        <v>947416.6760001729</v>
      </c>
    </row>
    <row r="207" spans="1:13" ht="12.75">
      <c r="A207" s="1">
        <v>30878</v>
      </c>
      <c r="B207">
        <v>2.4725</v>
      </c>
      <c r="C207">
        <f t="shared" si="20"/>
        <v>163</v>
      </c>
      <c r="D207" s="30">
        <f t="shared" si="21"/>
        <v>0.060703560703560866</v>
      </c>
      <c r="E207">
        <f ca="1" t="shared" si="22"/>
        <v>471</v>
      </c>
      <c r="F207" s="30">
        <f t="shared" si="23"/>
        <v>-0.01708523947343854</v>
      </c>
      <c r="G207" s="30">
        <f t="shared" si="24"/>
        <v>0.9052644944449632</v>
      </c>
      <c r="H207" s="13">
        <f t="shared" si="25"/>
        <v>905264.4944449632</v>
      </c>
      <c r="J207" s="13">
        <f t="shared" si="26"/>
        <v>905264.4944611632</v>
      </c>
      <c r="K207">
        <f t="shared" si="27"/>
        <v>697</v>
      </c>
      <c r="L207" s="13">
        <f t="shared" si="28"/>
        <v>905264.4944611632</v>
      </c>
      <c r="M207" s="13">
        <f t="shared" si="29"/>
        <v>947416.6759708729</v>
      </c>
    </row>
    <row r="208" spans="1:13" ht="12.75">
      <c r="A208" s="1">
        <v>30909</v>
      </c>
      <c r="B208">
        <v>2.4095</v>
      </c>
      <c r="C208">
        <f t="shared" si="20"/>
        <v>164</v>
      </c>
      <c r="D208" s="30">
        <f t="shared" si="21"/>
        <v>-0.025480283114256874</v>
      </c>
      <c r="E208">
        <f ca="1" t="shared" si="22"/>
        <v>206</v>
      </c>
      <c r="F208" s="30">
        <f t="shared" si="23"/>
        <v>0.01843048343450615</v>
      </c>
      <c r="G208" s="30">
        <f t="shared" si="24"/>
        <v>0.9379744752431802</v>
      </c>
      <c r="H208" s="13">
        <f t="shared" si="25"/>
        <v>937974.4752431802</v>
      </c>
      <c r="J208" s="13">
        <f t="shared" si="26"/>
        <v>937974.4752594802</v>
      </c>
      <c r="K208">
        <f t="shared" si="27"/>
        <v>239</v>
      </c>
      <c r="L208" s="13">
        <f t="shared" si="28"/>
        <v>937974.4752594802</v>
      </c>
      <c r="M208" s="13">
        <f t="shared" si="29"/>
        <v>947319.7350007694</v>
      </c>
    </row>
    <row r="209" spans="1:13" ht="12.75">
      <c r="A209" s="1">
        <v>30940</v>
      </c>
      <c r="B209">
        <v>2.533</v>
      </c>
      <c r="C209">
        <f t="shared" si="20"/>
        <v>165</v>
      </c>
      <c r="D209" s="30">
        <f t="shared" si="21"/>
        <v>0.0512554471882134</v>
      </c>
      <c r="E209">
        <f ca="1" t="shared" si="22"/>
        <v>73</v>
      </c>
      <c r="F209" s="30">
        <f t="shared" si="23"/>
        <v>0.024066356133039202</v>
      </c>
      <c r="G209" s="30">
        <f t="shared" si="24"/>
        <v>0.9431651139985291</v>
      </c>
      <c r="H209" s="13">
        <f t="shared" si="25"/>
        <v>943165.113998529</v>
      </c>
      <c r="J209" s="13">
        <f t="shared" si="26"/>
        <v>943165.114014929</v>
      </c>
      <c r="K209">
        <f t="shared" si="27"/>
        <v>194</v>
      </c>
      <c r="L209" s="13">
        <f t="shared" si="28"/>
        <v>943165.114014929</v>
      </c>
      <c r="M209" s="13">
        <f t="shared" si="29"/>
        <v>947319.7349720694</v>
      </c>
    </row>
    <row r="210" spans="1:13" ht="12.75">
      <c r="A210" s="1">
        <v>30970</v>
      </c>
      <c r="B210">
        <v>2.494</v>
      </c>
      <c r="C210">
        <f t="shared" si="20"/>
        <v>166</v>
      </c>
      <c r="D210" s="30">
        <f t="shared" si="21"/>
        <v>-0.01539676273193824</v>
      </c>
      <c r="E210">
        <f ca="1" t="shared" si="22"/>
        <v>370</v>
      </c>
      <c r="F210" s="30">
        <f t="shared" si="23"/>
        <v>0.00982209043736093</v>
      </c>
      <c r="G210" s="30">
        <f t="shared" si="24"/>
        <v>0.9300461452928095</v>
      </c>
      <c r="H210" s="13">
        <f t="shared" si="25"/>
        <v>930046.1452928095</v>
      </c>
      <c r="J210" s="13">
        <f t="shared" si="26"/>
        <v>930046.1453093095</v>
      </c>
      <c r="K210">
        <f t="shared" si="27"/>
        <v>311</v>
      </c>
      <c r="L210" s="13">
        <f t="shared" si="28"/>
        <v>930046.1453093095</v>
      </c>
      <c r="M210" s="13">
        <f t="shared" si="29"/>
        <v>947319.7349463693</v>
      </c>
    </row>
    <row r="211" spans="1:13" ht="12.75">
      <c r="A211" s="1">
        <v>31001</v>
      </c>
      <c r="B211">
        <v>2.555</v>
      </c>
      <c r="C211">
        <f t="shared" si="20"/>
        <v>167</v>
      </c>
      <c r="D211" s="30">
        <f t="shared" si="21"/>
        <v>0.0244587008821171</v>
      </c>
      <c r="E211">
        <f ca="1" t="shared" si="22"/>
        <v>217</v>
      </c>
      <c r="F211" s="30">
        <f t="shared" si="23"/>
        <v>0.06504660452729705</v>
      </c>
      <c r="G211" s="30">
        <f t="shared" si="24"/>
        <v>0.9809079227696407</v>
      </c>
      <c r="H211" s="13">
        <f t="shared" si="25"/>
        <v>980907.9227696407</v>
      </c>
      <c r="J211" s="13">
        <f t="shared" si="26"/>
        <v>980907.9227862407</v>
      </c>
      <c r="K211">
        <f t="shared" si="27"/>
        <v>37</v>
      </c>
      <c r="L211" s="13">
        <f t="shared" si="28"/>
        <v>980907.9227862407</v>
      </c>
      <c r="M211" s="13">
        <f t="shared" si="29"/>
        <v>947202.9989141976</v>
      </c>
    </row>
    <row r="212" spans="1:13" ht="12.75">
      <c r="A212" s="1">
        <v>31031</v>
      </c>
      <c r="B212">
        <v>2.601</v>
      </c>
      <c r="C212">
        <f t="shared" si="20"/>
        <v>168</v>
      </c>
      <c r="D212" s="30">
        <f t="shared" si="21"/>
        <v>0.018003913894324874</v>
      </c>
      <c r="E212">
        <f ca="1" t="shared" si="22"/>
        <v>127</v>
      </c>
      <c r="F212" s="30">
        <f t="shared" si="23"/>
        <v>0.048304464503537536</v>
      </c>
      <c r="G212" s="30">
        <f t="shared" si="24"/>
        <v>0.9654884118077581</v>
      </c>
      <c r="H212" s="13">
        <f t="shared" si="25"/>
        <v>965488.4118077582</v>
      </c>
      <c r="J212" s="13">
        <f t="shared" si="26"/>
        <v>965488.4118244582</v>
      </c>
      <c r="K212">
        <f t="shared" si="27"/>
        <v>59</v>
      </c>
      <c r="L212" s="13">
        <f t="shared" si="28"/>
        <v>965488.4118244582</v>
      </c>
      <c r="M212" s="13">
        <f t="shared" si="29"/>
        <v>947202.9988623975</v>
      </c>
    </row>
    <row r="213" spans="1:13" ht="12.75">
      <c r="A213" s="1">
        <v>31062</v>
      </c>
      <c r="B213">
        <v>2.6750000000000003</v>
      </c>
      <c r="C213">
        <f t="shared" si="20"/>
        <v>169</v>
      </c>
      <c r="D213" s="30">
        <f t="shared" si="21"/>
        <v>0.028450595924644384</v>
      </c>
      <c r="E213">
        <f ca="1" t="shared" si="22"/>
        <v>343</v>
      </c>
      <c r="F213" s="30">
        <f t="shared" si="23"/>
        <v>-0.04050144648023135</v>
      </c>
      <c r="G213" s="30">
        <f t="shared" si="24"/>
        <v>0.883698167791707</v>
      </c>
      <c r="H213" s="13">
        <f t="shared" si="25"/>
        <v>883698.167791707</v>
      </c>
      <c r="J213" s="13">
        <f t="shared" si="26"/>
        <v>883698.167808507</v>
      </c>
      <c r="K213">
        <f t="shared" si="27"/>
        <v>908</v>
      </c>
      <c r="L213" s="13">
        <f t="shared" si="28"/>
        <v>883698.167808507</v>
      </c>
      <c r="M213" s="13">
        <f t="shared" si="29"/>
        <v>947022.983697608</v>
      </c>
    </row>
    <row r="214" spans="1:13" ht="12.75">
      <c r="A214" s="1">
        <v>31093</v>
      </c>
      <c r="B214">
        <v>2.857</v>
      </c>
      <c r="C214">
        <f t="shared" si="20"/>
        <v>170</v>
      </c>
      <c r="D214" s="30">
        <f t="shared" si="21"/>
        <v>0.06803738317757002</v>
      </c>
      <c r="E214">
        <f ca="1" t="shared" si="22"/>
        <v>262</v>
      </c>
      <c r="F214" s="30">
        <f t="shared" si="23"/>
        <v>0.11299709020368565</v>
      </c>
      <c r="G214" s="30">
        <f t="shared" si="24"/>
        <v>1.0250703200775946</v>
      </c>
      <c r="H214" s="13">
        <f t="shared" si="25"/>
        <v>1025070.3200775946</v>
      </c>
      <c r="J214" s="13">
        <f t="shared" si="26"/>
        <v>1025070.3200944946</v>
      </c>
      <c r="K214">
        <f t="shared" si="27"/>
        <v>6</v>
      </c>
      <c r="L214" s="13">
        <f t="shared" si="28"/>
        <v>1025070.3200944946</v>
      </c>
      <c r="M214" s="13">
        <f t="shared" si="29"/>
        <v>946909.3316000268</v>
      </c>
    </row>
    <row r="215" spans="1:13" ht="12.75">
      <c r="A215" s="1">
        <v>31121</v>
      </c>
      <c r="B215">
        <v>2.6</v>
      </c>
      <c r="C215">
        <f t="shared" si="20"/>
        <v>171</v>
      </c>
      <c r="D215" s="30">
        <f t="shared" si="21"/>
        <v>-0.08995449772488628</v>
      </c>
      <c r="E215">
        <f ca="1" t="shared" si="22"/>
        <v>546</v>
      </c>
      <c r="F215" s="30">
        <f t="shared" si="23"/>
        <v>-0.014294342661566373</v>
      </c>
      <c r="G215" s="30">
        <f t="shared" si="24"/>
        <v>0.9078349104086975</v>
      </c>
      <c r="H215" s="13">
        <f t="shared" si="25"/>
        <v>907834.9104086974</v>
      </c>
      <c r="J215" s="13">
        <f t="shared" si="26"/>
        <v>907834.9104256975</v>
      </c>
      <c r="K215">
        <f t="shared" si="27"/>
        <v>660</v>
      </c>
      <c r="L215" s="13">
        <f t="shared" si="28"/>
        <v>907834.9104256975</v>
      </c>
      <c r="M215" s="13">
        <f t="shared" si="29"/>
        <v>946909.3315220268</v>
      </c>
    </row>
    <row r="216" spans="1:13" ht="12.75">
      <c r="A216" s="1">
        <v>31152</v>
      </c>
      <c r="B216">
        <v>2.6</v>
      </c>
      <c r="C216">
        <f t="shared" si="20"/>
        <v>172</v>
      </c>
      <c r="D216" s="30">
        <f t="shared" si="21"/>
        <v>0</v>
      </c>
      <c r="E216">
        <f ca="1" t="shared" si="22"/>
        <v>402</v>
      </c>
      <c r="F216" s="30">
        <f t="shared" si="23"/>
        <v>-0.0010372616292987358</v>
      </c>
      <c r="G216" s="30">
        <f t="shared" si="24"/>
        <v>0.9200446820394159</v>
      </c>
      <c r="H216" s="13">
        <f t="shared" si="25"/>
        <v>920044.6820394159</v>
      </c>
      <c r="J216" s="13">
        <f t="shared" si="26"/>
        <v>920044.682056516</v>
      </c>
      <c r="K216">
        <f t="shared" si="27"/>
        <v>478</v>
      </c>
      <c r="L216" s="13">
        <f t="shared" si="28"/>
        <v>920044.682056516</v>
      </c>
      <c r="M216" s="13">
        <f t="shared" si="29"/>
        <v>946252.9890952783</v>
      </c>
    </row>
    <row r="217" spans="1:13" ht="12.75">
      <c r="A217" s="1">
        <v>31182</v>
      </c>
      <c r="B217">
        <v>2.575</v>
      </c>
      <c r="C217">
        <f t="shared" si="20"/>
        <v>173</v>
      </c>
      <c r="D217" s="30">
        <f t="shared" si="21"/>
        <v>-0.009615384615384581</v>
      </c>
      <c r="E217">
        <f ca="1" t="shared" si="22"/>
        <v>192</v>
      </c>
      <c r="F217" s="30">
        <f t="shared" si="23"/>
        <v>-0.017650639074862973</v>
      </c>
      <c r="G217" s="30">
        <f t="shared" si="24"/>
        <v>0.9047437614120513</v>
      </c>
      <c r="H217" s="13">
        <f t="shared" si="25"/>
        <v>904743.7614120513</v>
      </c>
      <c r="J217" s="13">
        <f t="shared" si="26"/>
        <v>904743.7614292513</v>
      </c>
      <c r="K217">
        <f t="shared" si="27"/>
        <v>703</v>
      </c>
      <c r="L217" s="13">
        <f t="shared" si="28"/>
        <v>904743.7614292513</v>
      </c>
      <c r="M217" s="13">
        <f t="shared" si="29"/>
        <v>946252.9890793783</v>
      </c>
    </row>
    <row r="218" spans="1:13" ht="12.75">
      <c r="A218" s="1">
        <v>31213</v>
      </c>
      <c r="B218">
        <v>2.541</v>
      </c>
      <c r="C218">
        <f t="shared" si="20"/>
        <v>174</v>
      </c>
      <c r="D218" s="30">
        <f t="shared" si="21"/>
        <v>-0.013203883495145674</v>
      </c>
      <c r="E218">
        <f ca="1" t="shared" si="22"/>
        <v>558</v>
      </c>
      <c r="F218" s="30">
        <f t="shared" si="23"/>
        <v>-0.010119785212722054</v>
      </c>
      <c r="G218" s="30">
        <f t="shared" si="24"/>
        <v>0.911679677819083</v>
      </c>
      <c r="H218" s="13">
        <f t="shared" si="25"/>
        <v>911679.677819083</v>
      </c>
      <c r="J218" s="13">
        <f t="shared" si="26"/>
        <v>911679.677836383</v>
      </c>
      <c r="K218">
        <f t="shared" si="27"/>
        <v>596</v>
      </c>
      <c r="L218" s="13">
        <f t="shared" si="28"/>
        <v>911679.677836383</v>
      </c>
      <c r="M218" s="13">
        <f t="shared" si="29"/>
        <v>946252.9890147783</v>
      </c>
    </row>
    <row r="219" spans="1:13" ht="12.75">
      <c r="A219" s="1">
        <v>31243</v>
      </c>
      <c r="B219">
        <v>2.294</v>
      </c>
      <c r="C219">
        <f t="shared" si="20"/>
        <v>175</v>
      </c>
      <c r="D219" s="30">
        <f t="shared" si="21"/>
        <v>-0.09720582447855175</v>
      </c>
      <c r="E219">
        <f ca="1" t="shared" si="22"/>
        <v>17</v>
      </c>
      <c r="F219" s="30">
        <f t="shared" si="23"/>
        <v>-0.0055631743731724415</v>
      </c>
      <c r="G219" s="30">
        <f t="shared" si="24"/>
        <v>0.9158763164023083</v>
      </c>
      <c r="H219" s="13">
        <f t="shared" si="25"/>
        <v>915876.3164023083</v>
      </c>
      <c r="J219" s="13">
        <f t="shared" si="26"/>
        <v>915876.3164197083</v>
      </c>
      <c r="K219">
        <f t="shared" si="27"/>
        <v>535</v>
      </c>
      <c r="L219" s="13">
        <f t="shared" si="28"/>
        <v>915876.3164197083</v>
      </c>
      <c r="M219" s="13">
        <f t="shared" si="29"/>
        <v>945973.1816744709</v>
      </c>
    </row>
    <row r="220" spans="1:13" ht="12.75">
      <c r="A220" s="1">
        <v>31274</v>
      </c>
      <c r="B220">
        <v>2.31</v>
      </c>
      <c r="C220">
        <f t="shared" si="20"/>
        <v>176</v>
      </c>
      <c r="D220" s="30">
        <f t="shared" si="21"/>
        <v>0.006974716652136115</v>
      </c>
      <c r="E220">
        <f ca="1" t="shared" si="22"/>
        <v>602</v>
      </c>
      <c r="F220" s="30">
        <f t="shared" si="23"/>
        <v>0.02099943851768682</v>
      </c>
      <c r="G220" s="30">
        <f t="shared" si="24"/>
        <v>0.9403404828747896</v>
      </c>
      <c r="H220" s="13">
        <f t="shared" si="25"/>
        <v>940340.4828747895</v>
      </c>
      <c r="J220" s="13">
        <f t="shared" si="26"/>
        <v>940340.4828922895</v>
      </c>
      <c r="K220">
        <f t="shared" si="27"/>
        <v>219</v>
      </c>
      <c r="L220" s="13">
        <f t="shared" si="28"/>
        <v>940340.4828922895</v>
      </c>
      <c r="M220" s="13">
        <f t="shared" si="29"/>
        <v>945973.1816314709</v>
      </c>
    </row>
    <row r="221" spans="1:13" ht="12.75">
      <c r="A221" s="1">
        <v>31305</v>
      </c>
      <c r="B221">
        <v>2.1950000000000003</v>
      </c>
      <c r="C221">
        <f t="shared" si="20"/>
        <v>177</v>
      </c>
      <c r="D221" s="30">
        <f t="shared" si="21"/>
        <v>-0.04978354978354971</v>
      </c>
      <c r="E221">
        <f ca="1" t="shared" si="22"/>
        <v>542</v>
      </c>
      <c r="F221" s="30">
        <f t="shared" si="23"/>
        <v>-0.026012125953451926</v>
      </c>
      <c r="G221" s="30">
        <f t="shared" si="24"/>
        <v>0.8970428319968708</v>
      </c>
      <c r="H221" s="13">
        <f t="shared" si="25"/>
        <v>897042.8319968708</v>
      </c>
      <c r="J221" s="13">
        <f t="shared" si="26"/>
        <v>897042.8320144708</v>
      </c>
      <c r="K221">
        <f t="shared" si="27"/>
        <v>797</v>
      </c>
      <c r="L221" s="13">
        <f t="shared" si="28"/>
        <v>897042.8320144708</v>
      </c>
      <c r="M221" s="13">
        <f t="shared" si="29"/>
        <v>945728.557168383</v>
      </c>
    </row>
    <row r="222" spans="1:13" ht="12.75">
      <c r="A222" s="1">
        <v>31335</v>
      </c>
      <c r="B222">
        <v>2.1510000000000002</v>
      </c>
      <c r="C222">
        <f t="shared" si="20"/>
        <v>178</v>
      </c>
      <c r="D222" s="30">
        <f t="shared" si="21"/>
        <v>-0.02004555808656039</v>
      </c>
      <c r="E222">
        <f ca="1" t="shared" si="22"/>
        <v>397</v>
      </c>
      <c r="F222" s="30">
        <f t="shared" si="23"/>
        <v>0.017205169628432992</v>
      </c>
      <c r="G222" s="30">
        <f t="shared" si="24"/>
        <v>0.9368459612277868</v>
      </c>
      <c r="H222" s="13">
        <f t="shared" si="25"/>
        <v>936845.9612277868</v>
      </c>
      <c r="J222" s="13">
        <f t="shared" si="26"/>
        <v>936845.9612454869</v>
      </c>
      <c r="K222">
        <f t="shared" si="27"/>
        <v>243</v>
      </c>
      <c r="L222" s="13">
        <f t="shared" si="28"/>
        <v>936845.9612454869</v>
      </c>
      <c r="M222" s="13">
        <f t="shared" si="29"/>
        <v>945728.5571154831</v>
      </c>
    </row>
    <row r="223" spans="1:13" ht="12.75">
      <c r="A223" s="1">
        <v>31366</v>
      </c>
      <c r="B223">
        <v>2.081</v>
      </c>
      <c r="C223">
        <f t="shared" si="20"/>
        <v>179</v>
      </c>
      <c r="D223" s="30">
        <f t="shared" si="21"/>
        <v>-0.032543003254300484</v>
      </c>
      <c r="E223">
        <f ca="1" t="shared" si="22"/>
        <v>440</v>
      </c>
      <c r="F223" s="30">
        <f t="shared" si="23"/>
        <v>0.004159387738124964</v>
      </c>
      <c r="G223" s="30">
        <f t="shared" si="24"/>
        <v>0.9248307961068132</v>
      </c>
      <c r="H223" s="13">
        <f t="shared" si="25"/>
        <v>924830.7961068131</v>
      </c>
      <c r="J223" s="13">
        <f t="shared" si="26"/>
        <v>924830.7961246131</v>
      </c>
      <c r="K223">
        <f t="shared" si="27"/>
        <v>380</v>
      </c>
      <c r="L223" s="13">
        <f t="shared" si="28"/>
        <v>924830.7961246131</v>
      </c>
      <c r="M223" s="13">
        <f t="shared" si="29"/>
        <v>945728.5570815831</v>
      </c>
    </row>
    <row r="224" spans="1:13" ht="12.75">
      <c r="A224" s="1">
        <v>31396</v>
      </c>
      <c r="B224">
        <v>2.06</v>
      </c>
      <c r="C224">
        <f t="shared" si="20"/>
        <v>180</v>
      </c>
      <c r="D224" s="30">
        <f t="shared" si="21"/>
        <v>-0.0100913022585295</v>
      </c>
      <c r="E224">
        <f ca="1" t="shared" si="22"/>
        <v>479</v>
      </c>
      <c r="F224" s="30">
        <f t="shared" si="23"/>
        <v>0.014426495986995747</v>
      </c>
      <c r="G224" s="30">
        <f t="shared" si="24"/>
        <v>0.9342868028040231</v>
      </c>
      <c r="H224" s="13">
        <f t="shared" si="25"/>
        <v>934286.8028040231</v>
      </c>
      <c r="J224" s="13">
        <f t="shared" si="26"/>
        <v>934286.8028219232</v>
      </c>
      <c r="K224">
        <f t="shared" si="27"/>
        <v>273</v>
      </c>
      <c r="L224" s="13">
        <f t="shared" si="28"/>
        <v>934286.8028219232</v>
      </c>
      <c r="M224" s="13">
        <f t="shared" si="29"/>
        <v>944558.1196139056</v>
      </c>
    </row>
    <row r="225" spans="1:13" ht="12.75">
      <c r="A225" s="1">
        <v>31427</v>
      </c>
      <c r="B225">
        <v>2.036</v>
      </c>
      <c r="C225">
        <f t="shared" si="20"/>
        <v>181</v>
      </c>
      <c r="D225" s="30">
        <f t="shared" si="21"/>
        <v>-0.011650485436893177</v>
      </c>
      <c r="E225">
        <f ca="1" t="shared" si="22"/>
        <v>594</v>
      </c>
      <c r="F225" s="30">
        <f t="shared" si="23"/>
        <v>-0.01569972967352884</v>
      </c>
      <c r="G225" s="30">
        <f t="shared" si="24"/>
        <v>0.9065405489706799</v>
      </c>
      <c r="H225" s="13">
        <f t="shared" si="25"/>
        <v>906540.5489706799</v>
      </c>
      <c r="J225" s="13">
        <f t="shared" si="26"/>
        <v>906540.5489886799</v>
      </c>
      <c r="K225">
        <f t="shared" si="27"/>
        <v>671</v>
      </c>
      <c r="L225" s="13">
        <f t="shared" si="28"/>
        <v>906540.5489886799</v>
      </c>
      <c r="M225" s="13">
        <f t="shared" si="29"/>
        <v>944558.1196049056</v>
      </c>
    </row>
    <row r="226" spans="1:13" ht="12.75">
      <c r="A226" s="1">
        <v>31458</v>
      </c>
      <c r="B226">
        <v>1.8880000000000001</v>
      </c>
      <c r="C226">
        <f t="shared" si="20"/>
        <v>182</v>
      </c>
      <c r="D226" s="30">
        <f t="shared" si="21"/>
        <v>-0.07269155206286837</v>
      </c>
      <c r="E226">
        <f ca="1" t="shared" si="22"/>
        <v>572</v>
      </c>
      <c r="F226" s="30">
        <f t="shared" si="23"/>
        <v>-0.019909044972208245</v>
      </c>
      <c r="G226" s="30">
        <f t="shared" si="24"/>
        <v>0.9026637695805962</v>
      </c>
      <c r="H226" s="13">
        <f t="shared" si="25"/>
        <v>902663.7695805962</v>
      </c>
      <c r="J226" s="13">
        <f t="shared" si="26"/>
        <v>902663.7695986963</v>
      </c>
      <c r="K226">
        <f t="shared" si="27"/>
        <v>729</v>
      </c>
      <c r="L226" s="13">
        <f t="shared" si="28"/>
        <v>902663.7695986963</v>
      </c>
      <c r="M226" s="13">
        <f t="shared" si="29"/>
        <v>944558.1195305056</v>
      </c>
    </row>
    <row r="227" spans="1:13" ht="12.75">
      <c r="A227" s="1">
        <v>31486</v>
      </c>
      <c r="B227">
        <v>1.9560000000000002</v>
      </c>
      <c r="C227">
        <f t="shared" si="20"/>
        <v>183</v>
      </c>
      <c r="D227" s="30">
        <f t="shared" si="21"/>
        <v>0.03601694915254239</v>
      </c>
      <c r="E227">
        <f ca="1" t="shared" si="22"/>
        <v>65</v>
      </c>
      <c r="F227" s="30">
        <f t="shared" si="23"/>
        <v>-0.02190245259768664</v>
      </c>
      <c r="G227" s="30">
        <f t="shared" si="24"/>
        <v>0.9008278411575307</v>
      </c>
      <c r="H227" s="13">
        <f t="shared" si="25"/>
        <v>900827.8411575307</v>
      </c>
      <c r="J227" s="13">
        <f t="shared" si="26"/>
        <v>900827.8411757307</v>
      </c>
      <c r="K227">
        <f t="shared" si="27"/>
        <v>765</v>
      </c>
      <c r="L227" s="13">
        <f t="shared" si="28"/>
        <v>900827.8411757307</v>
      </c>
      <c r="M227" s="13">
        <f t="shared" si="29"/>
        <v>944520.1613897226</v>
      </c>
    </row>
    <row r="228" spans="1:13" ht="12.75">
      <c r="A228" s="1">
        <v>31517</v>
      </c>
      <c r="B228">
        <v>1.8130000000000002</v>
      </c>
      <c r="C228">
        <f t="shared" si="20"/>
        <v>184</v>
      </c>
      <c r="D228" s="30">
        <f t="shared" si="21"/>
        <v>-0.07310838445807766</v>
      </c>
      <c r="E228">
        <f ca="1" t="shared" si="22"/>
        <v>533</v>
      </c>
      <c r="F228" s="30">
        <f t="shared" si="23"/>
        <v>-0.0006376195536663687</v>
      </c>
      <c r="G228" s="30">
        <f t="shared" si="24"/>
        <v>0.9204127523910733</v>
      </c>
      <c r="H228" s="13">
        <f t="shared" si="25"/>
        <v>920412.7523910734</v>
      </c>
      <c r="J228" s="13">
        <f t="shared" si="26"/>
        <v>920412.7524093734</v>
      </c>
      <c r="K228">
        <f t="shared" si="27"/>
        <v>460</v>
      </c>
      <c r="L228" s="13">
        <f t="shared" si="28"/>
        <v>920412.7524093734</v>
      </c>
      <c r="M228" s="13">
        <f t="shared" si="29"/>
        <v>944520.1613438227</v>
      </c>
    </row>
    <row r="229" spans="1:13" ht="12.75">
      <c r="A229" s="1">
        <v>31547</v>
      </c>
      <c r="B229">
        <v>1.9335</v>
      </c>
      <c r="C229">
        <f t="shared" si="20"/>
        <v>185</v>
      </c>
      <c r="D229" s="30">
        <f t="shared" si="21"/>
        <v>0.06646442360728066</v>
      </c>
      <c r="E229">
        <f ca="1" t="shared" si="22"/>
        <v>451</v>
      </c>
      <c r="F229" s="30">
        <f t="shared" si="23"/>
        <v>0.028131738874730416</v>
      </c>
      <c r="G229" s="30">
        <f t="shared" si="24"/>
        <v>0.9469093315036268</v>
      </c>
      <c r="H229" s="13">
        <f t="shared" si="25"/>
        <v>946909.3315036268</v>
      </c>
      <c r="J229" s="13">
        <f t="shared" si="26"/>
        <v>946909.3315220268</v>
      </c>
      <c r="K229">
        <f t="shared" si="27"/>
        <v>170</v>
      </c>
      <c r="L229" s="13">
        <f t="shared" si="28"/>
        <v>946909.3315220268</v>
      </c>
      <c r="M229" s="13">
        <f t="shared" si="29"/>
        <v>944180.282314389</v>
      </c>
    </row>
    <row r="230" spans="1:13" ht="12.75">
      <c r="A230" s="1">
        <v>31578</v>
      </c>
      <c r="B230">
        <v>1.7965</v>
      </c>
      <c r="C230">
        <f t="shared" si="20"/>
        <v>186</v>
      </c>
      <c r="D230" s="30">
        <f t="shared" si="21"/>
        <v>-0.07085596069304367</v>
      </c>
      <c r="E230">
        <f ca="1" t="shared" si="22"/>
        <v>205</v>
      </c>
      <c r="F230" s="30">
        <f t="shared" si="23"/>
        <v>0.07534408179315766</v>
      </c>
      <c r="G230" s="30">
        <f t="shared" si="24"/>
        <v>0.9903918993314983</v>
      </c>
      <c r="H230" s="13">
        <f t="shared" si="25"/>
        <v>990391.8993314983</v>
      </c>
      <c r="J230" s="13">
        <f t="shared" si="26"/>
        <v>990391.8993499983</v>
      </c>
      <c r="K230">
        <f t="shared" si="27"/>
        <v>21</v>
      </c>
      <c r="L230" s="13">
        <f t="shared" si="28"/>
        <v>990391.8993499983</v>
      </c>
      <c r="M230" s="13">
        <f t="shared" si="29"/>
        <v>944180.282278889</v>
      </c>
    </row>
    <row r="231" spans="1:13" ht="12.75">
      <c r="A231" s="1">
        <v>31608</v>
      </c>
      <c r="B231">
        <v>1.6780000000000002</v>
      </c>
      <c r="C231">
        <f t="shared" si="20"/>
        <v>187</v>
      </c>
      <c r="D231" s="30">
        <f t="shared" si="21"/>
        <v>-0.06596159198441409</v>
      </c>
      <c r="E231">
        <f ca="1" t="shared" si="22"/>
        <v>324</v>
      </c>
      <c r="F231" s="30">
        <f t="shared" si="23"/>
        <v>0.02490354261662575</v>
      </c>
      <c r="G231" s="30">
        <f t="shared" si="24"/>
        <v>0.9439361627499123</v>
      </c>
      <c r="H231" s="13">
        <f t="shared" si="25"/>
        <v>943936.1627499124</v>
      </c>
      <c r="J231" s="13">
        <f t="shared" si="26"/>
        <v>943936.1627685124</v>
      </c>
      <c r="K231">
        <f t="shared" si="27"/>
        <v>187</v>
      </c>
      <c r="L231" s="13">
        <f t="shared" si="28"/>
        <v>943936.1627685124</v>
      </c>
      <c r="M231" s="13">
        <f t="shared" si="29"/>
        <v>943936.1627952124</v>
      </c>
    </row>
    <row r="232" spans="1:13" ht="12.75">
      <c r="A232" s="1">
        <v>31639</v>
      </c>
      <c r="B232">
        <v>1.641</v>
      </c>
      <c r="C232">
        <f t="shared" si="20"/>
        <v>188</v>
      </c>
      <c r="D232" s="30">
        <f t="shared" si="21"/>
        <v>-0.0220500595947557</v>
      </c>
      <c r="E232">
        <f ca="1" t="shared" si="22"/>
        <v>582</v>
      </c>
      <c r="F232" s="30">
        <f t="shared" si="23"/>
        <v>-0.02750647797488548</v>
      </c>
      <c r="G232" s="30">
        <f t="shared" si="24"/>
        <v>0.8956665337851305</v>
      </c>
      <c r="H232" s="13">
        <f t="shared" si="25"/>
        <v>895666.5337851305</v>
      </c>
      <c r="J232" s="13">
        <f t="shared" si="26"/>
        <v>895666.5338038305</v>
      </c>
      <c r="K232">
        <f t="shared" si="27"/>
        <v>809</v>
      </c>
      <c r="L232" s="13">
        <f t="shared" si="28"/>
        <v>895666.5338038305</v>
      </c>
      <c r="M232" s="13">
        <f t="shared" si="29"/>
        <v>943936.1627685124</v>
      </c>
    </row>
    <row r="233" spans="1:13" ht="12.75">
      <c r="A233" s="1">
        <v>31670</v>
      </c>
      <c r="B233">
        <v>1.647</v>
      </c>
      <c r="C233">
        <f t="shared" si="20"/>
        <v>189</v>
      </c>
      <c r="D233" s="30">
        <f t="shared" si="21"/>
        <v>0.003656307129798808</v>
      </c>
      <c r="E233">
        <f ca="1" t="shared" si="22"/>
        <v>374</v>
      </c>
      <c r="F233" s="30">
        <f t="shared" si="23"/>
        <v>-0.009598603839441555</v>
      </c>
      <c r="G233" s="30">
        <f t="shared" si="24"/>
        <v>0.9121596858638744</v>
      </c>
      <c r="H233" s="13">
        <f t="shared" si="25"/>
        <v>912159.6858638744</v>
      </c>
      <c r="J233" s="13">
        <f t="shared" si="26"/>
        <v>912159.6858826744</v>
      </c>
      <c r="K233">
        <f t="shared" si="27"/>
        <v>586</v>
      </c>
      <c r="L233" s="13">
        <f t="shared" si="28"/>
        <v>912159.6858826744</v>
      </c>
      <c r="M233" s="13">
        <f t="shared" si="29"/>
        <v>943640.7307885854</v>
      </c>
    </row>
    <row r="234" spans="1:13" ht="12.75">
      <c r="A234" s="1">
        <v>31700</v>
      </c>
      <c r="B234">
        <v>1.711</v>
      </c>
      <c r="C234">
        <f t="shared" si="20"/>
        <v>190</v>
      </c>
      <c r="D234" s="30">
        <f t="shared" si="21"/>
        <v>0.03885853066180944</v>
      </c>
      <c r="E234">
        <f ca="1" t="shared" si="22"/>
        <v>588</v>
      </c>
      <c r="F234" s="30">
        <f t="shared" si="23"/>
        <v>-0.032396760323967544</v>
      </c>
      <c r="G234" s="30">
        <f t="shared" si="24"/>
        <v>0.8911625837416259</v>
      </c>
      <c r="H234" s="13">
        <f t="shared" si="25"/>
        <v>891162.5837416259</v>
      </c>
      <c r="J234" s="13">
        <f t="shared" si="26"/>
        <v>891162.5837605259</v>
      </c>
      <c r="K234">
        <f t="shared" si="27"/>
        <v>840</v>
      </c>
      <c r="L234" s="13">
        <f t="shared" si="28"/>
        <v>891162.5837605259</v>
      </c>
      <c r="M234" s="13">
        <f t="shared" si="29"/>
        <v>943640.7307240855</v>
      </c>
    </row>
    <row r="235" spans="1:13" ht="12.75">
      <c r="A235" s="1">
        <v>31731</v>
      </c>
      <c r="B235">
        <v>1.643</v>
      </c>
      <c r="C235">
        <f t="shared" si="20"/>
        <v>191</v>
      </c>
      <c r="D235" s="30">
        <f t="shared" si="21"/>
        <v>-0.039742840444184746</v>
      </c>
      <c r="E235">
        <f ca="1" t="shared" si="22"/>
        <v>302</v>
      </c>
      <c r="F235" s="30">
        <f t="shared" si="23"/>
        <v>-0.010970881794935328</v>
      </c>
      <c r="G235" s="30">
        <f t="shared" si="24"/>
        <v>0.9108958178668646</v>
      </c>
      <c r="H235" s="13">
        <f t="shared" si="25"/>
        <v>910895.8178668646</v>
      </c>
      <c r="J235" s="13">
        <f t="shared" si="26"/>
        <v>910895.8178858646</v>
      </c>
      <c r="K235">
        <f t="shared" si="27"/>
        <v>609</v>
      </c>
      <c r="L235" s="13">
        <f t="shared" si="28"/>
        <v>910895.8178858646</v>
      </c>
      <c r="M235" s="13">
        <f t="shared" si="29"/>
        <v>943526.4635363298</v>
      </c>
    </row>
    <row r="236" spans="1:13" ht="12.75">
      <c r="A236" s="1">
        <v>31761</v>
      </c>
      <c r="B236">
        <v>1.614</v>
      </c>
      <c r="C236">
        <f t="shared" si="20"/>
        <v>192</v>
      </c>
      <c r="D236" s="30">
        <f t="shared" si="21"/>
        <v>-0.017650639074862973</v>
      </c>
      <c r="E236">
        <f ca="1" t="shared" si="22"/>
        <v>395</v>
      </c>
      <c r="F236" s="30">
        <f t="shared" si="23"/>
        <v>-0.03474816918248391</v>
      </c>
      <c r="G236" s="30">
        <f t="shared" si="24"/>
        <v>0.8889969361829324</v>
      </c>
      <c r="H236" s="13">
        <f t="shared" si="25"/>
        <v>888996.9361829325</v>
      </c>
      <c r="J236" s="13">
        <f t="shared" si="26"/>
        <v>888996.9362020325</v>
      </c>
      <c r="K236">
        <f t="shared" si="27"/>
        <v>867</v>
      </c>
      <c r="L236" s="13">
        <f t="shared" si="28"/>
        <v>888996.9362020325</v>
      </c>
      <c r="M236" s="13">
        <f t="shared" si="29"/>
        <v>943303.9363592226</v>
      </c>
    </row>
    <row r="237" spans="1:13" ht="12.75">
      <c r="A237" s="1">
        <v>31792</v>
      </c>
      <c r="B237">
        <v>1.546</v>
      </c>
      <c r="C237">
        <f t="shared" si="20"/>
        <v>193</v>
      </c>
      <c r="D237" s="30">
        <f t="shared" si="21"/>
        <v>-0.04213135068153662</v>
      </c>
      <c r="E237">
        <f ca="1" t="shared" si="22"/>
        <v>492</v>
      </c>
      <c r="F237" s="30">
        <f t="shared" si="23"/>
        <v>0.02943114430046112</v>
      </c>
      <c r="G237" s="30">
        <f t="shared" si="24"/>
        <v>0.9481060839007247</v>
      </c>
      <c r="H237" s="13">
        <f t="shared" si="25"/>
        <v>948106.0839007247</v>
      </c>
      <c r="J237" s="13">
        <f t="shared" si="26"/>
        <v>948106.0839199247</v>
      </c>
      <c r="K237">
        <f t="shared" si="27"/>
        <v>160</v>
      </c>
      <c r="L237" s="13">
        <f t="shared" si="28"/>
        <v>948106.0839199247</v>
      </c>
      <c r="M237" s="13">
        <f t="shared" si="29"/>
        <v>943165.114098229</v>
      </c>
    </row>
    <row r="238" spans="1:13" ht="12.75">
      <c r="A238" s="1">
        <v>31823</v>
      </c>
      <c r="B238">
        <v>1.5385</v>
      </c>
      <c r="C238">
        <f t="shared" si="20"/>
        <v>194</v>
      </c>
      <c r="D238" s="30">
        <f t="shared" si="21"/>
        <v>-0.004851228978007827</v>
      </c>
      <c r="E238">
        <f ca="1" t="shared" si="22"/>
        <v>248</v>
      </c>
      <c r="F238" s="30">
        <f t="shared" si="23"/>
        <v>0.001638269986893759</v>
      </c>
      <c r="G238" s="30">
        <f t="shared" si="24"/>
        <v>0.9225088466579292</v>
      </c>
      <c r="H238" s="13">
        <f t="shared" si="25"/>
        <v>922508.8466579292</v>
      </c>
      <c r="J238" s="13">
        <f t="shared" si="26"/>
        <v>922508.8466772293</v>
      </c>
      <c r="K238">
        <f t="shared" si="27"/>
        <v>424</v>
      </c>
      <c r="L238" s="13">
        <f t="shared" si="28"/>
        <v>922508.8466772293</v>
      </c>
      <c r="M238" s="13">
        <f t="shared" si="29"/>
        <v>943165.114059829</v>
      </c>
    </row>
    <row r="239" spans="1:13" ht="12.75">
      <c r="A239" s="1">
        <v>31851</v>
      </c>
      <c r="B239">
        <v>1.5055</v>
      </c>
      <c r="C239">
        <f aca="true" t="shared" si="30" ref="C239:C302">C238+1</f>
        <v>195</v>
      </c>
      <c r="D239" s="30">
        <f aca="true" t="shared" si="31" ref="D239:D302">B239/B238-1</f>
        <v>-0.02144946376340584</v>
      </c>
      <c r="E239">
        <f aca="true" ca="1" t="shared" si="32" ref="E239:E302">RANDBETWEEN(2,614)</f>
        <v>405</v>
      </c>
      <c r="F239" s="30">
        <f aca="true" t="shared" si="33" ref="F239:F302">VLOOKUP(E239,$C$46:$D$658,2,TRUE)</f>
        <v>-0.013448303140574214</v>
      </c>
      <c r="G239" s="30">
        <f aca="true" t="shared" si="34" ref="G239:G302">$B$1*(1+F239)</f>
        <v>0.9086141128075312</v>
      </c>
      <c r="H239" s="13">
        <f aca="true" t="shared" si="35" ref="H239:H302">1*G239*$B$3</f>
        <v>908614.1128075313</v>
      </c>
      <c r="J239" s="13">
        <f aca="true" t="shared" si="36" ref="J239:J302">H239+0.0000001*C238</f>
        <v>908614.1128269313</v>
      </c>
      <c r="K239">
        <f aca="true" t="shared" si="37" ref="K239:K302">RANK(J239,J$46:J$1045)</f>
        <v>652</v>
      </c>
      <c r="L239" s="13">
        <f aca="true" t="shared" si="38" ref="L239:L302">H239+0.0000001*C238</f>
        <v>908614.1128269313</v>
      </c>
      <c r="M239" s="13">
        <f aca="true" t="shared" si="39" ref="M239:M302">_xlfn.IFERROR(VLOOKUP(C238,K$46:L$1045,2,FALSE),VLOOKUP(C238,K$46:L$1045,2,TRUE))</f>
        <v>943165.114014929</v>
      </c>
    </row>
    <row r="240" spans="1:13" ht="12.75">
      <c r="A240" s="1">
        <v>31882</v>
      </c>
      <c r="B240">
        <v>1.477</v>
      </c>
      <c r="C240">
        <f t="shared" si="30"/>
        <v>196</v>
      </c>
      <c r="D240" s="30">
        <f t="shared" si="31"/>
        <v>-0.018930587844569913</v>
      </c>
      <c r="E240">
        <f ca="1" t="shared" si="32"/>
        <v>28</v>
      </c>
      <c r="F240" s="30">
        <f t="shared" si="33"/>
        <v>-0.0006474287828338587</v>
      </c>
      <c r="G240" s="30">
        <f t="shared" si="34"/>
        <v>0.9204037180910101</v>
      </c>
      <c r="H240" s="13">
        <f t="shared" si="35"/>
        <v>920403.7180910101</v>
      </c>
      <c r="J240" s="13">
        <f t="shared" si="36"/>
        <v>920403.7181105101</v>
      </c>
      <c r="K240">
        <f t="shared" si="37"/>
        <v>462</v>
      </c>
      <c r="L240" s="13">
        <f t="shared" si="38"/>
        <v>920403.7181105101</v>
      </c>
      <c r="M240" s="13">
        <f t="shared" si="39"/>
        <v>943165.1140020291</v>
      </c>
    </row>
    <row r="241" spans="1:13" ht="12.75">
      <c r="A241" s="1">
        <v>31912</v>
      </c>
      <c r="B241">
        <v>1.5125000000000002</v>
      </c>
      <c r="C241">
        <f t="shared" si="30"/>
        <v>197</v>
      </c>
      <c r="D241" s="30">
        <f t="shared" si="31"/>
        <v>0.02403520649966162</v>
      </c>
      <c r="E241">
        <f ca="1" t="shared" si="32"/>
        <v>294</v>
      </c>
      <c r="F241" s="30">
        <f t="shared" si="33"/>
        <v>-0.013704496788008558</v>
      </c>
      <c r="G241" s="30">
        <f t="shared" si="34"/>
        <v>0.9083781584582442</v>
      </c>
      <c r="H241" s="13">
        <f t="shared" si="35"/>
        <v>908378.1584582442</v>
      </c>
      <c r="J241" s="13">
        <f t="shared" si="36"/>
        <v>908378.1584778442</v>
      </c>
      <c r="K241">
        <f t="shared" si="37"/>
        <v>655</v>
      </c>
      <c r="L241" s="13">
        <f t="shared" si="38"/>
        <v>908378.1584778442</v>
      </c>
      <c r="M241" s="13">
        <f t="shared" si="39"/>
        <v>943165.113998629</v>
      </c>
    </row>
    <row r="242" spans="1:13" ht="12.75">
      <c r="A242" s="1">
        <v>31943</v>
      </c>
      <c r="B242">
        <v>1.5155</v>
      </c>
      <c r="C242">
        <f t="shared" si="30"/>
        <v>198</v>
      </c>
      <c r="D242" s="30">
        <f t="shared" si="31"/>
        <v>0.0019834710743800166</v>
      </c>
      <c r="E242">
        <f ca="1" t="shared" si="32"/>
        <v>409</v>
      </c>
      <c r="F242" s="30">
        <f t="shared" si="33"/>
        <v>0.04074658254468977</v>
      </c>
      <c r="G242" s="30">
        <f t="shared" si="34"/>
        <v>0.9585276025236593</v>
      </c>
      <c r="H242" s="13">
        <f t="shared" si="35"/>
        <v>958527.6025236594</v>
      </c>
      <c r="J242" s="13">
        <f t="shared" si="36"/>
        <v>958527.6025433594</v>
      </c>
      <c r="K242">
        <f t="shared" si="37"/>
        <v>83</v>
      </c>
      <c r="L242" s="13">
        <f t="shared" si="38"/>
        <v>958527.6025433594</v>
      </c>
      <c r="M242" s="13">
        <f t="shared" si="39"/>
        <v>943003.4130367833</v>
      </c>
    </row>
    <row r="243" spans="1:13" ht="12.75">
      <c r="A243" s="1">
        <v>31973</v>
      </c>
      <c r="B243">
        <v>1.5385</v>
      </c>
      <c r="C243">
        <f t="shared" si="30"/>
        <v>199</v>
      </c>
      <c r="D243" s="30">
        <f t="shared" si="31"/>
        <v>0.015176509402837324</v>
      </c>
      <c r="E243">
        <f ca="1" t="shared" si="32"/>
        <v>110</v>
      </c>
      <c r="F243" s="30">
        <f t="shared" si="33"/>
        <v>0.03937728937728946</v>
      </c>
      <c r="G243" s="30">
        <f t="shared" si="34"/>
        <v>0.9572664835164836</v>
      </c>
      <c r="H243" s="13">
        <f t="shared" si="35"/>
        <v>957266.4835164836</v>
      </c>
      <c r="J243" s="13">
        <f t="shared" si="36"/>
        <v>957266.4835362836</v>
      </c>
      <c r="K243">
        <f t="shared" si="37"/>
        <v>88</v>
      </c>
      <c r="L243" s="13">
        <f t="shared" si="38"/>
        <v>957266.4835362836</v>
      </c>
      <c r="M243" s="13">
        <f t="shared" si="39"/>
        <v>942710.9181915439</v>
      </c>
    </row>
    <row r="244" spans="1:13" ht="12.75">
      <c r="A244" s="1">
        <v>32004</v>
      </c>
      <c r="B244">
        <v>1.4935</v>
      </c>
      <c r="C244">
        <f t="shared" si="30"/>
        <v>200</v>
      </c>
      <c r="D244" s="30">
        <f t="shared" si="31"/>
        <v>-0.029249268768280712</v>
      </c>
      <c r="E244">
        <f ca="1" t="shared" si="32"/>
        <v>596</v>
      </c>
      <c r="F244" s="30">
        <f t="shared" si="33"/>
        <v>-0.01108306814440907</v>
      </c>
      <c r="G244" s="30">
        <f t="shared" si="34"/>
        <v>0.9107924942389993</v>
      </c>
      <c r="H244" s="13">
        <f t="shared" si="35"/>
        <v>910792.4942389993</v>
      </c>
      <c r="J244" s="13">
        <f t="shared" si="36"/>
        <v>910792.4942588994</v>
      </c>
      <c r="K244">
        <f t="shared" si="37"/>
        <v>612</v>
      </c>
      <c r="L244" s="13">
        <f t="shared" si="38"/>
        <v>910792.4942588994</v>
      </c>
      <c r="M244" s="13">
        <f t="shared" si="39"/>
        <v>942710.9181709439</v>
      </c>
    </row>
    <row r="245" spans="1:14" ht="12.75">
      <c r="A245" s="1">
        <v>32035</v>
      </c>
      <c r="B245">
        <v>1.5336</v>
      </c>
      <c r="C245">
        <f t="shared" si="30"/>
        <v>201</v>
      </c>
      <c r="D245" s="30">
        <f t="shared" si="31"/>
        <v>0.026849681955138927</v>
      </c>
      <c r="E245">
        <f ca="1" t="shared" si="32"/>
        <v>559</v>
      </c>
      <c r="F245" s="30">
        <f t="shared" si="33"/>
        <v>0.006676403087836569</v>
      </c>
      <c r="G245" s="30">
        <f t="shared" si="34"/>
        <v>0.9271489672438975</v>
      </c>
      <c r="H245" s="13">
        <f t="shared" si="35"/>
        <v>927148.9672438975</v>
      </c>
      <c r="J245" s="13">
        <f t="shared" si="36"/>
        <v>927148.9672638975</v>
      </c>
      <c r="K245">
        <f t="shared" si="37"/>
        <v>345</v>
      </c>
      <c r="L245" s="13">
        <f t="shared" si="38"/>
        <v>927148.9672638975</v>
      </c>
      <c r="M245" s="13">
        <f t="shared" si="39"/>
        <v>942256.8464767551</v>
      </c>
      <c r="N245" s="50"/>
    </row>
    <row r="246" spans="1:13" ht="12.75">
      <c r="A246" s="1">
        <v>32065</v>
      </c>
      <c r="B246">
        <v>1.429</v>
      </c>
      <c r="C246">
        <f t="shared" si="30"/>
        <v>202</v>
      </c>
      <c r="D246" s="30">
        <f t="shared" si="31"/>
        <v>-0.06820552947313507</v>
      </c>
      <c r="E246">
        <f ca="1" t="shared" si="32"/>
        <v>445</v>
      </c>
      <c r="F246" s="30">
        <f t="shared" si="33"/>
        <v>-0.042722217318386435</v>
      </c>
      <c r="G246" s="30">
        <f t="shared" si="34"/>
        <v>0.8816528378497661</v>
      </c>
      <c r="H246" s="13">
        <f t="shared" si="35"/>
        <v>881652.8378497661</v>
      </c>
      <c r="J246" s="13">
        <f t="shared" si="36"/>
        <v>881652.8378698662</v>
      </c>
      <c r="K246">
        <f t="shared" si="37"/>
        <v>916</v>
      </c>
      <c r="L246" s="13">
        <f t="shared" si="38"/>
        <v>881652.8378698662</v>
      </c>
      <c r="M246" s="13">
        <f t="shared" si="39"/>
        <v>942256.8464278551</v>
      </c>
    </row>
    <row r="247" spans="1:13" ht="12.75">
      <c r="A247" s="1">
        <v>32096</v>
      </c>
      <c r="B247">
        <v>1.3455000000000001</v>
      </c>
      <c r="C247">
        <f t="shared" si="30"/>
        <v>203</v>
      </c>
      <c r="D247" s="30">
        <f t="shared" si="31"/>
        <v>-0.05843247025892229</v>
      </c>
      <c r="E247">
        <f ca="1" t="shared" si="32"/>
        <v>460</v>
      </c>
      <c r="F247" s="30">
        <f t="shared" si="33"/>
        <v>0.0006143045195261543</v>
      </c>
      <c r="G247" s="30">
        <f t="shared" si="34"/>
        <v>0.9215657744624837</v>
      </c>
      <c r="H247" s="13">
        <f t="shared" si="35"/>
        <v>921565.7744624837</v>
      </c>
      <c r="J247" s="13">
        <f t="shared" si="36"/>
        <v>921565.7744826837</v>
      </c>
      <c r="K247">
        <f t="shared" si="37"/>
        <v>435</v>
      </c>
      <c r="L247" s="13">
        <f t="shared" si="38"/>
        <v>921565.7744826837</v>
      </c>
      <c r="M247" s="13">
        <f t="shared" si="39"/>
        <v>942123.1562071561</v>
      </c>
    </row>
    <row r="248" spans="1:13" ht="12.75">
      <c r="A248" s="1">
        <v>32126</v>
      </c>
      <c r="B248">
        <v>1.2715</v>
      </c>
      <c r="C248">
        <f t="shared" si="30"/>
        <v>204</v>
      </c>
      <c r="D248" s="30">
        <f t="shared" si="31"/>
        <v>-0.05499814195466368</v>
      </c>
      <c r="E248">
        <f ca="1" t="shared" si="32"/>
        <v>307</v>
      </c>
      <c r="F248" s="30">
        <f t="shared" si="33"/>
        <v>-0.042143142742902984</v>
      </c>
      <c r="G248" s="30">
        <f t="shared" si="34"/>
        <v>0.8821861655337864</v>
      </c>
      <c r="H248" s="13">
        <f t="shared" si="35"/>
        <v>882186.1655337864</v>
      </c>
      <c r="J248" s="13">
        <f t="shared" si="36"/>
        <v>882186.1655540864</v>
      </c>
      <c r="K248">
        <f t="shared" si="37"/>
        <v>914</v>
      </c>
      <c r="L248" s="13">
        <f t="shared" si="38"/>
        <v>882186.1655540864</v>
      </c>
      <c r="M248" s="13">
        <f t="shared" si="39"/>
        <v>942102.2775152122</v>
      </c>
    </row>
    <row r="249" spans="1:13" ht="12.75">
      <c r="A249" s="1">
        <v>32157</v>
      </c>
      <c r="B249">
        <v>1.3673</v>
      </c>
      <c r="C249">
        <f t="shared" si="30"/>
        <v>205</v>
      </c>
      <c r="D249" s="30">
        <f t="shared" si="31"/>
        <v>0.07534408179315766</v>
      </c>
      <c r="E249">
        <f ca="1" t="shared" si="32"/>
        <v>429</v>
      </c>
      <c r="F249" s="30">
        <f t="shared" si="33"/>
        <v>0.013618677042801508</v>
      </c>
      <c r="G249" s="30">
        <f t="shared" si="34"/>
        <v>0.9335428015564202</v>
      </c>
      <c r="H249" s="13">
        <f t="shared" si="35"/>
        <v>933542.8015564202</v>
      </c>
      <c r="J249" s="13">
        <f t="shared" si="36"/>
        <v>933542.8015768202</v>
      </c>
      <c r="K249">
        <f t="shared" si="37"/>
        <v>280</v>
      </c>
      <c r="L249" s="13">
        <f t="shared" si="38"/>
        <v>933542.8015768202</v>
      </c>
      <c r="M249" s="13">
        <f t="shared" si="39"/>
        <v>942102.2775104122</v>
      </c>
    </row>
    <row r="250" spans="1:13" ht="12.75">
      <c r="A250" s="1">
        <v>32188</v>
      </c>
      <c r="B250">
        <v>1.3925</v>
      </c>
      <c r="C250">
        <f t="shared" si="30"/>
        <v>206</v>
      </c>
      <c r="D250" s="30">
        <f t="shared" si="31"/>
        <v>0.01843048343450615</v>
      </c>
      <c r="E250">
        <f ca="1" t="shared" si="32"/>
        <v>108</v>
      </c>
      <c r="F250" s="30">
        <f t="shared" si="33"/>
        <v>-0.001877346683354264</v>
      </c>
      <c r="G250" s="30">
        <f t="shared" si="34"/>
        <v>0.9192709637046308</v>
      </c>
      <c r="H250" s="13">
        <f t="shared" si="35"/>
        <v>919270.9637046308</v>
      </c>
      <c r="J250" s="13">
        <f t="shared" si="36"/>
        <v>919270.9637251309</v>
      </c>
      <c r="K250">
        <f t="shared" si="37"/>
        <v>490</v>
      </c>
      <c r="L250" s="13">
        <f t="shared" si="38"/>
        <v>919270.9637251309</v>
      </c>
      <c r="M250" s="13">
        <f t="shared" si="39"/>
        <v>942102.2774463121</v>
      </c>
    </row>
    <row r="251" spans="1:13" ht="12.75">
      <c r="A251" s="1">
        <v>32217</v>
      </c>
      <c r="B251">
        <v>1.3625</v>
      </c>
      <c r="C251">
        <f t="shared" si="30"/>
        <v>207</v>
      </c>
      <c r="D251" s="30">
        <f t="shared" si="31"/>
        <v>-0.021543985637342944</v>
      </c>
      <c r="E251">
        <f ca="1" t="shared" si="32"/>
        <v>273</v>
      </c>
      <c r="F251" s="30">
        <f t="shared" si="33"/>
        <v>-0.033434650455927084</v>
      </c>
      <c r="G251" s="30">
        <f t="shared" si="34"/>
        <v>0.8902066869300912</v>
      </c>
      <c r="H251" s="13">
        <f t="shared" si="35"/>
        <v>890206.6869300912</v>
      </c>
      <c r="J251" s="13">
        <f t="shared" si="36"/>
        <v>890206.6869506913</v>
      </c>
      <c r="K251">
        <f t="shared" si="37"/>
        <v>849</v>
      </c>
      <c r="L251" s="13">
        <f t="shared" si="38"/>
        <v>890206.6869506913</v>
      </c>
      <c r="M251" s="13">
        <f t="shared" si="39"/>
        <v>941997.2422382993</v>
      </c>
    </row>
    <row r="252" spans="1:13" ht="12.75">
      <c r="A252" s="1">
        <v>32248</v>
      </c>
      <c r="B252">
        <v>1.3935</v>
      </c>
      <c r="C252">
        <f t="shared" si="30"/>
        <v>208</v>
      </c>
      <c r="D252" s="30">
        <f t="shared" si="31"/>
        <v>0.022752293577981586</v>
      </c>
      <c r="E252">
        <f ca="1" t="shared" si="32"/>
        <v>357</v>
      </c>
      <c r="F252" s="30">
        <f t="shared" si="33"/>
        <v>-0.00918220946915349</v>
      </c>
      <c r="G252" s="30">
        <f t="shared" si="34"/>
        <v>0.9125431850789096</v>
      </c>
      <c r="H252" s="13">
        <f t="shared" si="35"/>
        <v>912543.1850789096</v>
      </c>
      <c r="J252" s="13">
        <f t="shared" si="36"/>
        <v>912543.1850996097</v>
      </c>
      <c r="K252">
        <f t="shared" si="37"/>
        <v>577</v>
      </c>
      <c r="L252" s="13">
        <f t="shared" si="38"/>
        <v>912543.1850996097</v>
      </c>
      <c r="M252" s="13">
        <f t="shared" si="39"/>
        <v>941997.2421622993</v>
      </c>
    </row>
    <row r="253" spans="1:13" ht="12.75">
      <c r="A253" s="1">
        <v>32278</v>
      </c>
      <c r="B253">
        <v>1.4438</v>
      </c>
      <c r="C253">
        <f t="shared" si="30"/>
        <v>209</v>
      </c>
      <c r="D253" s="30">
        <f t="shared" si="31"/>
        <v>0.03609616074632216</v>
      </c>
      <c r="E253">
        <f ca="1" t="shared" si="32"/>
        <v>228</v>
      </c>
      <c r="F253" s="30">
        <f t="shared" si="33"/>
        <v>-0.03173107131636821</v>
      </c>
      <c r="G253" s="30">
        <f t="shared" si="34"/>
        <v>0.8917756833176249</v>
      </c>
      <c r="H253" s="13">
        <f t="shared" si="35"/>
        <v>891775.683317625</v>
      </c>
      <c r="J253" s="13">
        <f t="shared" si="36"/>
        <v>891775.683338425</v>
      </c>
      <c r="K253">
        <f t="shared" si="37"/>
        <v>833</v>
      </c>
      <c r="L253" s="13">
        <f t="shared" si="38"/>
        <v>891775.683338425</v>
      </c>
      <c r="M253" s="13">
        <f t="shared" si="39"/>
        <v>941954.8624204211</v>
      </c>
    </row>
    <row r="254" spans="1:13" ht="12.75">
      <c r="A254" s="1">
        <v>32309</v>
      </c>
      <c r="B254">
        <v>1.506</v>
      </c>
      <c r="C254">
        <f t="shared" si="30"/>
        <v>210</v>
      </c>
      <c r="D254" s="30">
        <f t="shared" si="31"/>
        <v>0.04308075910790965</v>
      </c>
      <c r="E254">
        <f ca="1" t="shared" si="32"/>
        <v>447</v>
      </c>
      <c r="F254" s="30">
        <f t="shared" si="33"/>
        <v>-0.04925730713943455</v>
      </c>
      <c r="G254" s="30">
        <f t="shared" si="34"/>
        <v>0.8756340201245808</v>
      </c>
      <c r="H254" s="13">
        <f t="shared" si="35"/>
        <v>875634.0201245808</v>
      </c>
      <c r="J254" s="13">
        <f t="shared" si="36"/>
        <v>875634.0201454809</v>
      </c>
      <c r="K254">
        <f t="shared" si="37"/>
        <v>927</v>
      </c>
      <c r="L254" s="13">
        <f t="shared" si="38"/>
        <v>875634.0201454809</v>
      </c>
      <c r="M254" s="13">
        <f t="shared" si="39"/>
        <v>941907.9597780438</v>
      </c>
    </row>
    <row r="255" spans="1:13" ht="12.75">
      <c r="A255" s="1">
        <v>32339</v>
      </c>
      <c r="B255">
        <v>1.562</v>
      </c>
      <c r="C255">
        <f t="shared" si="30"/>
        <v>211</v>
      </c>
      <c r="D255" s="30">
        <f t="shared" si="31"/>
        <v>0.03718459495351922</v>
      </c>
      <c r="E255">
        <f ca="1" t="shared" si="32"/>
        <v>180</v>
      </c>
      <c r="F255" s="30">
        <f t="shared" si="33"/>
        <v>-0.0100913022585295</v>
      </c>
      <c r="G255" s="30">
        <f t="shared" si="34"/>
        <v>0.9117059106198944</v>
      </c>
      <c r="H255" s="13">
        <f t="shared" si="35"/>
        <v>911705.9106198944</v>
      </c>
      <c r="J255" s="13">
        <f t="shared" si="36"/>
        <v>911705.9106408944</v>
      </c>
      <c r="K255">
        <f t="shared" si="37"/>
        <v>595</v>
      </c>
      <c r="L255" s="13">
        <f t="shared" si="38"/>
        <v>911705.9106408944</v>
      </c>
      <c r="M255" s="13">
        <f t="shared" si="39"/>
        <v>941768.757759977</v>
      </c>
    </row>
    <row r="256" spans="1:13" ht="12.75">
      <c r="A256" s="1">
        <v>32370</v>
      </c>
      <c r="B256">
        <v>1.5850000000000002</v>
      </c>
      <c r="C256">
        <f t="shared" si="30"/>
        <v>212</v>
      </c>
      <c r="D256" s="30">
        <f t="shared" si="31"/>
        <v>0.014724711907810661</v>
      </c>
      <c r="E256">
        <f ca="1" t="shared" si="32"/>
        <v>90</v>
      </c>
      <c r="F256" s="30">
        <f t="shared" si="33"/>
        <v>-0.02073635209479474</v>
      </c>
      <c r="G256" s="30">
        <f t="shared" si="34"/>
        <v>0.901901819720694</v>
      </c>
      <c r="H256" s="13">
        <f t="shared" si="35"/>
        <v>901901.8197206941</v>
      </c>
      <c r="J256" s="13">
        <f t="shared" si="36"/>
        <v>901901.8197417941</v>
      </c>
      <c r="K256">
        <f t="shared" si="37"/>
        <v>746</v>
      </c>
      <c r="L256" s="13">
        <f t="shared" si="38"/>
        <v>901901.8197417941</v>
      </c>
      <c r="M256" s="13">
        <f t="shared" si="39"/>
        <v>941768.7577216771</v>
      </c>
    </row>
    <row r="257" spans="1:13" ht="12.75">
      <c r="A257" s="1">
        <v>32401</v>
      </c>
      <c r="B257">
        <v>1.5835000000000001</v>
      </c>
      <c r="C257">
        <f t="shared" si="30"/>
        <v>213</v>
      </c>
      <c r="D257" s="30">
        <f t="shared" si="31"/>
        <v>-0.0009463722397476948</v>
      </c>
      <c r="E257">
        <f ca="1" t="shared" si="32"/>
        <v>269</v>
      </c>
      <c r="F257" s="30">
        <f t="shared" si="33"/>
        <v>-0.011498257839721249</v>
      </c>
      <c r="G257" s="30">
        <f t="shared" si="34"/>
        <v>0.9104101045296168</v>
      </c>
      <c r="H257" s="13">
        <f t="shared" si="35"/>
        <v>910410.1045296168</v>
      </c>
      <c r="J257" s="13">
        <f t="shared" si="36"/>
        <v>910410.1045508168</v>
      </c>
      <c r="K257">
        <f t="shared" si="37"/>
        <v>621</v>
      </c>
      <c r="L257" s="13">
        <f t="shared" si="38"/>
        <v>910410.1045508168</v>
      </c>
      <c r="M257" s="13">
        <f t="shared" si="39"/>
        <v>941721.29932036</v>
      </c>
    </row>
    <row r="258" spans="1:13" ht="12.75">
      <c r="A258" s="1">
        <v>32431</v>
      </c>
      <c r="B258">
        <v>1.5015</v>
      </c>
      <c r="C258">
        <f t="shared" si="30"/>
        <v>214</v>
      </c>
      <c r="D258" s="30">
        <f t="shared" si="31"/>
        <v>-0.05178402273444904</v>
      </c>
      <c r="E258">
        <f ca="1" t="shared" si="32"/>
        <v>124</v>
      </c>
      <c r="F258" s="30">
        <f t="shared" si="33"/>
        <v>0.048236514522821405</v>
      </c>
      <c r="G258" s="30">
        <f t="shared" si="34"/>
        <v>0.9654258298755185</v>
      </c>
      <c r="H258" s="13">
        <f t="shared" si="35"/>
        <v>965425.8298755185</v>
      </c>
      <c r="J258" s="13">
        <f t="shared" si="36"/>
        <v>965425.8298968185</v>
      </c>
      <c r="K258">
        <f t="shared" si="37"/>
        <v>64</v>
      </c>
      <c r="L258" s="13">
        <f t="shared" si="38"/>
        <v>965425.8298968185</v>
      </c>
      <c r="M258" s="13">
        <f t="shared" si="39"/>
        <v>941508.097243192</v>
      </c>
    </row>
    <row r="259" spans="1:13" ht="12.75">
      <c r="A259" s="1">
        <v>32462</v>
      </c>
      <c r="B259">
        <v>1.4535</v>
      </c>
      <c r="C259">
        <f t="shared" si="30"/>
        <v>215</v>
      </c>
      <c r="D259" s="30">
        <f t="shared" si="31"/>
        <v>-0.031968031968031996</v>
      </c>
      <c r="E259">
        <f ca="1" t="shared" si="32"/>
        <v>106</v>
      </c>
      <c r="F259" s="30">
        <f t="shared" si="33"/>
        <v>0.06853281853281845</v>
      </c>
      <c r="G259" s="30">
        <f t="shared" si="34"/>
        <v>0.9841187258687258</v>
      </c>
      <c r="H259" s="13">
        <f t="shared" si="35"/>
        <v>984118.7258687258</v>
      </c>
      <c r="J259" s="13">
        <f t="shared" si="36"/>
        <v>984118.7258901258</v>
      </c>
      <c r="K259">
        <f t="shared" si="37"/>
        <v>29</v>
      </c>
      <c r="L259" s="13">
        <f t="shared" si="38"/>
        <v>984118.7258901258</v>
      </c>
      <c r="M259" s="13">
        <f t="shared" si="39"/>
        <v>941508.097212092</v>
      </c>
    </row>
    <row r="260" spans="1:13" ht="12.75">
      <c r="A260" s="1">
        <v>32492</v>
      </c>
      <c r="B260">
        <v>1.502</v>
      </c>
      <c r="C260">
        <f t="shared" si="30"/>
        <v>216</v>
      </c>
      <c r="D260" s="30">
        <f t="shared" si="31"/>
        <v>0.03336773305813545</v>
      </c>
      <c r="E260">
        <f ca="1" t="shared" si="32"/>
        <v>544</v>
      </c>
      <c r="F260" s="30">
        <f t="shared" si="33"/>
        <v>0.0015652718355421147</v>
      </c>
      <c r="G260" s="30">
        <f t="shared" si="34"/>
        <v>0.9224416153605344</v>
      </c>
      <c r="H260" s="13">
        <f t="shared" si="35"/>
        <v>922441.6153605344</v>
      </c>
      <c r="J260" s="13">
        <f t="shared" si="36"/>
        <v>922441.6153820344</v>
      </c>
      <c r="K260">
        <f t="shared" si="37"/>
        <v>428</v>
      </c>
      <c r="L260" s="13">
        <f t="shared" si="38"/>
        <v>922441.6153820344</v>
      </c>
      <c r="M260" s="13">
        <f t="shared" si="39"/>
        <v>941303.1949100791</v>
      </c>
    </row>
    <row r="261" spans="1:13" ht="12.75">
      <c r="A261" s="1">
        <v>32523</v>
      </c>
      <c r="B261">
        <v>1.5997000000000001</v>
      </c>
      <c r="C261">
        <f t="shared" si="30"/>
        <v>217</v>
      </c>
      <c r="D261" s="30">
        <f t="shared" si="31"/>
        <v>0.06504660452729705</v>
      </c>
      <c r="E261">
        <f ca="1" t="shared" si="32"/>
        <v>75</v>
      </c>
      <c r="F261" s="30">
        <f t="shared" si="33"/>
        <v>-0.004305452268190457</v>
      </c>
      <c r="G261" s="30">
        <f t="shared" si="34"/>
        <v>0.9170346784609966</v>
      </c>
      <c r="H261" s="13">
        <f t="shared" si="35"/>
        <v>917034.6784609966</v>
      </c>
      <c r="J261" s="13">
        <f t="shared" si="36"/>
        <v>917034.6784825966</v>
      </c>
      <c r="K261">
        <f t="shared" si="37"/>
        <v>508</v>
      </c>
      <c r="L261" s="13">
        <f t="shared" si="38"/>
        <v>917034.6784825966</v>
      </c>
      <c r="M261" s="13">
        <f t="shared" si="39"/>
        <v>940340.4829480895</v>
      </c>
    </row>
    <row r="262" spans="1:13" ht="12.75">
      <c r="A262" s="1">
        <v>32554</v>
      </c>
      <c r="B262">
        <v>1.5549000000000002</v>
      </c>
      <c r="C262">
        <f t="shared" si="30"/>
        <v>218</v>
      </c>
      <c r="D262" s="30">
        <f t="shared" si="31"/>
        <v>-0.028005250984559527</v>
      </c>
      <c r="E262">
        <f ca="1" t="shared" si="32"/>
        <v>222</v>
      </c>
      <c r="F262" s="30">
        <f t="shared" si="33"/>
        <v>-0.015826494724501816</v>
      </c>
      <c r="G262" s="30">
        <f t="shared" si="34"/>
        <v>0.9064237983587339</v>
      </c>
      <c r="H262" s="13">
        <f t="shared" si="35"/>
        <v>906423.7983587339</v>
      </c>
      <c r="J262" s="13">
        <f t="shared" si="36"/>
        <v>906423.7983804339</v>
      </c>
      <c r="K262">
        <f t="shared" si="37"/>
        <v>678</v>
      </c>
      <c r="L262" s="13">
        <f t="shared" si="38"/>
        <v>906423.7983804339</v>
      </c>
      <c r="M262" s="13">
        <f t="shared" si="39"/>
        <v>940340.4829353895</v>
      </c>
    </row>
    <row r="263" spans="1:13" ht="12.75">
      <c r="A263" s="1">
        <v>32582</v>
      </c>
      <c r="B263">
        <v>1.6625</v>
      </c>
      <c r="C263">
        <f t="shared" si="30"/>
        <v>219</v>
      </c>
      <c r="D263" s="30">
        <f t="shared" si="31"/>
        <v>0.06920059167792125</v>
      </c>
      <c r="E263">
        <f ca="1" t="shared" si="32"/>
        <v>51</v>
      </c>
      <c r="F263" s="30">
        <f t="shared" si="33"/>
        <v>0.056089543544293186</v>
      </c>
      <c r="G263" s="30">
        <f t="shared" si="34"/>
        <v>0.972658469604294</v>
      </c>
      <c r="H263" s="13">
        <f t="shared" si="35"/>
        <v>972658.469604294</v>
      </c>
      <c r="J263" s="13">
        <f t="shared" si="36"/>
        <v>972658.4696260941</v>
      </c>
      <c r="K263">
        <f t="shared" si="37"/>
        <v>45</v>
      </c>
      <c r="L263" s="13">
        <f t="shared" si="38"/>
        <v>972658.4696260941</v>
      </c>
      <c r="M263" s="13">
        <f t="shared" si="39"/>
        <v>940340.4829211895</v>
      </c>
    </row>
    <row r="264" spans="1:13" ht="12.75">
      <c r="A264" s="1">
        <v>32613</v>
      </c>
      <c r="B264">
        <v>1.6735</v>
      </c>
      <c r="C264">
        <f t="shared" si="30"/>
        <v>220</v>
      </c>
      <c r="D264" s="30">
        <f t="shared" si="31"/>
        <v>0.006616541353383409</v>
      </c>
      <c r="E264">
        <f ca="1" t="shared" si="32"/>
        <v>403</v>
      </c>
      <c r="F264" s="30">
        <f t="shared" si="33"/>
        <v>0.02204472843450489</v>
      </c>
      <c r="G264" s="30">
        <f t="shared" si="34"/>
        <v>0.941303194888179</v>
      </c>
      <c r="H264" s="13">
        <f t="shared" si="35"/>
        <v>941303.1948881791</v>
      </c>
      <c r="J264" s="13">
        <f t="shared" si="36"/>
        <v>941303.1949100791</v>
      </c>
      <c r="K264">
        <f t="shared" si="37"/>
        <v>215</v>
      </c>
      <c r="L264" s="13">
        <f t="shared" si="38"/>
        <v>941303.1949100791</v>
      </c>
      <c r="M264" s="13">
        <f t="shared" si="39"/>
        <v>940340.4828922895</v>
      </c>
    </row>
    <row r="265" spans="1:13" ht="12.75">
      <c r="A265" s="1">
        <v>32643</v>
      </c>
      <c r="B265">
        <v>1.7060000000000002</v>
      </c>
      <c r="C265">
        <f t="shared" si="30"/>
        <v>221</v>
      </c>
      <c r="D265" s="30">
        <f t="shared" si="31"/>
        <v>0.019420376456528388</v>
      </c>
      <c r="E265">
        <f ca="1" t="shared" si="32"/>
        <v>58</v>
      </c>
      <c r="F265" s="30">
        <f t="shared" si="33"/>
        <v>-0.04382513661202181</v>
      </c>
      <c r="G265" s="30">
        <f t="shared" si="34"/>
        <v>0.8806370491803279</v>
      </c>
      <c r="H265" s="13">
        <f t="shared" si="35"/>
        <v>880637.0491803279</v>
      </c>
      <c r="J265" s="13">
        <f t="shared" si="36"/>
        <v>880637.049202328</v>
      </c>
      <c r="K265">
        <f t="shared" si="37"/>
        <v>918</v>
      </c>
      <c r="L265" s="13">
        <f t="shared" si="38"/>
        <v>880637.049202328</v>
      </c>
      <c r="M265" s="13">
        <f t="shared" si="39"/>
        <v>940266.1620981769</v>
      </c>
    </row>
    <row r="266" spans="1:13" ht="12.75">
      <c r="A266" s="1">
        <v>32674</v>
      </c>
      <c r="B266">
        <v>1.679</v>
      </c>
      <c r="C266">
        <f t="shared" si="30"/>
        <v>222</v>
      </c>
      <c r="D266" s="30">
        <f t="shared" si="31"/>
        <v>-0.015826494724501816</v>
      </c>
      <c r="E266">
        <f ca="1" t="shared" si="32"/>
        <v>258</v>
      </c>
      <c r="F266" s="30">
        <f t="shared" si="33"/>
        <v>-0.055967586869935526</v>
      </c>
      <c r="G266" s="30">
        <f t="shared" si="34"/>
        <v>0.8694538524927894</v>
      </c>
      <c r="H266" s="13">
        <f t="shared" si="35"/>
        <v>869453.8524927894</v>
      </c>
      <c r="J266" s="13">
        <f t="shared" si="36"/>
        <v>869453.8525148894</v>
      </c>
      <c r="K266">
        <f t="shared" si="37"/>
        <v>950</v>
      </c>
      <c r="L266" s="13">
        <f t="shared" si="38"/>
        <v>869453.8525148894</v>
      </c>
      <c r="M266" s="13">
        <f t="shared" si="39"/>
        <v>940266.1620972769</v>
      </c>
    </row>
    <row r="267" spans="1:13" ht="12.75">
      <c r="A267" s="1">
        <v>32704</v>
      </c>
      <c r="B267">
        <v>1.6065</v>
      </c>
      <c r="C267">
        <f t="shared" si="30"/>
        <v>223</v>
      </c>
      <c r="D267" s="30">
        <f t="shared" si="31"/>
        <v>-0.04318046456223945</v>
      </c>
      <c r="E267">
        <f ca="1" t="shared" si="32"/>
        <v>355</v>
      </c>
      <c r="F267" s="30">
        <f t="shared" si="33"/>
        <v>0.022798308512594234</v>
      </c>
      <c r="G267" s="30">
        <f t="shared" si="34"/>
        <v>0.9419972421400993</v>
      </c>
      <c r="H267" s="13">
        <f t="shared" si="35"/>
        <v>941997.2421400993</v>
      </c>
      <c r="J267" s="13">
        <f t="shared" si="36"/>
        <v>941997.2421622993</v>
      </c>
      <c r="K267">
        <f t="shared" si="37"/>
        <v>207</v>
      </c>
      <c r="L267" s="13">
        <f t="shared" si="38"/>
        <v>941997.2421622993</v>
      </c>
      <c r="M267" s="13">
        <f t="shared" si="39"/>
        <v>940216.2324989116</v>
      </c>
    </row>
    <row r="268" spans="1:13" ht="12.75">
      <c r="A268" s="1">
        <v>32735</v>
      </c>
      <c r="B268">
        <v>1.6880000000000002</v>
      </c>
      <c r="C268">
        <f t="shared" si="30"/>
        <v>224</v>
      </c>
      <c r="D268" s="30">
        <f t="shared" si="31"/>
        <v>0.05073140367258011</v>
      </c>
      <c r="E268">
        <f ca="1" t="shared" si="32"/>
        <v>612</v>
      </c>
      <c r="F268" s="30">
        <f t="shared" si="33"/>
        <v>-0.007703157209504208</v>
      </c>
      <c r="G268" s="30">
        <f t="shared" si="34"/>
        <v>0.9139053922100466</v>
      </c>
      <c r="H268" s="13">
        <f t="shared" si="35"/>
        <v>913905.3922100466</v>
      </c>
      <c r="J268" s="13">
        <f t="shared" si="36"/>
        <v>913905.3922323467</v>
      </c>
      <c r="K268">
        <f t="shared" si="37"/>
        <v>565</v>
      </c>
      <c r="L268" s="13">
        <f t="shared" si="38"/>
        <v>913905.3922323467</v>
      </c>
      <c r="M268" s="13">
        <f t="shared" si="39"/>
        <v>940216.2324977115</v>
      </c>
    </row>
    <row r="269" spans="1:25" ht="12.75">
      <c r="A269" s="1">
        <v>32766</v>
      </c>
      <c r="B269">
        <v>1.6228</v>
      </c>
      <c r="C269">
        <f t="shared" si="30"/>
        <v>225</v>
      </c>
      <c r="D269" s="30">
        <f t="shared" si="31"/>
        <v>-0.03862559241706165</v>
      </c>
      <c r="E269">
        <f ca="1" t="shared" si="32"/>
        <v>592</v>
      </c>
      <c r="F269" s="30">
        <f t="shared" si="33"/>
        <v>0.0043627298223747335</v>
      </c>
      <c r="G269" s="30">
        <f t="shared" si="34"/>
        <v>0.9250180741664071</v>
      </c>
      <c r="H269" s="13">
        <f t="shared" si="35"/>
        <v>925018.0741664071</v>
      </c>
      <c r="J269" s="13">
        <f t="shared" si="36"/>
        <v>925018.0741888072</v>
      </c>
      <c r="K269">
        <f t="shared" si="37"/>
        <v>375</v>
      </c>
      <c r="L269" s="13">
        <f t="shared" si="38"/>
        <v>925018.0741888072</v>
      </c>
      <c r="M269" s="13">
        <f t="shared" si="39"/>
        <v>940216.2324644115</v>
      </c>
      <c r="Y269" s="2"/>
    </row>
    <row r="270" spans="1:25" ht="13.5" thickBot="1">
      <c r="A270" s="1">
        <v>32796</v>
      </c>
      <c r="B270">
        <v>1.6145</v>
      </c>
      <c r="C270">
        <f t="shared" si="30"/>
        <v>226</v>
      </c>
      <c r="D270" s="30">
        <f t="shared" si="31"/>
        <v>-0.00511461671185609</v>
      </c>
      <c r="E270">
        <f ca="1" t="shared" si="32"/>
        <v>581</v>
      </c>
      <c r="F270" s="30">
        <f t="shared" si="33"/>
        <v>-0.016274509803921533</v>
      </c>
      <c r="G270" s="30">
        <f t="shared" si="34"/>
        <v>0.9060111764705883</v>
      </c>
      <c r="H270" s="13">
        <f t="shared" si="35"/>
        <v>906011.1764705883</v>
      </c>
      <c r="J270" s="13">
        <f t="shared" si="36"/>
        <v>906011.1764930884</v>
      </c>
      <c r="K270">
        <f t="shared" si="37"/>
        <v>685</v>
      </c>
      <c r="L270" s="13">
        <f t="shared" si="38"/>
        <v>906011.1764930884</v>
      </c>
      <c r="M270" s="13">
        <f t="shared" si="39"/>
        <v>940216.2324432115</v>
      </c>
      <c r="Y270" s="3"/>
    </row>
    <row r="271" spans="1:13" ht="12.75">
      <c r="A271" s="1">
        <v>32827</v>
      </c>
      <c r="B271">
        <v>1.5915000000000001</v>
      </c>
      <c r="C271">
        <f t="shared" si="30"/>
        <v>227</v>
      </c>
      <c r="D271" s="30">
        <f t="shared" si="31"/>
        <v>-0.01424589656240316</v>
      </c>
      <c r="E271">
        <f ca="1" t="shared" si="32"/>
        <v>524</v>
      </c>
      <c r="F271" s="30">
        <f t="shared" si="33"/>
        <v>0.009685230024212954</v>
      </c>
      <c r="G271" s="30">
        <f t="shared" si="34"/>
        <v>0.9299200968523001</v>
      </c>
      <c r="H271" s="13">
        <f t="shared" si="35"/>
        <v>929920.0968523001</v>
      </c>
      <c r="J271" s="13">
        <f t="shared" si="36"/>
        <v>929920.0968749002</v>
      </c>
      <c r="K271">
        <f t="shared" si="37"/>
        <v>313</v>
      </c>
      <c r="L271" s="13">
        <f t="shared" si="38"/>
        <v>929920.0968749002</v>
      </c>
      <c r="M271" s="13">
        <f t="shared" si="39"/>
        <v>940060.0409508963</v>
      </c>
    </row>
    <row r="272" spans="1:13" ht="12.75">
      <c r="A272" s="1">
        <v>32873</v>
      </c>
      <c r="B272">
        <v>1.5410000000000001</v>
      </c>
      <c r="C272">
        <f t="shared" si="30"/>
        <v>228</v>
      </c>
      <c r="D272" s="30">
        <f t="shared" si="31"/>
        <v>-0.03173107131636821</v>
      </c>
      <c r="E272">
        <f ca="1" t="shared" si="32"/>
        <v>12</v>
      </c>
      <c r="F272" s="30">
        <f t="shared" si="33"/>
        <v>-0.01031475161167994</v>
      </c>
      <c r="G272" s="30">
        <f t="shared" si="34"/>
        <v>0.9115001137656428</v>
      </c>
      <c r="H272" s="13">
        <f t="shared" si="35"/>
        <v>911500.1137656427</v>
      </c>
      <c r="J272" s="13">
        <f t="shared" si="36"/>
        <v>911500.1137883428</v>
      </c>
      <c r="K272">
        <f t="shared" si="37"/>
        <v>597</v>
      </c>
      <c r="L272" s="13">
        <f t="shared" si="38"/>
        <v>911500.1137883428</v>
      </c>
      <c r="M272" s="13">
        <f t="shared" si="39"/>
        <v>939347.5447854266</v>
      </c>
    </row>
    <row r="273" spans="1:13" ht="12.75">
      <c r="A273" s="1">
        <v>32904</v>
      </c>
      <c r="B273">
        <v>1.504</v>
      </c>
      <c r="C273">
        <f t="shared" si="30"/>
        <v>229</v>
      </c>
      <c r="D273" s="30">
        <f t="shared" si="31"/>
        <v>-0.0240103828682674</v>
      </c>
      <c r="E273">
        <f ca="1" t="shared" si="32"/>
        <v>507</v>
      </c>
      <c r="F273" s="30">
        <f t="shared" si="33"/>
        <v>0.016495287060839692</v>
      </c>
      <c r="G273" s="30">
        <f t="shared" si="34"/>
        <v>0.9361921593830334</v>
      </c>
      <c r="H273" s="13">
        <f t="shared" si="35"/>
        <v>936192.1593830334</v>
      </c>
      <c r="J273" s="13">
        <f t="shared" si="36"/>
        <v>936192.1594058335</v>
      </c>
      <c r="K273">
        <f t="shared" si="37"/>
        <v>248</v>
      </c>
      <c r="L273" s="13">
        <f t="shared" si="38"/>
        <v>936192.1594058335</v>
      </c>
      <c r="M273" s="13">
        <f t="shared" si="39"/>
        <v>939347.5447359266</v>
      </c>
    </row>
    <row r="274" spans="1:13" ht="12.75">
      <c r="A274" s="1">
        <v>32932</v>
      </c>
      <c r="B274">
        <v>1.4915</v>
      </c>
      <c r="C274">
        <f t="shared" si="30"/>
        <v>230</v>
      </c>
      <c r="D274" s="30">
        <f t="shared" si="31"/>
        <v>-0.00831117021276595</v>
      </c>
      <c r="E274">
        <f ca="1" t="shared" si="32"/>
        <v>212</v>
      </c>
      <c r="F274" s="30">
        <f t="shared" si="33"/>
        <v>0.014724711907810661</v>
      </c>
      <c r="G274" s="30">
        <f t="shared" si="34"/>
        <v>0.9345614596670937</v>
      </c>
      <c r="H274" s="13">
        <f t="shared" si="35"/>
        <v>934561.4596670937</v>
      </c>
      <c r="J274" s="13">
        <f t="shared" si="36"/>
        <v>934561.4596899938</v>
      </c>
      <c r="K274">
        <f t="shared" si="37"/>
        <v>265</v>
      </c>
      <c r="L274" s="13">
        <f t="shared" si="38"/>
        <v>934561.4596899938</v>
      </c>
      <c r="M274" s="13">
        <f t="shared" si="39"/>
        <v>939259.8260963564</v>
      </c>
    </row>
    <row r="275" spans="1:13" ht="12.75">
      <c r="A275" s="1">
        <v>32962</v>
      </c>
      <c r="B275">
        <v>1.4975</v>
      </c>
      <c r="C275">
        <f t="shared" si="30"/>
        <v>231</v>
      </c>
      <c r="D275" s="30">
        <f t="shared" si="31"/>
        <v>0.004022795843110938</v>
      </c>
      <c r="E275">
        <f ca="1" t="shared" si="32"/>
        <v>25</v>
      </c>
      <c r="F275" s="30">
        <f t="shared" si="33"/>
        <v>-0.039806932399819694</v>
      </c>
      <c r="G275" s="30">
        <f t="shared" si="34"/>
        <v>0.8843378152597661</v>
      </c>
      <c r="H275" s="13">
        <f t="shared" si="35"/>
        <v>884337.8152597661</v>
      </c>
      <c r="J275" s="13">
        <f t="shared" si="36"/>
        <v>884337.815282766</v>
      </c>
      <c r="K275">
        <f t="shared" si="37"/>
        <v>900</v>
      </c>
      <c r="L275" s="13">
        <f t="shared" si="38"/>
        <v>884337.815282766</v>
      </c>
      <c r="M275" s="13">
        <f t="shared" si="39"/>
        <v>939246.6567986727</v>
      </c>
    </row>
    <row r="276" spans="1:13" ht="12.75">
      <c r="A276" s="1">
        <v>32993</v>
      </c>
      <c r="B276">
        <v>1.4505000000000001</v>
      </c>
      <c r="C276">
        <f t="shared" si="30"/>
        <v>232</v>
      </c>
      <c r="D276" s="30">
        <f t="shared" si="31"/>
        <v>-0.03138564273789646</v>
      </c>
      <c r="E276">
        <f ca="1" t="shared" si="32"/>
        <v>495</v>
      </c>
      <c r="F276" s="30">
        <f t="shared" si="33"/>
        <v>0.00033248365288707227</v>
      </c>
      <c r="G276" s="30">
        <f t="shared" si="34"/>
        <v>0.9213062174443091</v>
      </c>
      <c r="H276" s="13">
        <f t="shared" si="35"/>
        <v>921306.217444309</v>
      </c>
      <c r="J276" s="13">
        <f t="shared" si="36"/>
        <v>921306.217467409</v>
      </c>
      <c r="K276">
        <f t="shared" si="37"/>
        <v>445</v>
      </c>
      <c r="L276" s="13">
        <f t="shared" si="38"/>
        <v>921306.217467409</v>
      </c>
      <c r="M276" s="13">
        <f t="shared" si="39"/>
        <v>938895.2080435308</v>
      </c>
    </row>
    <row r="277" spans="1:13" ht="12.75">
      <c r="A277" s="1">
        <v>33024</v>
      </c>
      <c r="B277">
        <v>1.433</v>
      </c>
      <c r="C277">
        <f t="shared" si="30"/>
        <v>233</v>
      </c>
      <c r="D277" s="30">
        <f t="shared" si="31"/>
        <v>-0.012064805239572651</v>
      </c>
      <c r="E277">
        <f ca="1" t="shared" si="32"/>
        <v>610</v>
      </c>
      <c r="F277" s="30">
        <f t="shared" si="33"/>
        <v>-0.01863154513331189</v>
      </c>
      <c r="G277" s="30">
        <f t="shared" si="34"/>
        <v>0.9038403469322198</v>
      </c>
      <c r="H277" s="13">
        <f t="shared" si="35"/>
        <v>903840.3469322198</v>
      </c>
      <c r="J277" s="13">
        <f t="shared" si="36"/>
        <v>903840.3469554198</v>
      </c>
      <c r="K277">
        <f t="shared" si="37"/>
        <v>715</v>
      </c>
      <c r="L277" s="13">
        <f t="shared" si="38"/>
        <v>903840.3469554198</v>
      </c>
      <c r="M277" s="13">
        <f t="shared" si="39"/>
        <v>938886.1667404625</v>
      </c>
    </row>
    <row r="278" spans="1:13" ht="12.75">
      <c r="A278" s="1">
        <v>33053</v>
      </c>
      <c r="B278">
        <v>1.4155</v>
      </c>
      <c r="C278">
        <f t="shared" si="30"/>
        <v>234</v>
      </c>
      <c r="D278" s="30">
        <f t="shared" si="31"/>
        <v>-0.01221214235868806</v>
      </c>
      <c r="E278">
        <f ca="1" t="shared" si="32"/>
        <v>16</v>
      </c>
      <c r="F278" s="30">
        <f t="shared" si="33"/>
        <v>0.00753428228791897</v>
      </c>
      <c r="G278" s="30">
        <f t="shared" si="34"/>
        <v>0.9279390739871735</v>
      </c>
      <c r="H278" s="13">
        <f t="shared" si="35"/>
        <v>927939.0739871735</v>
      </c>
      <c r="J278" s="13">
        <f t="shared" si="36"/>
        <v>927939.0740104734</v>
      </c>
      <c r="K278">
        <f t="shared" si="37"/>
        <v>331</v>
      </c>
      <c r="L278" s="13">
        <f t="shared" si="38"/>
        <v>927939.0740104734</v>
      </c>
      <c r="M278" s="13">
        <f t="shared" si="39"/>
        <v>938886.1667195626</v>
      </c>
    </row>
    <row r="279" spans="1:13" ht="12.75">
      <c r="A279" s="1">
        <v>33085</v>
      </c>
      <c r="B279">
        <v>1.3477000000000001</v>
      </c>
      <c r="C279">
        <f t="shared" si="30"/>
        <v>235</v>
      </c>
      <c r="D279" s="30">
        <f t="shared" si="31"/>
        <v>-0.0478982691628399</v>
      </c>
      <c r="E279">
        <f ca="1" t="shared" si="32"/>
        <v>331</v>
      </c>
      <c r="F279" s="30">
        <f t="shared" si="33"/>
        <v>-0.0155115511551156</v>
      </c>
      <c r="G279" s="30">
        <f t="shared" si="34"/>
        <v>0.9067138613861385</v>
      </c>
      <c r="H279" s="13">
        <f t="shared" si="35"/>
        <v>906713.8613861385</v>
      </c>
      <c r="J279" s="13">
        <f t="shared" si="36"/>
        <v>906713.8614095384</v>
      </c>
      <c r="K279">
        <f t="shared" si="37"/>
        <v>669</v>
      </c>
      <c r="L279" s="13">
        <f t="shared" si="38"/>
        <v>906713.8614095384</v>
      </c>
      <c r="M279" s="13">
        <f t="shared" si="39"/>
        <v>938859.2348116842</v>
      </c>
    </row>
    <row r="280" spans="1:13" ht="12.75">
      <c r="A280" s="1">
        <v>33116</v>
      </c>
      <c r="B280">
        <v>1.3085</v>
      </c>
      <c r="C280">
        <f t="shared" si="30"/>
        <v>236</v>
      </c>
      <c r="D280" s="30">
        <f t="shared" si="31"/>
        <v>-0.029086591971507092</v>
      </c>
      <c r="E280">
        <f ca="1" t="shared" si="32"/>
        <v>112</v>
      </c>
      <c r="F280" s="30">
        <f t="shared" si="33"/>
        <v>-0.09937888198757772</v>
      </c>
      <c r="G280" s="30">
        <f t="shared" si="34"/>
        <v>0.829472049689441</v>
      </c>
      <c r="H280" s="13">
        <f t="shared" si="35"/>
        <v>829472.049689441</v>
      </c>
      <c r="J280" s="13">
        <f t="shared" si="36"/>
        <v>829472.0497129409</v>
      </c>
      <c r="K280">
        <f t="shared" si="37"/>
        <v>1000</v>
      </c>
      <c r="L280" s="13">
        <f t="shared" si="38"/>
        <v>829472.0497129409</v>
      </c>
      <c r="M280" s="13">
        <f t="shared" si="39"/>
        <v>938688.3457492675</v>
      </c>
    </row>
    <row r="281" spans="1:13" ht="12.75">
      <c r="A281" s="1">
        <v>33144</v>
      </c>
      <c r="B281">
        <v>1.2995</v>
      </c>
      <c r="C281">
        <f t="shared" si="30"/>
        <v>237</v>
      </c>
      <c r="D281" s="30">
        <f t="shared" si="31"/>
        <v>-0.006878104700038135</v>
      </c>
      <c r="E281">
        <f ca="1" t="shared" si="32"/>
        <v>262</v>
      </c>
      <c r="F281" s="30">
        <f t="shared" si="33"/>
        <v>0.11299709020368565</v>
      </c>
      <c r="G281" s="30">
        <f t="shared" si="34"/>
        <v>1.0250703200775946</v>
      </c>
      <c r="H281" s="13">
        <f t="shared" si="35"/>
        <v>1025070.3200775946</v>
      </c>
      <c r="J281" s="13">
        <f t="shared" si="36"/>
        <v>1025070.3201011945</v>
      </c>
      <c r="K281">
        <f t="shared" si="37"/>
        <v>5</v>
      </c>
      <c r="L281" s="13">
        <f t="shared" si="38"/>
        <v>1025070.3201011945</v>
      </c>
      <c r="M281" s="13">
        <f t="shared" si="39"/>
        <v>938625.6895495515</v>
      </c>
    </row>
    <row r="282" spans="1:13" ht="12.75">
      <c r="A282" s="1">
        <v>33177</v>
      </c>
      <c r="B282">
        <v>1.2870000000000001</v>
      </c>
      <c r="C282">
        <f t="shared" si="30"/>
        <v>238</v>
      </c>
      <c r="D282" s="30">
        <f t="shared" si="31"/>
        <v>-0.009619084263178146</v>
      </c>
      <c r="E282">
        <f ca="1" t="shared" si="32"/>
        <v>476</v>
      </c>
      <c r="F282" s="30">
        <f t="shared" si="33"/>
        <v>-0.024975984630163373</v>
      </c>
      <c r="G282" s="30">
        <f t="shared" si="34"/>
        <v>0.8979971181556196</v>
      </c>
      <c r="H282" s="13">
        <f t="shared" si="35"/>
        <v>897997.1181556196</v>
      </c>
      <c r="J282" s="13">
        <f t="shared" si="36"/>
        <v>897997.1181793195</v>
      </c>
      <c r="K282">
        <f t="shared" si="37"/>
        <v>792</v>
      </c>
      <c r="L282" s="13">
        <f t="shared" si="38"/>
        <v>897997.1181793195</v>
      </c>
      <c r="M282" s="13">
        <f t="shared" si="39"/>
        <v>938625.6895148514</v>
      </c>
    </row>
    <row r="283" spans="1:13" ht="12.75">
      <c r="A283" s="1">
        <v>33207</v>
      </c>
      <c r="B283">
        <v>1.2765</v>
      </c>
      <c r="C283">
        <f t="shared" si="30"/>
        <v>239</v>
      </c>
      <c r="D283" s="30">
        <f t="shared" si="31"/>
        <v>-0.00815850815850827</v>
      </c>
      <c r="E283">
        <f ca="1" t="shared" si="32"/>
        <v>442</v>
      </c>
      <c r="F283" s="30">
        <f t="shared" si="33"/>
        <v>-0.007111034955448958</v>
      </c>
      <c r="G283" s="30">
        <f t="shared" si="34"/>
        <v>0.9144507368060315</v>
      </c>
      <c r="H283" s="13">
        <f t="shared" si="35"/>
        <v>914450.7368060315</v>
      </c>
      <c r="J283" s="13">
        <f t="shared" si="36"/>
        <v>914450.7368298315</v>
      </c>
      <c r="K283">
        <f t="shared" si="37"/>
        <v>558</v>
      </c>
      <c r="L283" s="13">
        <f t="shared" si="38"/>
        <v>914450.7368298315</v>
      </c>
      <c r="M283" s="13">
        <f t="shared" si="39"/>
        <v>937974.4752907802</v>
      </c>
    </row>
    <row r="284" spans="1:13" ht="12.75">
      <c r="A284" s="1">
        <v>33238</v>
      </c>
      <c r="B284">
        <v>1.2770000000000001</v>
      </c>
      <c r="C284">
        <f t="shared" si="30"/>
        <v>240</v>
      </c>
      <c r="D284" s="30">
        <f t="shared" si="31"/>
        <v>0.0003916960438701267</v>
      </c>
      <c r="E284">
        <f ca="1" t="shared" si="32"/>
        <v>167</v>
      </c>
      <c r="F284" s="30">
        <f t="shared" si="33"/>
        <v>0.0244587008821171</v>
      </c>
      <c r="G284" s="30">
        <f t="shared" si="34"/>
        <v>0.9435264635124299</v>
      </c>
      <c r="H284" s="13">
        <f t="shared" si="35"/>
        <v>943526.4635124299</v>
      </c>
      <c r="J284" s="13">
        <f t="shared" si="36"/>
        <v>943526.4635363298</v>
      </c>
      <c r="K284">
        <f t="shared" si="37"/>
        <v>190</v>
      </c>
      <c r="L284" s="13">
        <f t="shared" si="38"/>
        <v>943526.4635363298</v>
      </c>
      <c r="M284" s="13">
        <f t="shared" si="39"/>
        <v>937974.4752594802</v>
      </c>
    </row>
    <row r="285" spans="1:13" ht="12.75">
      <c r="A285" s="1">
        <v>33269</v>
      </c>
      <c r="B285">
        <v>1.258</v>
      </c>
      <c r="C285">
        <f t="shared" si="30"/>
        <v>241</v>
      </c>
      <c r="D285" s="30">
        <f t="shared" si="31"/>
        <v>-0.014878621769772948</v>
      </c>
      <c r="E285">
        <f ca="1" t="shared" si="32"/>
        <v>221</v>
      </c>
      <c r="F285" s="30">
        <f t="shared" si="33"/>
        <v>0.019420376456528388</v>
      </c>
      <c r="G285" s="30">
        <f t="shared" si="34"/>
        <v>0.9388861667164626</v>
      </c>
      <c r="H285" s="13">
        <f t="shared" si="35"/>
        <v>938886.1667164626</v>
      </c>
      <c r="J285" s="13">
        <f t="shared" si="36"/>
        <v>938886.1667404625</v>
      </c>
      <c r="K285">
        <f t="shared" si="37"/>
        <v>232</v>
      </c>
      <c r="L285" s="13">
        <f t="shared" si="38"/>
        <v>938886.1667404625</v>
      </c>
      <c r="M285" s="13">
        <f t="shared" si="39"/>
        <v>937581.6047851733</v>
      </c>
    </row>
    <row r="286" spans="1:13" ht="12.75">
      <c r="A286" s="1">
        <v>33297</v>
      </c>
      <c r="B286">
        <v>1.3265</v>
      </c>
      <c r="C286">
        <f t="shared" si="30"/>
        <v>242</v>
      </c>
      <c r="D286" s="30">
        <f t="shared" si="31"/>
        <v>0.054451510333863196</v>
      </c>
      <c r="E286">
        <f ca="1" t="shared" si="32"/>
        <v>375</v>
      </c>
      <c r="F286" s="30">
        <f t="shared" si="33"/>
        <v>-0.012041116005873653</v>
      </c>
      <c r="G286" s="30">
        <f t="shared" si="34"/>
        <v>0.9099101321585904</v>
      </c>
      <c r="H286" s="13">
        <f t="shared" si="35"/>
        <v>909910.1321585904</v>
      </c>
      <c r="J286" s="13">
        <f t="shared" si="36"/>
        <v>909910.1321826903</v>
      </c>
      <c r="K286">
        <f t="shared" si="37"/>
        <v>626</v>
      </c>
      <c r="L286" s="13">
        <f t="shared" si="38"/>
        <v>909910.1321826903</v>
      </c>
      <c r="M286" s="13">
        <f t="shared" si="39"/>
        <v>937575.5890635357</v>
      </c>
    </row>
    <row r="287" spans="1:13" ht="12.75">
      <c r="A287" s="1">
        <v>33326</v>
      </c>
      <c r="B287">
        <v>1.445</v>
      </c>
      <c r="C287">
        <f t="shared" si="30"/>
        <v>243</v>
      </c>
      <c r="D287" s="30">
        <f t="shared" si="31"/>
        <v>0.08933283075763288</v>
      </c>
      <c r="E287">
        <f ca="1" t="shared" si="32"/>
        <v>279</v>
      </c>
      <c r="F287" s="30">
        <f t="shared" si="33"/>
        <v>-0.010736842105263045</v>
      </c>
      <c r="G287" s="30">
        <f t="shared" si="34"/>
        <v>0.9111113684210528</v>
      </c>
      <c r="H287" s="13">
        <f t="shared" si="35"/>
        <v>911111.3684210528</v>
      </c>
      <c r="J287" s="13">
        <f t="shared" si="36"/>
        <v>911111.3684452528</v>
      </c>
      <c r="K287">
        <f t="shared" si="37"/>
        <v>601</v>
      </c>
      <c r="L287" s="13">
        <f t="shared" si="38"/>
        <v>911111.3684452528</v>
      </c>
      <c r="M287" s="13">
        <f t="shared" si="39"/>
        <v>936845.9613057869</v>
      </c>
    </row>
    <row r="288" spans="1:13" ht="12.75">
      <c r="A288" s="1">
        <v>33358</v>
      </c>
      <c r="B288">
        <v>1.449</v>
      </c>
      <c r="C288">
        <f t="shared" si="30"/>
        <v>244</v>
      </c>
      <c r="D288" s="30">
        <f t="shared" si="31"/>
        <v>0.0027681660899654403</v>
      </c>
      <c r="E288">
        <f ca="1" t="shared" si="32"/>
        <v>442</v>
      </c>
      <c r="F288" s="30">
        <f t="shared" si="33"/>
        <v>-0.007111034955448958</v>
      </c>
      <c r="G288" s="30">
        <f t="shared" si="34"/>
        <v>0.9144507368060315</v>
      </c>
      <c r="H288" s="13">
        <f t="shared" si="35"/>
        <v>914450.7368060315</v>
      </c>
      <c r="J288" s="13">
        <f t="shared" si="36"/>
        <v>914450.7368303315</v>
      </c>
      <c r="K288">
        <f t="shared" si="37"/>
        <v>557</v>
      </c>
      <c r="L288" s="13">
        <f t="shared" si="38"/>
        <v>914450.7368303315</v>
      </c>
      <c r="M288" s="13">
        <f t="shared" si="39"/>
        <v>936845.9612454869</v>
      </c>
    </row>
    <row r="289" spans="1:13" ht="12.75">
      <c r="A289" s="1">
        <v>33389</v>
      </c>
      <c r="B289">
        <v>1.4822</v>
      </c>
      <c r="C289">
        <f t="shared" si="30"/>
        <v>245</v>
      </c>
      <c r="D289" s="30">
        <f t="shared" si="31"/>
        <v>0.022912353347135817</v>
      </c>
      <c r="E289">
        <f ca="1" t="shared" si="32"/>
        <v>118</v>
      </c>
      <c r="F289" s="30">
        <f t="shared" si="33"/>
        <v>0.03719383126700948</v>
      </c>
      <c r="G289" s="30">
        <f t="shared" si="34"/>
        <v>0.9552555185969158</v>
      </c>
      <c r="H289" s="13">
        <f t="shared" si="35"/>
        <v>955255.5185969159</v>
      </c>
      <c r="J289" s="13">
        <f t="shared" si="36"/>
        <v>955255.5186213158</v>
      </c>
      <c r="K289">
        <f t="shared" si="37"/>
        <v>106</v>
      </c>
      <c r="L289" s="13">
        <f t="shared" si="38"/>
        <v>955255.5186213158</v>
      </c>
      <c r="M289" s="13">
        <f t="shared" si="39"/>
        <v>936809.862303557</v>
      </c>
    </row>
    <row r="290" spans="1:13" ht="12.75">
      <c r="A290" s="1">
        <v>33417</v>
      </c>
      <c r="B290">
        <v>1.5582</v>
      </c>
      <c r="C290">
        <f t="shared" si="30"/>
        <v>246</v>
      </c>
      <c r="D290" s="30">
        <f t="shared" si="31"/>
        <v>0.05127513156119279</v>
      </c>
      <c r="E290">
        <f ca="1" t="shared" si="32"/>
        <v>364</v>
      </c>
      <c r="F290" s="30">
        <f t="shared" si="33"/>
        <v>-0.0008640552995390349</v>
      </c>
      <c r="G290" s="30">
        <f t="shared" si="34"/>
        <v>0.9202042050691246</v>
      </c>
      <c r="H290" s="13">
        <f t="shared" si="35"/>
        <v>920204.2050691246</v>
      </c>
      <c r="J290" s="13">
        <f t="shared" si="36"/>
        <v>920204.2050936245</v>
      </c>
      <c r="K290">
        <f t="shared" si="37"/>
        <v>471</v>
      </c>
      <c r="L290" s="13">
        <f t="shared" si="38"/>
        <v>920204.2050936245</v>
      </c>
      <c r="M290" s="13">
        <f t="shared" si="39"/>
        <v>936484.339042579</v>
      </c>
    </row>
    <row r="291" spans="1:13" ht="12.75">
      <c r="A291" s="1">
        <v>33450</v>
      </c>
      <c r="B291">
        <v>1.526</v>
      </c>
      <c r="C291">
        <f t="shared" si="30"/>
        <v>247</v>
      </c>
      <c r="D291" s="30">
        <f t="shared" si="31"/>
        <v>-0.020664869721473522</v>
      </c>
      <c r="E291">
        <f ca="1" t="shared" si="32"/>
        <v>44</v>
      </c>
      <c r="F291" s="30">
        <f t="shared" si="33"/>
        <v>0.01565082470401724</v>
      </c>
      <c r="G291" s="30">
        <f t="shared" si="34"/>
        <v>0.9354144095524</v>
      </c>
      <c r="H291" s="13">
        <f t="shared" si="35"/>
        <v>935414.4095524</v>
      </c>
      <c r="J291" s="13">
        <f t="shared" si="36"/>
        <v>935414.409577</v>
      </c>
      <c r="K291">
        <f t="shared" si="37"/>
        <v>258</v>
      </c>
      <c r="L291" s="13">
        <f t="shared" si="38"/>
        <v>935414.409577</v>
      </c>
      <c r="M291" s="13">
        <f t="shared" si="39"/>
        <v>936308.6254082272</v>
      </c>
    </row>
    <row r="292" spans="1:13" ht="12.75">
      <c r="A292" s="1">
        <v>33480</v>
      </c>
      <c r="B292">
        <v>1.5285</v>
      </c>
      <c r="C292">
        <f t="shared" si="30"/>
        <v>248</v>
      </c>
      <c r="D292" s="30">
        <f t="shared" si="31"/>
        <v>0.001638269986893759</v>
      </c>
      <c r="E292">
        <f ca="1" t="shared" si="32"/>
        <v>345</v>
      </c>
      <c r="F292" s="30">
        <f t="shared" si="33"/>
        <v>-0.007138136153337804</v>
      </c>
      <c r="G292" s="30">
        <f t="shared" si="34"/>
        <v>0.9144257766027759</v>
      </c>
      <c r="H292" s="13">
        <f t="shared" si="35"/>
        <v>914425.7766027759</v>
      </c>
      <c r="J292" s="13">
        <f t="shared" si="36"/>
        <v>914425.7766274759</v>
      </c>
      <c r="K292">
        <f t="shared" si="37"/>
        <v>559</v>
      </c>
      <c r="L292" s="13">
        <f t="shared" si="38"/>
        <v>914425.7766274759</v>
      </c>
      <c r="M292" s="13">
        <f t="shared" si="39"/>
        <v>936308.6253823272</v>
      </c>
    </row>
    <row r="293" spans="1:13" ht="12.75">
      <c r="A293" s="1">
        <v>33511</v>
      </c>
      <c r="B293">
        <v>1.449</v>
      </c>
      <c r="C293">
        <f t="shared" si="30"/>
        <v>249</v>
      </c>
      <c r="D293" s="30">
        <f t="shared" si="31"/>
        <v>-0.05201177625122666</v>
      </c>
      <c r="E293">
        <f ca="1" t="shared" si="32"/>
        <v>544</v>
      </c>
      <c r="F293" s="30">
        <f t="shared" si="33"/>
        <v>0.0015652718355421147</v>
      </c>
      <c r="G293" s="30">
        <f t="shared" si="34"/>
        <v>0.9224416153605344</v>
      </c>
      <c r="H293" s="13">
        <f t="shared" si="35"/>
        <v>922441.6153605344</v>
      </c>
      <c r="J293" s="13">
        <f t="shared" si="36"/>
        <v>922441.6153853344</v>
      </c>
      <c r="K293">
        <f t="shared" si="37"/>
        <v>427</v>
      </c>
      <c r="L293" s="13">
        <f t="shared" si="38"/>
        <v>922441.6153853344</v>
      </c>
      <c r="M293" s="13">
        <f t="shared" si="39"/>
        <v>936192.1594058335</v>
      </c>
    </row>
    <row r="294" spans="1:13" ht="12.75">
      <c r="A294" s="1">
        <v>33542</v>
      </c>
      <c r="B294">
        <v>1.465</v>
      </c>
      <c r="C294">
        <f t="shared" si="30"/>
        <v>250</v>
      </c>
      <c r="D294" s="30">
        <f t="shared" si="31"/>
        <v>0.01104209799861966</v>
      </c>
      <c r="E294">
        <f ca="1" t="shared" si="32"/>
        <v>48</v>
      </c>
      <c r="F294" s="30">
        <f t="shared" si="33"/>
        <v>-0.061831723324238586</v>
      </c>
      <c r="G294" s="30">
        <f t="shared" si="34"/>
        <v>0.8640529828183763</v>
      </c>
      <c r="H294" s="13">
        <f t="shared" si="35"/>
        <v>864052.9828183763</v>
      </c>
      <c r="J294" s="13">
        <f t="shared" si="36"/>
        <v>864052.9828432762</v>
      </c>
      <c r="K294">
        <f t="shared" si="37"/>
        <v>960</v>
      </c>
      <c r="L294" s="13">
        <f t="shared" si="38"/>
        <v>864052.9828432762</v>
      </c>
      <c r="M294" s="13">
        <f t="shared" si="39"/>
        <v>936192.1593991334</v>
      </c>
    </row>
    <row r="295" spans="1:13" ht="12.75">
      <c r="A295" s="1">
        <v>33571</v>
      </c>
      <c r="B295">
        <v>1.4360000000000002</v>
      </c>
      <c r="C295">
        <f t="shared" si="30"/>
        <v>251</v>
      </c>
      <c r="D295" s="30">
        <f t="shared" si="31"/>
        <v>-0.019795221843003308</v>
      </c>
      <c r="E295">
        <f ca="1" t="shared" si="32"/>
        <v>228</v>
      </c>
      <c r="F295" s="30">
        <f t="shared" si="33"/>
        <v>-0.03173107131636821</v>
      </c>
      <c r="G295" s="30">
        <f t="shared" si="34"/>
        <v>0.8917756833176249</v>
      </c>
      <c r="H295" s="13">
        <f t="shared" si="35"/>
        <v>891775.683317625</v>
      </c>
      <c r="J295" s="13">
        <f t="shared" si="36"/>
        <v>891775.6833426249</v>
      </c>
      <c r="K295">
        <f t="shared" si="37"/>
        <v>832</v>
      </c>
      <c r="L295" s="13">
        <f t="shared" si="38"/>
        <v>891775.6833426249</v>
      </c>
      <c r="M295" s="13">
        <f t="shared" si="39"/>
        <v>936074.354691988</v>
      </c>
    </row>
    <row r="296" spans="1:13" ht="12.75">
      <c r="A296" s="1">
        <v>33603</v>
      </c>
      <c r="B296">
        <v>1.3615000000000002</v>
      </c>
      <c r="C296">
        <f t="shared" si="30"/>
        <v>252</v>
      </c>
      <c r="D296" s="30">
        <f t="shared" si="31"/>
        <v>-0.05188022284122562</v>
      </c>
      <c r="E296">
        <f ca="1" t="shared" si="32"/>
        <v>600</v>
      </c>
      <c r="F296" s="30">
        <f t="shared" si="33"/>
        <v>-0.024172185430463622</v>
      </c>
      <c r="G296" s="30">
        <f t="shared" si="34"/>
        <v>0.898737417218543</v>
      </c>
      <c r="H296" s="13">
        <f t="shared" si="35"/>
        <v>898737.417218543</v>
      </c>
      <c r="J296" s="13">
        <f t="shared" si="36"/>
        <v>898737.417243643</v>
      </c>
      <c r="K296">
        <f t="shared" si="37"/>
        <v>789</v>
      </c>
      <c r="L296" s="13">
        <f t="shared" si="38"/>
        <v>898737.417243643</v>
      </c>
      <c r="M296" s="13">
        <f t="shared" si="39"/>
        <v>936070.9091619091</v>
      </c>
    </row>
    <row r="297" spans="1:13" ht="12.75">
      <c r="A297" s="1">
        <v>33634</v>
      </c>
      <c r="B297">
        <v>1.429</v>
      </c>
      <c r="C297">
        <f t="shared" si="30"/>
        <v>253</v>
      </c>
      <c r="D297" s="30">
        <f t="shared" si="31"/>
        <v>0.049577671685640645</v>
      </c>
      <c r="E297">
        <f ca="1" t="shared" si="32"/>
        <v>452</v>
      </c>
      <c r="F297" s="30">
        <f t="shared" si="33"/>
        <v>0.05052912575078672</v>
      </c>
      <c r="G297" s="30">
        <f t="shared" si="34"/>
        <v>0.9675373248164746</v>
      </c>
      <c r="H297" s="13">
        <f t="shared" si="35"/>
        <v>967537.3248164746</v>
      </c>
      <c r="J297" s="13">
        <f t="shared" si="36"/>
        <v>967537.3248416745</v>
      </c>
      <c r="K297">
        <f t="shared" si="37"/>
        <v>52</v>
      </c>
      <c r="L297" s="13">
        <f t="shared" si="38"/>
        <v>967537.3248416745</v>
      </c>
      <c r="M297" s="13">
        <f t="shared" si="39"/>
        <v>936070.9091561092</v>
      </c>
    </row>
    <row r="298" spans="1:13" ht="12.75">
      <c r="A298" s="1">
        <v>33662</v>
      </c>
      <c r="B298">
        <v>1.4845000000000002</v>
      </c>
      <c r="C298">
        <f t="shared" si="30"/>
        <v>254</v>
      </c>
      <c r="D298" s="30">
        <f t="shared" si="31"/>
        <v>0.038838348495451536</v>
      </c>
      <c r="E298">
        <f ca="1" t="shared" si="32"/>
        <v>438</v>
      </c>
      <c r="F298" s="30">
        <f t="shared" si="33"/>
        <v>-0.0009794319294810228</v>
      </c>
      <c r="G298" s="30">
        <f t="shared" si="34"/>
        <v>0.920097943192948</v>
      </c>
      <c r="H298" s="13">
        <f t="shared" si="35"/>
        <v>920097.943192948</v>
      </c>
      <c r="J298" s="13">
        <f t="shared" si="36"/>
        <v>920097.943218248</v>
      </c>
      <c r="K298">
        <f t="shared" si="37"/>
        <v>476</v>
      </c>
      <c r="L298" s="13">
        <f t="shared" si="38"/>
        <v>920097.943218248</v>
      </c>
      <c r="M298" s="13">
        <f t="shared" si="39"/>
        <v>936070.9090925092</v>
      </c>
    </row>
    <row r="299" spans="1:13" ht="12.75">
      <c r="A299" s="1">
        <v>33694</v>
      </c>
      <c r="B299">
        <v>1.502</v>
      </c>
      <c r="C299">
        <f t="shared" si="30"/>
        <v>255</v>
      </c>
      <c r="D299" s="30">
        <f t="shared" si="31"/>
        <v>0.011788480970023496</v>
      </c>
      <c r="E299">
        <f ca="1" t="shared" si="32"/>
        <v>385</v>
      </c>
      <c r="F299" s="30">
        <f t="shared" si="33"/>
        <v>-0.010843634786380285</v>
      </c>
      <c r="G299" s="30">
        <f t="shared" si="34"/>
        <v>0.9110130123617438</v>
      </c>
      <c r="H299" s="13">
        <f t="shared" si="35"/>
        <v>911013.0123617438</v>
      </c>
      <c r="J299" s="13">
        <f t="shared" si="36"/>
        <v>911013.0123871438</v>
      </c>
      <c r="K299">
        <f t="shared" si="37"/>
        <v>606</v>
      </c>
      <c r="L299" s="13">
        <f t="shared" si="38"/>
        <v>911013.0123871438</v>
      </c>
      <c r="M299" s="13">
        <f t="shared" si="39"/>
        <v>935823.938687426</v>
      </c>
    </row>
    <row r="300" spans="1:13" ht="12.75">
      <c r="A300" s="1">
        <v>33724</v>
      </c>
      <c r="B300">
        <v>1.5170000000000001</v>
      </c>
      <c r="C300">
        <f t="shared" si="30"/>
        <v>256</v>
      </c>
      <c r="D300" s="30">
        <f t="shared" si="31"/>
        <v>0.00998668442077233</v>
      </c>
      <c r="E300">
        <f ca="1" t="shared" si="32"/>
        <v>485</v>
      </c>
      <c r="F300" s="30">
        <f t="shared" si="33"/>
        <v>-0.016270482344795778</v>
      </c>
      <c r="G300" s="30">
        <f t="shared" si="34"/>
        <v>0.9060148857604431</v>
      </c>
      <c r="H300" s="13">
        <f t="shared" si="35"/>
        <v>906014.885760443</v>
      </c>
      <c r="J300" s="13">
        <f t="shared" si="36"/>
        <v>906014.885785943</v>
      </c>
      <c r="K300">
        <f t="shared" si="37"/>
        <v>682</v>
      </c>
      <c r="L300" s="13">
        <f t="shared" si="38"/>
        <v>906014.885785943</v>
      </c>
      <c r="M300" s="13">
        <f t="shared" si="39"/>
        <v>935783.4160264311</v>
      </c>
    </row>
    <row r="301" spans="1:13" ht="12.75">
      <c r="A301" s="1">
        <v>33753</v>
      </c>
      <c r="B301">
        <v>1.4562000000000002</v>
      </c>
      <c r="C301">
        <f t="shared" si="30"/>
        <v>257</v>
      </c>
      <c r="D301" s="30">
        <f t="shared" si="31"/>
        <v>-0.04007910349373767</v>
      </c>
      <c r="E301">
        <f ca="1" t="shared" si="32"/>
        <v>101</v>
      </c>
      <c r="F301" s="30">
        <f t="shared" si="33"/>
        <v>0.002033110659308779</v>
      </c>
      <c r="G301" s="30">
        <f t="shared" si="34"/>
        <v>0.9228724949172235</v>
      </c>
      <c r="H301" s="13">
        <f t="shared" si="35"/>
        <v>922872.4949172235</v>
      </c>
      <c r="J301" s="13">
        <f t="shared" si="36"/>
        <v>922872.4949428234</v>
      </c>
      <c r="K301">
        <f t="shared" si="37"/>
        <v>418</v>
      </c>
      <c r="L301" s="13">
        <f t="shared" si="38"/>
        <v>922872.4949428234</v>
      </c>
      <c r="M301" s="13">
        <f t="shared" si="39"/>
        <v>935783.4159831312</v>
      </c>
    </row>
    <row r="302" spans="1:13" ht="12.75">
      <c r="A302" s="1">
        <v>33785</v>
      </c>
      <c r="B302">
        <v>1.3747</v>
      </c>
      <c r="C302">
        <f t="shared" si="30"/>
        <v>258</v>
      </c>
      <c r="D302" s="30">
        <f t="shared" si="31"/>
        <v>-0.055967586869935526</v>
      </c>
      <c r="E302">
        <f ca="1" t="shared" si="32"/>
        <v>27</v>
      </c>
      <c r="F302" s="30">
        <f t="shared" si="33"/>
        <v>0.03632703920253055</v>
      </c>
      <c r="G302" s="30">
        <f t="shared" si="34"/>
        <v>0.9544572031055307</v>
      </c>
      <c r="H302" s="13">
        <f t="shared" si="35"/>
        <v>954457.2031055307</v>
      </c>
      <c r="J302" s="13">
        <f t="shared" si="36"/>
        <v>954457.2031312307</v>
      </c>
      <c r="K302">
        <f t="shared" si="37"/>
        <v>114</v>
      </c>
      <c r="L302" s="13">
        <f t="shared" si="38"/>
        <v>954457.2031312307</v>
      </c>
      <c r="M302" s="13">
        <f t="shared" si="39"/>
        <v>935414.4096365</v>
      </c>
    </row>
    <row r="303" spans="1:13" ht="12.75">
      <c r="A303" s="1">
        <v>33816</v>
      </c>
      <c r="B303">
        <v>1.3195000000000001</v>
      </c>
      <c r="C303">
        <f aca="true" t="shared" si="40" ref="C303:C366">C302+1</f>
        <v>259</v>
      </c>
      <c r="D303" s="30">
        <f aca="true" t="shared" si="41" ref="D303:D366">B303/B302-1</f>
        <v>-0.04015421546519238</v>
      </c>
      <c r="E303">
        <f aca="true" ca="1" t="shared" si="42" ref="E303:E366">RANDBETWEEN(2,614)</f>
        <v>459</v>
      </c>
      <c r="F303" s="30">
        <f aca="true" t="shared" si="43" ref="F303:F366">VLOOKUP(E303,$C$46:$D$658,2,TRUE)</f>
        <v>-0.023732008224811585</v>
      </c>
      <c r="G303" s="30">
        <f aca="true" t="shared" si="44" ref="G303:G366">$B$1*(1+F303)</f>
        <v>0.8991428204249485</v>
      </c>
      <c r="H303" s="13">
        <f aca="true" t="shared" si="45" ref="H303:H366">1*G303*$B$3</f>
        <v>899142.8204249486</v>
      </c>
      <c r="J303" s="13">
        <f aca="true" t="shared" si="46" ref="J303:J366">H303+0.0000001*C302</f>
        <v>899142.8204507485</v>
      </c>
      <c r="K303">
        <f aca="true" t="shared" si="47" ref="K303:K366">RANK(J303,J$46:J$1045)</f>
        <v>784</v>
      </c>
      <c r="L303" s="13">
        <f aca="true" t="shared" si="48" ref="L303:L366">H303+0.0000001*C302</f>
        <v>899142.8204507485</v>
      </c>
      <c r="M303" s="13">
        <f aca="true" t="shared" si="49" ref="M303:M366">_xlfn.IFERROR(VLOOKUP(C302,K$46:L$1045,2,FALSE),VLOOKUP(C302,K$46:L$1045,2,TRUE))</f>
        <v>935414.409577</v>
      </c>
    </row>
    <row r="304" spans="1:13" ht="12.75">
      <c r="A304" s="1">
        <v>33847</v>
      </c>
      <c r="B304">
        <v>1.2465000000000002</v>
      </c>
      <c r="C304">
        <f t="shared" si="40"/>
        <v>260</v>
      </c>
      <c r="D304" s="30">
        <f t="shared" si="41"/>
        <v>-0.055323986358469024</v>
      </c>
      <c r="E304">
        <f ca="1" t="shared" si="42"/>
        <v>296</v>
      </c>
      <c r="F304" s="30">
        <f t="shared" si="43"/>
        <v>0.04823989569752274</v>
      </c>
      <c r="G304" s="30">
        <f t="shared" si="44"/>
        <v>0.9654289439374185</v>
      </c>
      <c r="H304" s="13">
        <f t="shared" si="45"/>
        <v>965428.9439374185</v>
      </c>
      <c r="J304" s="13">
        <f t="shared" si="46"/>
        <v>965428.9439633185</v>
      </c>
      <c r="K304">
        <f t="shared" si="47"/>
        <v>61</v>
      </c>
      <c r="L304" s="13">
        <f t="shared" si="48"/>
        <v>965428.9439633185</v>
      </c>
      <c r="M304" s="13">
        <f t="shared" si="49"/>
        <v>935399.1150835479</v>
      </c>
    </row>
    <row r="305" spans="1:13" ht="12.75">
      <c r="A305" s="1">
        <v>33877</v>
      </c>
      <c r="B305">
        <v>1.2372</v>
      </c>
      <c r="C305">
        <f t="shared" si="40"/>
        <v>261</v>
      </c>
      <c r="D305" s="30">
        <f t="shared" si="41"/>
        <v>-0.0074608904933815</v>
      </c>
      <c r="E305">
        <f ca="1" t="shared" si="42"/>
        <v>309</v>
      </c>
      <c r="F305" s="30">
        <f t="shared" si="43"/>
        <v>0.04546590057456901</v>
      </c>
      <c r="G305" s="30">
        <f t="shared" si="44"/>
        <v>0.9628740944291782</v>
      </c>
      <c r="H305" s="13">
        <f t="shared" si="45"/>
        <v>962874.0944291782</v>
      </c>
      <c r="J305" s="13">
        <f t="shared" si="46"/>
        <v>962874.0944551781</v>
      </c>
      <c r="K305">
        <f t="shared" si="47"/>
        <v>65</v>
      </c>
      <c r="L305" s="13">
        <f t="shared" si="48"/>
        <v>962874.0944551781</v>
      </c>
      <c r="M305" s="13">
        <f t="shared" si="49"/>
        <v>935352.453676902</v>
      </c>
    </row>
    <row r="306" spans="1:13" ht="12.75">
      <c r="A306" s="1">
        <v>33907</v>
      </c>
      <c r="B306">
        <v>1.377</v>
      </c>
      <c r="C306">
        <f t="shared" si="40"/>
        <v>262</v>
      </c>
      <c r="D306" s="30">
        <f t="shared" si="41"/>
        <v>0.11299709020368565</v>
      </c>
      <c r="E306">
        <f ca="1" t="shared" si="42"/>
        <v>584</v>
      </c>
      <c r="F306" s="30">
        <f t="shared" si="43"/>
        <v>-0.000302969097152217</v>
      </c>
      <c r="G306" s="30">
        <f t="shared" si="44"/>
        <v>0.9207209654615228</v>
      </c>
      <c r="H306" s="13">
        <f t="shared" si="45"/>
        <v>920720.9654615228</v>
      </c>
      <c r="J306" s="13">
        <f t="shared" si="46"/>
        <v>920720.9654876228</v>
      </c>
      <c r="K306">
        <f t="shared" si="47"/>
        <v>458</v>
      </c>
      <c r="L306" s="13">
        <f t="shared" si="48"/>
        <v>920720.9654876228</v>
      </c>
      <c r="M306" s="13">
        <f t="shared" si="49"/>
        <v>935352.453583602</v>
      </c>
    </row>
    <row r="307" spans="1:13" ht="12.75">
      <c r="A307" s="1">
        <v>33938</v>
      </c>
      <c r="B307">
        <v>1.4375</v>
      </c>
      <c r="C307">
        <f t="shared" si="40"/>
        <v>263</v>
      </c>
      <c r="D307" s="30">
        <f t="shared" si="41"/>
        <v>0.04393609295570089</v>
      </c>
      <c r="E307">
        <f ca="1" t="shared" si="42"/>
        <v>356</v>
      </c>
      <c r="F307" s="30">
        <f t="shared" si="43"/>
        <v>0.04410090478758466</v>
      </c>
      <c r="G307" s="30">
        <f t="shared" si="44"/>
        <v>0.9616169333093655</v>
      </c>
      <c r="H307" s="13">
        <f t="shared" si="45"/>
        <v>961616.9333093655</v>
      </c>
      <c r="J307" s="13">
        <f t="shared" si="46"/>
        <v>961616.9333355655</v>
      </c>
      <c r="K307">
        <f t="shared" si="47"/>
        <v>69</v>
      </c>
      <c r="L307" s="13">
        <f t="shared" si="48"/>
        <v>961616.9333355655</v>
      </c>
      <c r="M307" s="13">
        <f t="shared" si="49"/>
        <v>935301.2423130248</v>
      </c>
    </row>
    <row r="308" spans="1:13" ht="12.75">
      <c r="A308" s="1">
        <v>33969</v>
      </c>
      <c r="B308">
        <v>1.466</v>
      </c>
      <c r="C308">
        <f t="shared" si="40"/>
        <v>264</v>
      </c>
      <c r="D308" s="30">
        <f t="shared" si="41"/>
        <v>0.01982608695652166</v>
      </c>
      <c r="E308">
        <f ca="1" t="shared" si="42"/>
        <v>387</v>
      </c>
      <c r="F308" s="30">
        <f t="shared" si="43"/>
        <v>-0.0014014900051634305</v>
      </c>
      <c r="G308" s="30">
        <f t="shared" si="44"/>
        <v>0.9197092277052445</v>
      </c>
      <c r="H308" s="13">
        <f t="shared" si="45"/>
        <v>919709.2277052446</v>
      </c>
      <c r="J308" s="13">
        <f t="shared" si="46"/>
        <v>919709.2277315445</v>
      </c>
      <c r="K308">
        <f t="shared" si="47"/>
        <v>481</v>
      </c>
      <c r="L308" s="13">
        <f t="shared" si="48"/>
        <v>919709.2277315445</v>
      </c>
      <c r="M308" s="13">
        <f t="shared" si="49"/>
        <v>935301.2422364248</v>
      </c>
    </row>
    <row r="309" spans="1:13" ht="12.75">
      <c r="A309" s="1">
        <v>33998</v>
      </c>
      <c r="B309">
        <v>1.488</v>
      </c>
      <c r="C309">
        <f t="shared" si="40"/>
        <v>265</v>
      </c>
      <c r="D309" s="30">
        <f t="shared" si="41"/>
        <v>0.01500682128240105</v>
      </c>
      <c r="E309">
        <f ca="1" t="shared" si="42"/>
        <v>591</v>
      </c>
      <c r="F309" s="30">
        <f t="shared" si="43"/>
        <v>-0.004549684624134076</v>
      </c>
      <c r="G309" s="30">
        <f t="shared" si="44"/>
        <v>0.9168097404611726</v>
      </c>
      <c r="H309" s="13">
        <f t="shared" si="45"/>
        <v>916809.7404611725</v>
      </c>
      <c r="J309" s="13">
        <f t="shared" si="46"/>
        <v>916809.7404875725</v>
      </c>
      <c r="K309">
        <f t="shared" si="47"/>
        <v>514</v>
      </c>
      <c r="L309" s="13">
        <f t="shared" si="48"/>
        <v>916809.7404875725</v>
      </c>
      <c r="M309" s="13">
        <f t="shared" si="49"/>
        <v>934821.2824773914</v>
      </c>
    </row>
    <row r="310" spans="1:13" ht="12.75">
      <c r="A310" s="1">
        <v>34026</v>
      </c>
      <c r="B310">
        <v>1.526</v>
      </c>
      <c r="C310">
        <f t="shared" si="40"/>
        <v>266</v>
      </c>
      <c r="D310" s="30">
        <f t="shared" si="41"/>
        <v>0.02553763440860224</v>
      </c>
      <c r="E310">
        <f ca="1" t="shared" si="42"/>
        <v>356</v>
      </c>
      <c r="F310" s="30">
        <f t="shared" si="43"/>
        <v>0.04410090478758466</v>
      </c>
      <c r="G310" s="30">
        <f t="shared" si="44"/>
        <v>0.9616169333093655</v>
      </c>
      <c r="H310" s="13">
        <f t="shared" si="45"/>
        <v>961616.9333093655</v>
      </c>
      <c r="J310" s="13">
        <f t="shared" si="46"/>
        <v>961616.9333358655</v>
      </c>
      <c r="K310">
        <f t="shared" si="47"/>
        <v>68</v>
      </c>
      <c r="L310" s="13">
        <f t="shared" si="48"/>
        <v>961616.9333358655</v>
      </c>
      <c r="M310" s="13">
        <f t="shared" si="49"/>
        <v>934561.4596899938</v>
      </c>
    </row>
    <row r="311" spans="1:13" ht="12.75">
      <c r="A311" s="1">
        <v>34059</v>
      </c>
      <c r="B311">
        <v>1.4915</v>
      </c>
      <c r="C311">
        <f t="shared" si="40"/>
        <v>267</v>
      </c>
      <c r="D311" s="30">
        <f t="shared" si="41"/>
        <v>-0.02260812581913496</v>
      </c>
      <c r="E311">
        <f ca="1" t="shared" si="42"/>
        <v>401</v>
      </c>
      <c r="F311" s="30">
        <f t="shared" si="43"/>
        <v>-0.03473505853357972</v>
      </c>
      <c r="G311" s="30">
        <f t="shared" si="44"/>
        <v>0.8890090110905731</v>
      </c>
      <c r="H311" s="13">
        <f t="shared" si="45"/>
        <v>889009.011090573</v>
      </c>
      <c r="J311" s="13">
        <f t="shared" si="46"/>
        <v>889009.011117173</v>
      </c>
      <c r="K311">
        <f t="shared" si="47"/>
        <v>862</v>
      </c>
      <c r="L311" s="13">
        <f t="shared" si="48"/>
        <v>889009.011117173</v>
      </c>
      <c r="M311" s="13">
        <f t="shared" si="49"/>
        <v>934435.0668301352</v>
      </c>
    </row>
    <row r="312" spans="1:13" ht="12.75">
      <c r="A312" s="1">
        <v>34089</v>
      </c>
      <c r="B312">
        <v>1.435</v>
      </c>
      <c r="C312">
        <f t="shared" si="40"/>
        <v>268</v>
      </c>
      <c r="D312" s="30">
        <f t="shared" si="41"/>
        <v>-0.03788132752262818</v>
      </c>
      <c r="E312">
        <f ca="1" t="shared" si="42"/>
        <v>363</v>
      </c>
      <c r="F312" s="30">
        <f t="shared" si="43"/>
        <v>0.03728489483747621</v>
      </c>
      <c r="G312" s="30">
        <f t="shared" si="44"/>
        <v>0.9553393881453156</v>
      </c>
      <c r="H312" s="13">
        <f t="shared" si="45"/>
        <v>955339.3881453156</v>
      </c>
      <c r="J312" s="13">
        <f t="shared" si="46"/>
        <v>955339.3881720155</v>
      </c>
      <c r="K312">
        <f t="shared" si="47"/>
        <v>102</v>
      </c>
      <c r="L312" s="13">
        <f t="shared" si="48"/>
        <v>955339.3881720155</v>
      </c>
      <c r="M312" s="13">
        <f t="shared" si="49"/>
        <v>934435.0668175352</v>
      </c>
    </row>
    <row r="313" spans="1:13" ht="12.75">
      <c r="A313" s="1">
        <v>34120</v>
      </c>
      <c r="B313">
        <v>1.4185</v>
      </c>
      <c r="C313">
        <f t="shared" si="40"/>
        <v>269</v>
      </c>
      <c r="D313" s="30">
        <f t="shared" si="41"/>
        <v>-0.011498257839721249</v>
      </c>
      <c r="E313">
        <f ca="1" t="shared" si="42"/>
        <v>487</v>
      </c>
      <c r="F313" s="30">
        <f t="shared" si="43"/>
        <v>-0.06323546891715204</v>
      </c>
      <c r="G313" s="30">
        <f t="shared" si="44"/>
        <v>0.862760133127303</v>
      </c>
      <c r="H313" s="13">
        <f t="shared" si="45"/>
        <v>862760.1331273031</v>
      </c>
      <c r="J313" s="13">
        <f t="shared" si="46"/>
        <v>862760.1331541031</v>
      </c>
      <c r="K313">
        <f t="shared" si="47"/>
        <v>967</v>
      </c>
      <c r="L313" s="13">
        <f t="shared" si="48"/>
        <v>862760.1331541031</v>
      </c>
      <c r="M313" s="13">
        <f t="shared" si="49"/>
        <v>934306.5016317877</v>
      </c>
    </row>
    <row r="314" spans="1:13" ht="12.75">
      <c r="A314" s="1">
        <v>34150</v>
      </c>
      <c r="B314">
        <v>1.5105000000000002</v>
      </c>
      <c r="C314">
        <f t="shared" si="40"/>
        <v>270</v>
      </c>
      <c r="D314" s="30">
        <f t="shared" si="41"/>
        <v>0.06485724356714839</v>
      </c>
      <c r="E314">
        <f ca="1" t="shared" si="42"/>
        <v>359</v>
      </c>
      <c r="F314" s="30">
        <f t="shared" si="43"/>
        <v>-0.0340972299477138</v>
      </c>
      <c r="G314" s="30">
        <f t="shared" si="44"/>
        <v>0.8895964512181557</v>
      </c>
      <c r="H314" s="13">
        <f t="shared" si="45"/>
        <v>889596.4512181557</v>
      </c>
      <c r="J314" s="13">
        <f t="shared" si="46"/>
        <v>889596.4512450557</v>
      </c>
      <c r="K314">
        <f t="shared" si="47"/>
        <v>861</v>
      </c>
      <c r="L314" s="13">
        <f t="shared" si="48"/>
        <v>889596.4512450557</v>
      </c>
      <c r="M314" s="13">
        <f t="shared" si="49"/>
        <v>934306.5016163877</v>
      </c>
    </row>
    <row r="315" spans="1:13" ht="12.75">
      <c r="A315" s="1">
        <v>34180</v>
      </c>
      <c r="B315">
        <v>1.5230000000000001</v>
      </c>
      <c r="C315">
        <f t="shared" si="40"/>
        <v>271</v>
      </c>
      <c r="D315" s="30">
        <f t="shared" si="41"/>
        <v>0.00827540549486927</v>
      </c>
      <c r="E315">
        <f ca="1" t="shared" si="42"/>
        <v>497</v>
      </c>
      <c r="F315" s="30">
        <f t="shared" si="43"/>
        <v>0.06959585948684066</v>
      </c>
      <c r="G315" s="30">
        <f t="shared" si="44"/>
        <v>0.9850977865873803</v>
      </c>
      <c r="H315" s="13">
        <f t="shared" si="45"/>
        <v>985097.7865873803</v>
      </c>
      <c r="J315" s="13">
        <f t="shared" si="46"/>
        <v>985097.7866143803</v>
      </c>
      <c r="K315">
        <f t="shared" si="47"/>
        <v>26</v>
      </c>
      <c r="L315" s="13">
        <f t="shared" si="48"/>
        <v>985097.7866143803</v>
      </c>
      <c r="M315" s="13">
        <f t="shared" si="49"/>
        <v>934306.5016098877</v>
      </c>
    </row>
    <row r="316" spans="1:13" ht="12.75">
      <c r="A316" s="1">
        <v>34212</v>
      </c>
      <c r="B316">
        <v>1.4805000000000001</v>
      </c>
      <c r="C316">
        <f t="shared" si="40"/>
        <v>272</v>
      </c>
      <c r="D316" s="30">
        <f t="shared" si="41"/>
        <v>-0.027905449770190383</v>
      </c>
      <c r="E316">
        <f ca="1" t="shared" si="42"/>
        <v>426</v>
      </c>
      <c r="F316" s="30">
        <f t="shared" si="43"/>
        <v>0.00723743728925097</v>
      </c>
      <c r="G316" s="30">
        <f t="shared" si="44"/>
        <v>0.9276656797434002</v>
      </c>
      <c r="H316" s="13">
        <f t="shared" si="45"/>
        <v>927665.6797434002</v>
      </c>
      <c r="J316" s="13">
        <f t="shared" si="46"/>
        <v>927665.6797705002</v>
      </c>
      <c r="K316">
        <f t="shared" si="47"/>
        <v>338</v>
      </c>
      <c r="L316" s="13">
        <f t="shared" si="48"/>
        <v>927665.6797705002</v>
      </c>
      <c r="M316" s="13">
        <f t="shared" si="49"/>
        <v>934286.8028896231</v>
      </c>
    </row>
    <row r="317" spans="1:13" ht="12.75">
      <c r="A317" s="1">
        <v>34242</v>
      </c>
      <c r="B317">
        <v>1.431</v>
      </c>
      <c r="C317">
        <f t="shared" si="40"/>
        <v>273</v>
      </c>
      <c r="D317" s="30">
        <f t="shared" si="41"/>
        <v>-0.033434650455927084</v>
      </c>
      <c r="E317">
        <f ca="1" t="shared" si="42"/>
        <v>520</v>
      </c>
      <c r="F317" s="30">
        <f t="shared" si="43"/>
        <v>-0.004524886877828038</v>
      </c>
      <c r="G317" s="30">
        <f t="shared" si="44"/>
        <v>0.9168325791855204</v>
      </c>
      <c r="H317" s="13">
        <f t="shared" si="45"/>
        <v>916832.5791855204</v>
      </c>
      <c r="J317" s="13">
        <f t="shared" si="46"/>
        <v>916832.5792127204</v>
      </c>
      <c r="K317">
        <f t="shared" si="47"/>
        <v>512</v>
      </c>
      <c r="L317" s="13">
        <f t="shared" si="48"/>
        <v>916832.5792127204</v>
      </c>
      <c r="M317" s="13">
        <f t="shared" si="49"/>
        <v>934286.8028864232</v>
      </c>
    </row>
    <row r="318" spans="1:13" ht="12.75">
      <c r="A318" s="1">
        <v>34271</v>
      </c>
      <c r="B318">
        <v>1.483</v>
      </c>
      <c r="C318">
        <f t="shared" si="40"/>
        <v>274</v>
      </c>
      <c r="D318" s="30">
        <f t="shared" si="41"/>
        <v>0.036338225017470416</v>
      </c>
      <c r="E318">
        <f ca="1" t="shared" si="42"/>
        <v>556</v>
      </c>
      <c r="F318" s="30">
        <f t="shared" si="43"/>
        <v>-0.00540108021604313</v>
      </c>
      <c r="G318" s="30">
        <f t="shared" si="44"/>
        <v>0.9160256051210243</v>
      </c>
      <c r="H318" s="13">
        <f t="shared" si="45"/>
        <v>916025.6051210243</v>
      </c>
      <c r="J318" s="13">
        <f t="shared" si="46"/>
        <v>916025.6051483243</v>
      </c>
      <c r="K318">
        <f t="shared" si="47"/>
        <v>531</v>
      </c>
      <c r="L318" s="13">
        <f t="shared" si="48"/>
        <v>916025.6051483243</v>
      </c>
      <c r="M318" s="13">
        <f t="shared" si="49"/>
        <v>934286.8028219232</v>
      </c>
    </row>
    <row r="319" spans="1:13" ht="12.75">
      <c r="A319" s="1">
        <v>34303</v>
      </c>
      <c r="B319">
        <v>1.5002</v>
      </c>
      <c r="C319">
        <f t="shared" si="40"/>
        <v>275</v>
      </c>
      <c r="D319" s="30">
        <f t="shared" si="41"/>
        <v>0.011598111935266164</v>
      </c>
      <c r="E319">
        <f ca="1" t="shared" si="42"/>
        <v>442</v>
      </c>
      <c r="F319" s="30">
        <f t="shared" si="43"/>
        <v>-0.007111034955448958</v>
      </c>
      <c r="G319" s="30">
        <f t="shared" si="44"/>
        <v>0.9144507368060315</v>
      </c>
      <c r="H319" s="13">
        <f t="shared" si="45"/>
        <v>914450.7368060315</v>
      </c>
      <c r="J319" s="13">
        <f t="shared" si="46"/>
        <v>914450.7368334315</v>
      </c>
      <c r="K319">
        <f t="shared" si="47"/>
        <v>556</v>
      </c>
      <c r="L319" s="13">
        <f t="shared" si="48"/>
        <v>914450.7368334315</v>
      </c>
      <c r="M319" s="13">
        <f t="shared" si="49"/>
        <v>934238.1930969806</v>
      </c>
    </row>
    <row r="320" spans="1:13" ht="12.75">
      <c r="A320" s="1">
        <v>34334</v>
      </c>
      <c r="B320">
        <v>1.488</v>
      </c>
      <c r="C320">
        <f t="shared" si="40"/>
        <v>276</v>
      </c>
      <c r="D320" s="30">
        <f t="shared" si="41"/>
        <v>-0.008132249033462213</v>
      </c>
      <c r="E320">
        <f ca="1" t="shared" si="42"/>
        <v>198</v>
      </c>
      <c r="F320" s="30">
        <f t="shared" si="43"/>
        <v>0.0019834710743800166</v>
      </c>
      <c r="G320" s="30">
        <f t="shared" si="44"/>
        <v>0.922826776859504</v>
      </c>
      <c r="H320" s="13">
        <f t="shared" si="45"/>
        <v>922826.7768595039</v>
      </c>
      <c r="J320" s="13">
        <f t="shared" si="46"/>
        <v>922826.7768870039</v>
      </c>
      <c r="K320">
        <f t="shared" si="47"/>
        <v>420</v>
      </c>
      <c r="L320" s="13">
        <f t="shared" si="48"/>
        <v>922826.7768870039</v>
      </c>
      <c r="M320" s="13">
        <f t="shared" si="49"/>
        <v>934189.5729130413</v>
      </c>
    </row>
    <row r="321" spans="1:13" ht="12.75">
      <c r="A321" s="1">
        <v>34365</v>
      </c>
      <c r="B321">
        <v>1.4627000000000001</v>
      </c>
      <c r="C321">
        <f t="shared" si="40"/>
        <v>277</v>
      </c>
      <c r="D321" s="30">
        <f t="shared" si="41"/>
        <v>-0.01700268817204298</v>
      </c>
      <c r="E321">
        <f ca="1" t="shared" si="42"/>
        <v>274</v>
      </c>
      <c r="F321" s="30">
        <f t="shared" si="43"/>
        <v>0.036338225017470416</v>
      </c>
      <c r="G321" s="30">
        <f t="shared" si="44"/>
        <v>0.9544675052410903</v>
      </c>
      <c r="H321" s="13">
        <f t="shared" si="45"/>
        <v>954467.5052410902</v>
      </c>
      <c r="J321" s="13">
        <f t="shared" si="46"/>
        <v>954467.5052686902</v>
      </c>
      <c r="K321">
        <f t="shared" si="47"/>
        <v>110</v>
      </c>
      <c r="L321" s="13">
        <f t="shared" si="48"/>
        <v>954467.5052686902</v>
      </c>
      <c r="M321" s="13">
        <f t="shared" si="49"/>
        <v>933676.3980486586</v>
      </c>
    </row>
    <row r="322" spans="1:13" ht="12.75">
      <c r="A322" s="1">
        <v>34393</v>
      </c>
      <c r="B322">
        <v>1.425</v>
      </c>
      <c r="C322">
        <f t="shared" si="40"/>
        <v>278</v>
      </c>
      <c r="D322" s="30">
        <f t="shared" si="41"/>
        <v>-0.025774253093594046</v>
      </c>
      <c r="E322">
        <f ca="1" t="shared" si="42"/>
        <v>305</v>
      </c>
      <c r="F322" s="30">
        <f t="shared" si="43"/>
        <v>0.007652033830044314</v>
      </c>
      <c r="G322" s="30">
        <f t="shared" si="44"/>
        <v>0.9280475231574709</v>
      </c>
      <c r="H322" s="13">
        <f t="shared" si="45"/>
        <v>928047.5231574709</v>
      </c>
      <c r="J322" s="13">
        <f t="shared" si="46"/>
        <v>928047.5231851708</v>
      </c>
      <c r="K322">
        <f t="shared" si="47"/>
        <v>330</v>
      </c>
      <c r="L322" s="13">
        <f t="shared" si="48"/>
        <v>928047.5231851708</v>
      </c>
      <c r="M322" s="13">
        <f t="shared" si="49"/>
        <v>933650.2513268813</v>
      </c>
    </row>
    <row r="323" spans="1:13" ht="12.75">
      <c r="A323" s="1">
        <v>34424</v>
      </c>
      <c r="B323">
        <v>1.4097000000000002</v>
      </c>
      <c r="C323">
        <f t="shared" si="40"/>
        <v>279</v>
      </c>
      <c r="D323" s="30">
        <f t="shared" si="41"/>
        <v>-0.010736842105263045</v>
      </c>
      <c r="E323">
        <f ca="1" t="shared" si="42"/>
        <v>614</v>
      </c>
      <c r="F323" s="30">
        <f t="shared" si="43"/>
        <v>-0.009996775233795496</v>
      </c>
      <c r="G323" s="30">
        <f t="shared" si="44"/>
        <v>0.9117929700096744</v>
      </c>
      <c r="H323" s="13">
        <f t="shared" si="45"/>
        <v>911792.9700096744</v>
      </c>
      <c r="J323" s="13">
        <f t="shared" si="46"/>
        <v>911792.9700374744</v>
      </c>
      <c r="K323">
        <f t="shared" si="47"/>
        <v>594</v>
      </c>
      <c r="L323" s="13">
        <f t="shared" si="48"/>
        <v>911792.9700374744</v>
      </c>
      <c r="M323" s="13">
        <f t="shared" si="49"/>
        <v>933542.8016475202</v>
      </c>
    </row>
    <row r="324" spans="1:13" ht="12.75">
      <c r="A324" s="1">
        <v>34453</v>
      </c>
      <c r="B324">
        <v>1.411</v>
      </c>
      <c r="C324">
        <f t="shared" si="40"/>
        <v>280</v>
      </c>
      <c r="D324" s="30">
        <f t="shared" si="41"/>
        <v>0.0009221820245441936</v>
      </c>
      <c r="E324">
        <f ca="1" t="shared" si="42"/>
        <v>374</v>
      </c>
      <c r="F324" s="30">
        <f t="shared" si="43"/>
        <v>-0.009598603839441555</v>
      </c>
      <c r="G324" s="30">
        <f t="shared" si="44"/>
        <v>0.9121596858638744</v>
      </c>
      <c r="H324" s="13">
        <f t="shared" si="45"/>
        <v>912159.6858638744</v>
      </c>
      <c r="J324" s="13">
        <f t="shared" si="46"/>
        <v>912159.6858917744</v>
      </c>
      <c r="K324">
        <f t="shared" si="47"/>
        <v>585</v>
      </c>
      <c r="L324" s="13">
        <f t="shared" si="48"/>
        <v>912159.6858917744</v>
      </c>
      <c r="M324" s="13">
        <f t="shared" si="49"/>
        <v>933542.8016348202</v>
      </c>
    </row>
    <row r="325" spans="1:13" ht="12.75">
      <c r="A325" s="1">
        <v>34485</v>
      </c>
      <c r="B325">
        <v>1.4033</v>
      </c>
      <c r="C325">
        <f t="shared" si="40"/>
        <v>281</v>
      </c>
      <c r="D325" s="30">
        <f t="shared" si="41"/>
        <v>-0.005457122608079401</v>
      </c>
      <c r="E325">
        <f ca="1" t="shared" si="42"/>
        <v>459</v>
      </c>
      <c r="F325" s="30">
        <f t="shared" si="43"/>
        <v>-0.023732008224811585</v>
      </c>
      <c r="G325" s="30">
        <f t="shared" si="44"/>
        <v>0.8991428204249485</v>
      </c>
      <c r="H325" s="13">
        <f t="shared" si="45"/>
        <v>899142.8204249486</v>
      </c>
      <c r="J325" s="13">
        <f t="shared" si="46"/>
        <v>899142.8204529486</v>
      </c>
      <c r="K325">
        <f t="shared" si="47"/>
        <v>783</v>
      </c>
      <c r="L325" s="13">
        <f t="shared" si="48"/>
        <v>899142.8204529486</v>
      </c>
      <c r="M325" s="13">
        <f t="shared" si="49"/>
        <v>933542.8015768202</v>
      </c>
    </row>
    <row r="326" spans="1:13" ht="12.75">
      <c r="A326" s="1">
        <v>34515</v>
      </c>
      <c r="B326">
        <v>1.3325</v>
      </c>
      <c r="C326">
        <f t="shared" si="40"/>
        <v>282</v>
      </c>
      <c r="D326" s="30">
        <f t="shared" si="41"/>
        <v>-0.05045250481009045</v>
      </c>
      <c r="E326">
        <f ca="1" t="shared" si="42"/>
        <v>327</v>
      </c>
      <c r="F326" s="30">
        <f t="shared" si="43"/>
        <v>0.039762651752830225</v>
      </c>
      <c r="G326" s="30">
        <f t="shared" si="44"/>
        <v>0.9576214022643567</v>
      </c>
      <c r="H326" s="13">
        <f t="shared" si="45"/>
        <v>957621.4022643566</v>
      </c>
      <c r="J326" s="13">
        <f t="shared" si="46"/>
        <v>957621.4022924566</v>
      </c>
      <c r="K326">
        <f t="shared" si="47"/>
        <v>85</v>
      </c>
      <c r="L326" s="13">
        <f t="shared" si="48"/>
        <v>957621.4022924566</v>
      </c>
      <c r="M326" s="13">
        <f t="shared" si="49"/>
        <v>933481.1893937885</v>
      </c>
    </row>
    <row r="327" spans="1:13" ht="12.75">
      <c r="A327" s="1">
        <v>34544</v>
      </c>
      <c r="B327">
        <v>1.3445</v>
      </c>
      <c r="C327">
        <f t="shared" si="40"/>
        <v>283</v>
      </c>
      <c r="D327" s="30">
        <f t="shared" si="41"/>
        <v>0.009005628517823716</v>
      </c>
      <c r="E327">
        <f ca="1" t="shared" si="42"/>
        <v>53</v>
      </c>
      <c r="F327" s="30">
        <f t="shared" si="43"/>
        <v>-0.02200766163708867</v>
      </c>
      <c r="G327" s="30">
        <f t="shared" si="44"/>
        <v>0.9007309436322414</v>
      </c>
      <c r="H327" s="13">
        <f t="shared" si="45"/>
        <v>900730.9436322413</v>
      </c>
      <c r="J327" s="13">
        <f t="shared" si="46"/>
        <v>900730.9436604413</v>
      </c>
      <c r="K327">
        <f t="shared" si="47"/>
        <v>770</v>
      </c>
      <c r="L327" s="13">
        <f t="shared" si="48"/>
        <v>900730.9436604413</v>
      </c>
      <c r="M327" s="13">
        <f t="shared" si="49"/>
        <v>933481.1893812885</v>
      </c>
    </row>
    <row r="328" spans="1:13" ht="12.75">
      <c r="A328" s="1">
        <v>34577</v>
      </c>
      <c r="B328">
        <v>1.3315000000000001</v>
      </c>
      <c r="C328">
        <f t="shared" si="40"/>
        <v>284</v>
      </c>
      <c r="D328" s="30">
        <f t="shared" si="41"/>
        <v>-0.009669021941241973</v>
      </c>
      <c r="E328">
        <f ca="1" t="shared" si="42"/>
        <v>142</v>
      </c>
      <c r="F328" s="30">
        <f t="shared" si="43"/>
        <v>0.01681252878857653</v>
      </c>
      <c r="G328" s="30">
        <f t="shared" si="44"/>
        <v>0.9364843390142791</v>
      </c>
      <c r="H328" s="13">
        <f t="shared" si="45"/>
        <v>936484.3390142791</v>
      </c>
      <c r="J328" s="13">
        <f t="shared" si="46"/>
        <v>936484.339042579</v>
      </c>
      <c r="K328">
        <f t="shared" si="47"/>
        <v>245</v>
      </c>
      <c r="L328" s="13">
        <f t="shared" si="48"/>
        <v>936484.339042579</v>
      </c>
      <c r="M328" s="13">
        <f t="shared" si="49"/>
        <v>933481.1893628885</v>
      </c>
    </row>
    <row r="329" spans="1:13" ht="12.75">
      <c r="A329" s="1">
        <v>34607</v>
      </c>
      <c r="B329">
        <v>1.2865</v>
      </c>
      <c r="C329">
        <f t="shared" si="40"/>
        <v>285</v>
      </c>
      <c r="D329" s="30">
        <f t="shared" si="41"/>
        <v>-0.033796470146451485</v>
      </c>
      <c r="E329">
        <f ca="1" t="shared" si="42"/>
        <v>30</v>
      </c>
      <c r="F329" s="30">
        <f t="shared" si="43"/>
        <v>-0.051224727838258155</v>
      </c>
      <c r="G329" s="30">
        <f t="shared" si="44"/>
        <v>0.8738220256609642</v>
      </c>
      <c r="H329" s="13">
        <f t="shared" si="45"/>
        <v>873822.0256609642</v>
      </c>
      <c r="J329" s="13">
        <f t="shared" si="46"/>
        <v>873822.0256893642</v>
      </c>
      <c r="K329">
        <f t="shared" si="47"/>
        <v>933</v>
      </c>
      <c r="L329" s="13">
        <f t="shared" si="48"/>
        <v>873822.0256893642</v>
      </c>
      <c r="M329" s="13">
        <f t="shared" si="49"/>
        <v>933481.1893518885</v>
      </c>
    </row>
    <row r="330" spans="1:13" ht="12.75">
      <c r="A330" s="1">
        <v>34638</v>
      </c>
      <c r="B330">
        <v>1.2550000000000001</v>
      </c>
      <c r="C330">
        <f t="shared" si="40"/>
        <v>286</v>
      </c>
      <c r="D330" s="30">
        <f t="shared" si="41"/>
        <v>-0.024485036921880976</v>
      </c>
      <c r="E330">
        <f ca="1" t="shared" si="42"/>
        <v>290</v>
      </c>
      <c r="F330" s="30">
        <f t="shared" si="43"/>
        <v>-0.039937718956792434</v>
      </c>
      <c r="G330" s="30">
        <f t="shared" si="44"/>
        <v>0.8842173608407942</v>
      </c>
      <c r="H330" s="13">
        <f t="shared" si="45"/>
        <v>884217.3608407942</v>
      </c>
      <c r="J330" s="13">
        <f t="shared" si="46"/>
        <v>884217.3608692941</v>
      </c>
      <c r="K330">
        <f t="shared" si="47"/>
        <v>903</v>
      </c>
      <c r="L330" s="13">
        <f t="shared" si="48"/>
        <v>884217.3608692941</v>
      </c>
      <c r="M330" s="13">
        <f t="shared" si="49"/>
        <v>933481.1893504885</v>
      </c>
    </row>
    <row r="331" spans="1:13" ht="12.75">
      <c r="A331" s="1">
        <v>34668</v>
      </c>
      <c r="B331">
        <v>1.325</v>
      </c>
      <c r="C331">
        <f t="shared" si="40"/>
        <v>287</v>
      </c>
      <c r="D331" s="30">
        <f t="shared" si="41"/>
        <v>0.055776892430278835</v>
      </c>
      <c r="E331">
        <f ca="1" t="shared" si="42"/>
        <v>591</v>
      </c>
      <c r="F331" s="30">
        <f t="shared" si="43"/>
        <v>-0.004549684624134076</v>
      </c>
      <c r="G331" s="30">
        <f t="shared" si="44"/>
        <v>0.9168097404611726</v>
      </c>
      <c r="H331" s="13">
        <f t="shared" si="45"/>
        <v>916809.7404611725</v>
      </c>
      <c r="J331" s="13">
        <f t="shared" si="46"/>
        <v>916809.7404897725</v>
      </c>
      <c r="K331">
        <f t="shared" si="47"/>
        <v>513</v>
      </c>
      <c r="L331" s="13">
        <f t="shared" si="48"/>
        <v>916809.7404897725</v>
      </c>
      <c r="M331" s="13">
        <f t="shared" si="49"/>
        <v>933413.1537069882</v>
      </c>
    </row>
    <row r="332" spans="1:13" ht="12.75">
      <c r="A332" s="1">
        <v>34698</v>
      </c>
      <c r="B332">
        <v>1.31</v>
      </c>
      <c r="C332">
        <f t="shared" si="40"/>
        <v>288</v>
      </c>
      <c r="D332" s="30">
        <f t="shared" si="41"/>
        <v>-0.011320754716981019</v>
      </c>
      <c r="E332">
        <f ca="1" t="shared" si="42"/>
        <v>285</v>
      </c>
      <c r="F332" s="30">
        <f t="shared" si="43"/>
        <v>-0.033796470146451485</v>
      </c>
      <c r="G332" s="30">
        <f t="shared" si="44"/>
        <v>0.8898734509951183</v>
      </c>
      <c r="H332" s="13">
        <f t="shared" si="45"/>
        <v>889873.4509951182</v>
      </c>
      <c r="J332" s="13">
        <f t="shared" si="46"/>
        <v>889873.4510238182</v>
      </c>
      <c r="K332">
        <f t="shared" si="47"/>
        <v>854</v>
      </c>
      <c r="L332" s="13">
        <f t="shared" si="48"/>
        <v>889873.4510238182</v>
      </c>
      <c r="M332" s="13">
        <f t="shared" si="49"/>
        <v>933413.1536614882</v>
      </c>
    </row>
    <row r="333" spans="1:13" ht="12.75">
      <c r="A333" s="1">
        <v>34730</v>
      </c>
      <c r="B333">
        <v>1.2845</v>
      </c>
      <c r="C333">
        <f t="shared" si="40"/>
        <v>289</v>
      </c>
      <c r="D333" s="30">
        <f t="shared" si="41"/>
        <v>-0.019465648854961937</v>
      </c>
      <c r="E333">
        <f ca="1" t="shared" si="42"/>
        <v>53</v>
      </c>
      <c r="F333" s="30">
        <f t="shared" si="43"/>
        <v>-0.02200766163708867</v>
      </c>
      <c r="G333" s="30">
        <f t="shared" si="44"/>
        <v>0.9007309436322414</v>
      </c>
      <c r="H333" s="13">
        <f t="shared" si="45"/>
        <v>900730.9436322413</v>
      </c>
      <c r="J333" s="13">
        <f t="shared" si="46"/>
        <v>900730.9436610413</v>
      </c>
      <c r="K333">
        <f t="shared" si="47"/>
        <v>769</v>
      </c>
      <c r="L333" s="13">
        <f t="shared" si="48"/>
        <v>900730.9436610413</v>
      </c>
      <c r="M333" s="13">
        <f t="shared" si="49"/>
        <v>933413.1536352882</v>
      </c>
    </row>
    <row r="334" spans="1:13" ht="12.75">
      <c r="A334" s="1">
        <v>34758</v>
      </c>
      <c r="B334">
        <v>1.2332</v>
      </c>
      <c r="C334">
        <f t="shared" si="40"/>
        <v>290</v>
      </c>
      <c r="D334" s="30">
        <f t="shared" si="41"/>
        <v>-0.039937718956792434</v>
      </c>
      <c r="E334">
        <f ca="1" t="shared" si="42"/>
        <v>329</v>
      </c>
      <c r="F334" s="30">
        <f t="shared" si="43"/>
        <v>-0.012329223592136063</v>
      </c>
      <c r="G334" s="30">
        <f t="shared" si="44"/>
        <v>0.9096447850716427</v>
      </c>
      <c r="H334" s="13">
        <f t="shared" si="45"/>
        <v>909644.7850716427</v>
      </c>
      <c r="J334" s="13">
        <f t="shared" si="46"/>
        <v>909644.7851005427</v>
      </c>
      <c r="K334">
        <f t="shared" si="47"/>
        <v>634</v>
      </c>
      <c r="L334" s="13">
        <f t="shared" si="48"/>
        <v>909644.7851005427</v>
      </c>
      <c r="M334" s="13">
        <f t="shared" si="49"/>
        <v>933133.1012031179</v>
      </c>
    </row>
    <row r="335" spans="1:13" ht="12.75">
      <c r="A335" s="1">
        <v>34789</v>
      </c>
      <c r="B335">
        <v>1.133</v>
      </c>
      <c r="C335">
        <f t="shared" si="40"/>
        <v>291</v>
      </c>
      <c r="D335" s="30">
        <f t="shared" si="41"/>
        <v>-0.08125202724618885</v>
      </c>
      <c r="E335">
        <f ca="1" t="shared" si="42"/>
        <v>404</v>
      </c>
      <c r="F335" s="30">
        <f t="shared" si="43"/>
        <v>-0.01211316036261334</v>
      </c>
      <c r="G335" s="30">
        <f t="shared" si="44"/>
        <v>0.9098437793060331</v>
      </c>
      <c r="H335" s="13">
        <f t="shared" si="45"/>
        <v>909843.7793060332</v>
      </c>
      <c r="J335" s="13">
        <f t="shared" si="46"/>
        <v>909843.7793350331</v>
      </c>
      <c r="K335">
        <f t="shared" si="47"/>
        <v>629</v>
      </c>
      <c r="L335" s="13">
        <f t="shared" si="48"/>
        <v>909843.7793350331</v>
      </c>
      <c r="M335" s="13">
        <f t="shared" si="49"/>
        <v>932841.4286617286</v>
      </c>
    </row>
    <row r="336" spans="1:13" ht="12.75">
      <c r="A336" s="1">
        <v>34817</v>
      </c>
      <c r="B336">
        <v>1.1455</v>
      </c>
      <c r="C336">
        <f t="shared" si="40"/>
        <v>292</v>
      </c>
      <c r="D336" s="30">
        <f t="shared" si="41"/>
        <v>0.01103265666372466</v>
      </c>
      <c r="E336">
        <f ca="1" t="shared" si="42"/>
        <v>406</v>
      </c>
      <c r="F336" s="30">
        <f t="shared" si="43"/>
        <v>-0.03872985325956224</v>
      </c>
      <c r="G336" s="30">
        <f t="shared" si="44"/>
        <v>0.8853298051479432</v>
      </c>
      <c r="H336" s="13">
        <f t="shared" si="45"/>
        <v>885329.8051479432</v>
      </c>
      <c r="J336" s="13">
        <f t="shared" si="46"/>
        <v>885329.8051770432</v>
      </c>
      <c r="K336">
        <f t="shared" si="47"/>
        <v>897</v>
      </c>
      <c r="L336" s="13">
        <f t="shared" si="48"/>
        <v>885329.8051770432</v>
      </c>
      <c r="M336" s="13">
        <f t="shared" si="49"/>
        <v>931803.8833312311</v>
      </c>
    </row>
    <row r="337" spans="1:13" ht="12.75">
      <c r="A337" s="1">
        <v>34850</v>
      </c>
      <c r="B337">
        <v>1.1675</v>
      </c>
      <c r="C337">
        <f t="shared" si="40"/>
        <v>293</v>
      </c>
      <c r="D337" s="30">
        <f t="shared" si="41"/>
        <v>0.01920558707987774</v>
      </c>
      <c r="E337">
        <f ca="1" t="shared" si="42"/>
        <v>452</v>
      </c>
      <c r="F337" s="30">
        <f t="shared" si="43"/>
        <v>0.05052912575078672</v>
      </c>
      <c r="G337" s="30">
        <f t="shared" si="44"/>
        <v>0.9675373248164746</v>
      </c>
      <c r="H337" s="13">
        <f t="shared" si="45"/>
        <v>967537.3248164746</v>
      </c>
      <c r="J337" s="13">
        <f t="shared" si="46"/>
        <v>967537.3248456746</v>
      </c>
      <c r="K337">
        <f t="shared" si="47"/>
        <v>51</v>
      </c>
      <c r="L337" s="13">
        <f t="shared" si="48"/>
        <v>967537.3248456746</v>
      </c>
      <c r="M337" s="13">
        <f t="shared" si="49"/>
        <v>931803.8832853311</v>
      </c>
    </row>
    <row r="338" spans="1:13" ht="12.75">
      <c r="A338" s="1">
        <v>34880</v>
      </c>
      <c r="B338">
        <v>1.1515</v>
      </c>
      <c r="C338">
        <f t="shared" si="40"/>
        <v>294</v>
      </c>
      <c r="D338" s="30">
        <f t="shared" si="41"/>
        <v>-0.013704496788008558</v>
      </c>
      <c r="E338">
        <f ca="1" t="shared" si="42"/>
        <v>215</v>
      </c>
      <c r="F338" s="30">
        <f t="shared" si="43"/>
        <v>-0.031968031968031996</v>
      </c>
      <c r="G338" s="30">
        <f t="shared" si="44"/>
        <v>0.8915574425574426</v>
      </c>
      <c r="H338" s="13">
        <f t="shared" si="45"/>
        <v>891557.4425574426</v>
      </c>
      <c r="J338" s="13">
        <f t="shared" si="46"/>
        <v>891557.4425867426</v>
      </c>
      <c r="K338">
        <f t="shared" si="47"/>
        <v>835</v>
      </c>
      <c r="L338" s="13">
        <f t="shared" si="48"/>
        <v>891557.4425867426</v>
      </c>
      <c r="M338" s="13">
        <f t="shared" si="49"/>
        <v>931803.883241331</v>
      </c>
    </row>
    <row r="339" spans="1:13" ht="12.75">
      <c r="A339" s="1">
        <v>34911</v>
      </c>
      <c r="B339">
        <v>1.1505</v>
      </c>
      <c r="C339">
        <f t="shared" si="40"/>
        <v>295</v>
      </c>
      <c r="D339" s="30">
        <f t="shared" si="41"/>
        <v>-0.0008684324793746256</v>
      </c>
      <c r="E339">
        <f ca="1" t="shared" si="42"/>
        <v>395</v>
      </c>
      <c r="F339" s="30">
        <f t="shared" si="43"/>
        <v>-0.03474816918248391</v>
      </c>
      <c r="G339" s="30">
        <f t="shared" si="44"/>
        <v>0.8889969361829324</v>
      </c>
      <c r="H339" s="13">
        <f t="shared" si="45"/>
        <v>888996.9361829325</v>
      </c>
      <c r="J339" s="13">
        <f t="shared" si="46"/>
        <v>888996.9362123325</v>
      </c>
      <c r="K339">
        <f t="shared" si="47"/>
        <v>866</v>
      </c>
      <c r="L339" s="13">
        <f t="shared" si="48"/>
        <v>888996.9362123325</v>
      </c>
      <c r="M339" s="13">
        <f t="shared" si="49"/>
        <v>931681.8611450802</v>
      </c>
    </row>
    <row r="340" spans="1:13" ht="12.75">
      <c r="A340" s="1">
        <v>34942</v>
      </c>
      <c r="B340">
        <v>1.206</v>
      </c>
      <c r="C340">
        <f t="shared" si="40"/>
        <v>296</v>
      </c>
      <c r="D340" s="30">
        <f t="shared" si="41"/>
        <v>0.04823989569752274</v>
      </c>
      <c r="E340">
        <f ca="1" t="shared" si="42"/>
        <v>71</v>
      </c>
      <c r="F340" s="30">
        <f t="shared" si="43"/>
        <v>0.004890879947392346</v>
      </c>
      <c r="G340" s="30">
        <f t="shared" si="44"/>
        <v>0.9255045004315484</v>
      </c>
      <c r="H340" s="13">
        <f t="shared" si="45"/>
        <v>925504.5004315485</v>
      </c>
      <c r="J340" s="13">
        <f t="shared" si="46"/>
        <v>925504.5004610484</v>
      </c>
      <c r="K340">
        <f t="shared" si="47"/>
        <v>373</v>
      </c>
      <c r="L340" s="13">
        <f t="shared" si="48"/>
        <v>925504.5004610484</v>
      </c>
      <c r="M340" s="13">
        <f t="shared" si="49"/>
        <v>931270.5455150454</v>
      </c>
    </row>
    <row r="341" spans="1:13" ht="12.75">
      <c r="A341" s="1">
        <v>34971</v>
      </c>
      <c r="B341">
        <v>1.1560000000000001</v>
      </c>
      <c r="C341">
        <f t="shared" si="40"/>
        <v>297</v>
      </c>
      <c r="D341" s="30">
        <f t="shared" si="41"/>
        <v>-0.041459369817578584</v>
      </c>
      <c r="E341">
        <f ca="1" t="shared" si="42"/>
        <v>358</v>
      </c>
      <c r="F341" s="30">
        <f t="shared" si="43"/>
        <v>0.04129742253113222</v>
      </c>
      <c r="G341" s="30">
        <f t="shared" si="44"/>
        <v>0.9590349261511728</v>
      </c>
      <c r="H341" s="13">
        <f t="shared" si="45"/>
        <v>959034.9261511728</v>
      </c>
      <c r="J341" s="13">
        <f t="shared" si="46"/>
        <v>959034.9261807728</v>
      </c>
      <c r="K341">
        <f t="shared" si="47"/>
        <v>80</v>
      </c>
      <c r="L341" s="13">
        <f t="shared" si="48"/>
        <v>959034.9261807728</v>
      </c>
      <c r="M341" s="13">
        <f t="shared" si="49"/>
        <v>931270.5454857454</v>
      </c>
    </row>
    <row r="342" spans="1:13" ht="12.75">
      <c r="A342" s="1">
        <v>35003</v>
      </c>
      <c r="B342">
        <v>1.1360000000000001</v>
      </c>
      <c r="C342">
        <f t="shared" si="40"/>
        <v>298</v>
      </c>
      <c r="D342" s="30">
        <f t="shared" si="41"/>
        <v>-0.01730103806228378</v>
      </c>
      <c r="E342">
        <f ca="1" t="shared" si="42"/>
        <v>424</v>
      </c>
      <c r="F342" s="30">
        <f t="shared" si="43"/>
        <v>-0.047140115163147756</v>
      </c>
      <c r="G342" s="30">
        <f t="shared" si="44"/>
        <v>0.877583953934741</v>
      </c>
      <c r="H342" s="13">
        <f t="shared" si="45"/>
        <v>877583.953934741</v>
      </c>
      <c r="J342" s="13">
        <f t="shared" si="46"/>
        <v>877583.953964441</v>
      </c>
      <c r="K342">
        <f t="shared" si="47"/>
        <v>920</v>
      </c>
      <c r="L342" s="13">
        <f t="shared" si="48"/>
        <v>877583.953964441</v>
      </c>
      <c r="M342" s="13">
        <f t="shared" si="49"/>
        <v>931218.5239298372</v>
      </c>
    </row>
    <row r="343" spans="1:13" ht="12.75">
      <c r="A343" s="1">
        <v>35033</v>
      </c>
      <c r="B343">
        <v>1.1755</v>
      </c>
      <c r="C343">
        <f t="shared" si="40"/>
        <v>299</v>
      </c>
      <c r="D343" s="30">
        <f t="shared" si="41"/>
        <v>0.034771126760563265</v>
      </c>
      <c r="E343">
        <f ca="1" t="shared" si="42"/>
        <v>165</v>
      </c>
      <c r="F343" s="30">
        <f t="shared" si="43"/>
        <v>0.0512554471882134</v>
      </c>
      <c r="G343" s="30">
        <f t="shared" si="44"/>
        <v>0.9682062668603446</v>
      </c>
      <c r="H343" s="13">
        <f t="shared" si="45"/>
        <v>968206.2668603446</v>
      </c>
      <c r="J343" s="13">
        <f t="shared" si="46"/>
        <v>968206.2668901446</v>
      </c>
      <c r="K343">
        <f t="shared" si="47"/>
        <v>48</v>
      </c>
      <c r="L343" s="13">
        <f t="shared" si="48"/>
        <v>968206.2668901446</v>
      </c>
      <c r="M343" s="13">
        <f t="shared" si="49"/>
        <v>931218.5239179371</v>
      </c>
    </row>
    <row r="344" spans="1:13" ht="12.75">
      <c r="A344" s="1">
        <v>35062</v>
      </c>
      <c r="B344">
        <v>1.1540000000000001</v>
      </c>
      <c r="C344">
        <f t="shared" si="40"/>
        <v>300</v>
      </c>
      <c r="D344" s="30">
        <f t="shared" si="41"/>
        <v>-0.018290089323691916</v>
      </c>
      <c r="E344">
        <f ca="1" t="shared" si="42"/>
        <v>225</v>
      </c>
      <c r="F344" s="30">
        <f t="shared" si="43"/>
        <v>-0.03862559241706165</v>
      </c>
      <c r="G344" s="30">
        <f t="shared" si="44"/>
        <v>0.8854258293838863</v>
      </c>
      <c r="H344" s="13">
        <f t="shared" si="45"/>
        <v>885425.8293838863</v>
      </c>
      <c r="J344" s="13">
        <f t="shared" si="46"/>
        <v>885425.8294137863</v>
      </c>
      <c r="K344">
        <f t="shared" si="47"/>
        <v>896</v>
      </c>
      <c r="L344" s="13">
        <f t="shared" si="48"/>
        <v>885425.8294137863</v>
      </c>
      <c r="M344" s="13">
        <f t="shared" si="49"/>
        <v>931169.7723520288</v>
      </c>
    </row>
    <row r="345" spans="1:13" ht="12.75">
      <c r="A345" s="1">
        <v>35095</v>
      </c>
      <c r="B345">
        <v>1.2123000000000002</v>
      </c>
      <c r="C345">
        <f t="shared" si="40"/>
        <v>301</v>
      </c>
      <c r="D345" s="30">
        <f t="shared" si="41"/>
        <v>0.050519930675909874</v>
      </c>
      <c r="E345">
        <f ca="1" t="shared" si="42"/>
        <v>86</v>
      </c>
      <c r="F345" s="30">
        <f t="shared" si="43"/>
        <v>-0.08430159448719887</v>
      </c>
      <c r="G345" s="30">
        <f t="shared" si="44"/>
        <v>0.8433582314772898</v>
      </c>
      <c r="H345" s="13">
        <f t="shared" si="45"/>
        <v>843358.2314772898</v>
      </c>
      <c r="J345" s="13">
        <f t="shared" si="46"/>
        <v>843358.2315072898</v>
      </c>
      <c r="K345">
        <f t="shared" si="47"/>
        <v>995</v>
      </c>
      <c r="L345" s="13">
        <f t="shared" si="48"/>
        <v>843358.2315072898</v>
      </c>
      <c r="M345" s="13">
        <f t="shared" si="49"/>
        <v>931169.7723513287</v>
      </c>
    </row>
    <row r="346" spans="1:13" ht="12.75">
      <c r="A346" s="1">
        <v>35124</v>
      </c>
      <c r="B346">
        <v>1.199</v>
      </c>
      <c r="C346">
        <f t="shared" si="40"/>
        <v>302</v>
      </c>
      <c r="D346" s="30">
        <f t="shared" si="41"/>
        <v>-0.010970881794935328</v>
      </c>
      <c r="E346">
        <f ca="1" t="shared" si="42"/>
        <v>554</v>
      </c>
      <c r="F346" s="30">
        <f t="shared" si="43"/>
        <v>0.013551779935275121</v>
      </c>
      <c r="G346" s="30">
        <f t="shared" si="44"/>
        <v>0.9334811893203885</v>
      </c>
      <c r="H346" s="13">
        <f t="shared" si="45"/>
        <v>933481.1893203885</v>
      </c>
      <c r="J346" s="13">
        <f t="shared" si="46"/>
        <v>933481.1893504885</v>
      </c>
      <c r="K346">
        <f t="shared" si="47"/>
        <v>285</v>
      </c>
      <c r="L346" s="13">
        <f t="shared" si="48"/>
        <v>933481.1893504885</v>
      </c>
      <c r="M346" s="13">
        <f t="shared" si="49"/>
        <v>931169.7722685287</v>
      </c>
    </row>
    <row r="347" spans="1:13" ht="12.75">
      <c r="A347" s="1">
        <v>35153</v>
      </c>
      <c r="B347">
        <v>1.1897</v>
      </c>
      <c r="C347">
        <f t="shared" si="40"/>
        <v>303</v>
      </c>
      <c r="D347" s="30">
        <f t="shared" si="41"/>
        <v>-0.007756463719766571</v>
      </c>
      <c r="E347">
        <f ca="1" t="shared" si="42"/>
        <v>425</v>
      </c>
      <c r="F347" s="30">
        <f t="shared" si="43"/>
        <v>-0.020304568527918843</v>
      </c>
      <c r="G347" s="30">
        <f t="shared" si="44"/>
        <v>0.9022994923857868</v>
      </c>
      <c r="H347" s="13">
        <f t="shared" si="45"/>
        <v>902299.4923857867</v>
      </c>
      <c r="J347" s="13">
        <f t="shared" si="46"/>
        <v>902299.4924159867</v>
      </c>
      <c r="K347">
        <f t="shared" si="47"/>
        <v>736</v>
      </c>
      <c r="L347" s="13">
        <f t="shared" si="48"/>
        <v>902299.4924159867</v>
      </c>
      <c r="M347" s="13">
        <f t="shared" si="49"/>
        <v>931169.7722684287</v>
      </c>
    </row>
    <row r="348" spans="1:13" ht="12.75">
      <c r="A348" s="1">
        <v>35185</v>
      </c>
      <c r="B348">
        <v>1.2415</v>
      </c>
      <c r="C348">
        <f t="shared" si="40"/>
        <v>304</v>
      </c>
      <c r="D348" s="30">
        <f t="shared" si="41"/>
        <v>0.04354038833319329</v>
      </c>
      <c r="E348">
        <f ca="1" t="shared" si="42"/>
        <v>505</v>
      </c>
      <c r="F348" s="30">
        <f t="shared" si="43"/>
        <v>-0.0067722555980339605</v>
      </c>
      <c r="G348" s="30">
        <f t="shared" si="44"/>
        <v>0.9147627525942108</v>
      </c>
      <c r="H348" s="13">
        <f t="shared" si="45"/>
        <v>914762.7525942108</v>
      </c>
      <c r="J348" s="13">
        <f t="shared" si="46"/>
        <v>914762.7526245108</v>
      </c>
      <c r="K348">
        <f t="shared" si="47"/>
        <v>553</v>
      </c>
      <c r="L348" s="13">
        <f t="shared" si="48"/>
        <v>914762.7526245108</v>
      </c>
      <c r="M348" s="13">
        <f t="shared" si="49"/>
        <v>931164.4410909261</v>
      </c>
    </row>
    <row r="349" spans="1:13" ht="12.75">
      <c r="A349" s="1">
        <v>35216</v>
      </c>
      <c r="B349">
        <v>1.2510000000000001</v>
      </c>
      <c r="C349">
        <f t="shared" si="40"/>
        <v>305</v>
      </c>
      <c r="D349" s="30">
        <f t="shared" si="41"/>
        <v>0.007652033830044314</v>
      </c>
      <c r="E349">
        <f ca="1" t="shared" si="42"/>
        <v>311</v>
      </c>
      <c r="F349" s="30">
        <f t="shared" si="43"/>
        <v>0.03248039293353422</v>
      </c>
      <c r="G349" s="30">
        <f t="shared" si="44"/>
        <v>0.9509144418917851</v>
      </c>
      <c r="H349" s="13">
        <f t="shared" si="45"/>
        <v>950914.4418917851</v>
      </c>
      <c r="J349" s="13">
        <f t="shared" si="46"/>
        <v>950914.4419221851</v>
      </c>
      <c r="K349">
        <f t="shared" si="47"/>
        <v>134</v>
      </c>
      <c r="L349" s="13">
        <f t="shared" si="48"/>
        <v>950914.4419221851</v>
      </c>
      <c r="M349" s="13">
        <f t="shared" si="49"/>
        <v>931164.441022326</v>
      </c>
    </row>
    <row r="350" spans="1:13" ht="12.75">
      <c r="A350" s="1">
        <v>35244</v>
      </c>
      <c r="B350">
        <v>1.2505000000000002</v>
      </c>
      <c r="C350">
        <f t="shared" si="40"/>
        <v>306</v>
      </c>
      <c r="D350" s="30">
        <f t="shared" si="41"/>
        <v>-0.0003996802557952872</v>
      </c>
      <c r="E350">
        <f ca="1" t="shared" si="42"/>
        <v>348</v>
      </c>
      <c r="F350" s="30">
        <f t="shared" si="43"/>
        <v>0.002328068961177765</v>
      </c>
      <c r="G350" s="30">
        <f t="shared" si="44"/>
        <v>0.9231441515132448</v>
      </c>
      <c r="H350" s="13">
        <f t="shared" si="45"/>
        <v>923144.1515132448</v>
      </c>
      <c r="J350" s="13">
        <f t="shared" si="46"/>
        <v>923144.1515437448</v>
      </c>
      <c r="K350">
        <f t="shared" si="47"/>
        <v>416</v>
      </c>
      <c r="L350" s="13">
        <f t="shared" si="48"/>
        <v>923144.1515437448</v>
      </c>
      <c r="M350" s="13">
        <f t="shared" si="49"/>
        <v>931161.0768357904</v>
      </c>
    </row>
    <row r="351" spans="1:13" ht="12.75">
      <c r="A351" s="1">
        <v>35277</v>
      </c>
      <c r="B351">
        <v>1.1978</v>
      </c>
      <c r="C351">
        <f t="shared" si="40"/>
        <v>307</v>
      </c>
      <c r="D351" s="30">
        <f t="shared" si="41"/>
        <v>-0.042143142742902984</v>
      </c>
      <c r="E351">
        <f ca="1" t="shared" si="42"/>
        <v>80</v>
      </c>
      <c r="F351" s="30">
        <f t="shared" si="43"/>
        <v>-0.0062250996015936755</v>
      </c>
      <c r="G351" s="30">
        <f t="shared" si="44"/>
        <v>0.9152666832669323</v>
      </c>
      <c r="H351" s="13">
        <f t="shared" si="45"/>
        <v>915266.6832669323</v>
      </c>
      <c r="J351" s="13">
        <f t="shared" si="46"/>
        <v>915266.6832975323</v>
      </c>
      <c r="K351">
        <f t="shared" si="47"/>
        <v>548</v>
      </c>
      <c r="L351" s="13">
        <f t="shared" si="48"/>
        <v>915266.6832975323</v>
      </c>
      <c r="M351" s="13">
        <f t="shared" si="49"/>
        <v>930962.0361535433</v>
      </c>
    </row>
    <row r="352" spans="1:13" ht="12.75">
      <c r="A352" s="1">
        <v>35307</v>
      </c>
      <c r="B352">
        <v>1.2009</v>
      </c>
      <c r="C352">
        <f t="shared" si="40"/>
        <v>308</v>
      </c>
      <c r="D352" s="30">
        <f t="shared" si="41"/>
        <v>0.002588078143262784</v>
      </c>
      <c r="E352">
        <f ca="1" t="shared" si="42"/>
        <v>254</v>
      </c>
      <c r="F352" s="30">
        <f t="shared" si="43"/>
        <v>0.038838348495451536</v>
      </c>
      <c r="G352" s="30">
        <f t="shared" si="44"/>
        <v>0.9567701189643109</v>
      </c>
      <c r="H352" s="13">
        <f t="shared" si="45"/>
        <v>956770.1189643109</v>
      </c>
      <c r="J352" s="13">
        <f t="shared" si="46"/>
        <v>956770.1189950109</v>
      </c>
      <c r="K352">
        <f t="shared" si="47"/>
        <v>94</v>
      </c>
      <c r="L352" s="13">
        <f t="shared" si="48"/>
        <v>956770.1189950109</v>
      </c>
      <c r="M352" s="13">
        <f t="shared" si="49"/>
        <v>930962.0361237433</v>
      </c>
    </row>
    <row r="353" spans="1:13" ht="12.75">
      <c r="A353" s="1">
        <v>35338</v>
      </c>
      <c r="B353">
        <v>1.2555</v>
      </c>
      <c r="C353">
        <f t="shared" si="40"/>
        <v>309</v>
      </c>
      <c r="D353" s="30">
        <f t="shared" si="41"/>
        <v>0.04546590057456901</v>
      </c>
      <c r="E353">
        <f ca="1" t="shared" si="42"/>
        <v>49</v>
      </c>
      <c r="F353" s="30">
        <f t="shared" si="43"/>
        <v>-0.019217921006091654</v>
      </c>
      <c r="G353" s="30">
        <f t="shared" si="44"/>
        <v>0.9033002947533896</v>
      </c>
      <c r="H353" s="13">
        <f t="shared" si="45"/>
        <v>903300.2947533895</v>
      </c>
      <c r="J353" s="13">
        <f t="shared" si="46"/>
        <v>903300.2947841896</v>
      </c>
      <c r="K353">
        <f t="shared" si="47"/>
        <v>723</v>
      </c>
      <c r="L353" s="13">
        <f t="shared" si="48"/>
        <v>903300.2947841896</v>
      </c>
      <c r="M353" s="13">
        <f t="shared" si="49"/>
        <v>930929.4141935519</v>
      </c>
    </row>
    <row r="354" spans="1:13" ht="12.75">
      <c r="A354" s="1">
        <v>35369</v>
      </c>
      <c r="B354">
        <v>1.2623</v>
      </c>
      <c r="C354">
        <f t="shared" si="40"/>
        <v>310</v>
      </c>
      <c r="D354" s="30">
        <f t="shared" si="41"/>
        <v>0.005416168857029113</v>
      </c>
      <c r="E354">
        <f ca="1" t="shared" si="42"/>
        <v>315</v>
      </c>
      <c r="F354" s="30">
        <f t="shared" si="43"/>
        <v>-0.02388870037326085</v>
      </c>
      <c r="G354" s="30">
        <f t="shared" si="44"/>
        <v>0.8989985069562269</v>
      </c>
      <c r="H354" s="13">
        <f t="shared" si="45"/>
        <v>898998.5069562269</v>
      </c>
      <c r="J354" s="13">
        <f t="shared" si="46"/>
        <v>898998.5069871269</v>
      </c>
      <c r="K354">
        <f t="shared" si="47"/>
        <v>787</v>
      </c>
      <c r="L354" s="13">
        <f t="shared" si="48"/>
        <v>898998.5069871269</v>
      </c>
      <c r="M354" s="13">
        <f t="shared" si="49"/>
        <v>930491.9673153071</v>
      </c>
    </row>
    <row r="355" spans="1:13" ht="12.75">
      <c r="A355" s="1">
        <v>35398</v>
      </c>
      <c r="B355">
        <v>1.3033000000000001</v>
      </c>
      <c r="C355">
        <f t="shared" si="40"/>
        <v>311</v>
      </c>
      <c r="D355" s="30">
        <f t="shared" si="41"/>
        <v>0.03248039293353422</v>
      </c>
      <c r="E355">
        <f ca="1" t="shared" si="42"/>
        <v>559</v>
      </c>
      <c r="F355" s="30">
        <f t="shared" si="43"/>
        <v>0.006676403087836569</v>
      </c>
      <c r="G355" s="30">
        <f t="shared" si="44"/>
        <v>0.9271489672438975</v>
      </c>
      <c r="H355" s="13">
        <f t="shared" si="45"/>
        <v>927148.9672438975</v>
      </c>
      <c r="J355" s="13">
        <f t="shared" si="46"/>
        <v>927148.9672748975</v>
      </c>
      <c r="K355">
        <f t="shared" si="47"/>
        <v>344</v>
      </c>
      <c r="L355" s="13">
        <f t="shared" si="48"/>
        <v>927148.9672748975</v>
      </c>
      <c r="M355" s="13">
        <f t="shared" si="49"/>
        <v>930046.1453289095</v>
      </c>
    </row>
    <row r="356" spans="1:13" ht="12.75">
      <c r="A356" s="1">
        <v>35430</v>
      </c>
      <c r="B356">
        <v>1.339</v>
      </c>
      <c r="C356">
        <f t="shared" si="40"/>
        <v>312</v>
      </c>
      <c r="D356" s="30">
        <f t="shared" si="41"/>
        <v>0.027392004910611334</v>
      </c>
      <c r="E356">
        <f ca="1" t="shared" si="42"/>
        <v>513</v>
      </c>
      <c r="F356" s="30">
        <f t="shared" si="43"/>
        <v>-0.029206485557822348</v>
      </c>
      <c r="G356" s="30">
        <f t="shared" si="44"/>
        <v>0.8941008268012457</v>
      </c>
      <c r="H356" s="13">
        <f t="shared" si="45"/>
        <v>894100.8268012457</v>
      </c>
      <c r="J356" s="13">
        <f t="shared" si="46"/>
        <v>894100.8268323457</v>
      </c>
      <c r="K356">
        <f t="shared" si="47"/>
        <v>818</v>
      </c>
      <c r="L356" s="13">
        <f t="shared" si="48"/>
        <v>894100.8268323457</v>
      </c>
      <c r="M356" s="13">
        <f t="shared" si="49"/>
        <v>930046.1453093095</v>
      </c>
    </row>
    <row r="357" spans="1:13" ht="12.75">
      <c r="A357" s="1">
        <v>35461</v>
      </c>
      <c r="B357">
        <v>1.419</v>
      </c>
      <c r="C357">
        <f t="shared" si="40"/>
        <v>313</v>
      </c>
      <c r="D357" s="30">
        <f t="shared" si="41"/>
        <v>0.0597460791635549</v>
      </c>
      <c r="E357">
        <f ca="1" t="shared" si="42"/>
        <v>147</v>
      </c>
      <c r="F357" s="30">
        <f t="shared" si="43"/>
        <v>0.011151515151515135</v>
      </c>
      <c r="G357" s="30">
        <f t="shared" si="44"/>
        <v>0.9312705454545455</v>
      </c>
      <c r="H357" s="13">
        <f t="shared" si="45"/>
        <v>931270.5454545454</v>
      </c>
      <c r="J357" s="13">
        <f t="shared" si="46"/>
        <v>931270.5454857454</v>
      </c>
      <c r="K357">
        <f t="shared" si="47"/>
        <v>296</v>
      </c>
      <c r="L357" s="13">
        <f t="shared" si="48"/>
        <v>931270.5454857454</v>
      </c>
      <c r="M357" s="13">
        <f t="shared" si="49"/>
        <v>929920.0969360002</v>
      </c>
    </row>
    <row r="358" spans="1:13" ht="12.75">
      <c r="A358" s="1">
        <v>35489</v>
      </c>
      <c r="B358">
        <v>1.4735</v>
      </c>
      <c r="C358">
        <f t="shared" si="40"/>
        <v>314</v>
      </c>
      <c r="D358" s="30">
        <f t="shared" si="41"/>
        <v>0.03840732910500355</v>
      </c>
      <c r="E358">
        <f ca="1" t="shared" si="42"/>
        <v>395</v>
      </c>
      <c r="F358" s="30">
        <f t="shared" si="43"/>
        <v>-0.03474816918248391</v>
      </c>
      <c r="G358" s="30">
        <f t="shared" si="44"/>
        <v>0.8889969361829324</v>
      </c>
      <c r="H358" s="13">
        <f t="shared" si="45"/>
        <v>888996.9361829325</v>
      </c>
      <c r="J358" s="13">
        <f t="shared" si="46"/>
        <v>888996.9362142325</v>
      </c>
      <c r="K358">
        <f t="shared" si="47"/>
        <v>865</v>
      </c>
      <c r="L358" s="13">
        <f t="shared" si="48"/>
        <v>888996.9362142325</v>
      </c>
      <c r="M358" s="13">
        <f t="shared" si="49"/>
        <v>929920.0968749002</v>
      </c>
    </row>
    <row r="359" spans="1:13" ht="12.75">
      <c r="A359" s="1">
        <v>35520</v>
      </c>
      <c r="B359">
        <v>1.4383000000000001</v>
      </c>
      <c r="C359">
        <f t="shared" si="40"/>
        <v>315</v>
      </c>
      <c r="D359" s="30">
        <f t="shared" si="41"/>
        <v>-0.02388870037326085</v>
      </c>
      <c r="E359">
        <f ca="1" t="shared" si="42"/>
        <v>55</v>
      </c>
      <c r="F359" s="30">
        <f t="shared" si="43"/>
        <v>0.07768231768231781</v>
      </c>
      <c r="G359" s="30">
        <f t="shared" si="44"/>
        <v>0.9925454145854148</v>
      </c>
      <c r="H359" s="13">
        <f t="shared" si="45"/>
        <v>992545.4145854148</v>
      </c>
      <c r="J359" s="13">
        <f t="shared" si="46"/>
        <v>992545.4146168148</v>
      </c>
      <c r="K359">
        <f t="shared" si="47"/>
        <v>18</v>
      </c>
      <c r="L359" s="13">
        <f t="shared" si="48"/>
        <v>992545.4146168148</v>
      </c>
      <c r="M359" s="13">
        <f t="shared" si="49"/>
        <v>929789.5280452558</v>
      </c>
    </row>
    <row r="360" spans="1:13" ht="12.75">
      <c r="A360" s="1">
        <v>35550</v>
      </c>
      <c r="B360">
        <v>1.4745000000000001</v>
      </c>
      <c r="C360">
        <f t="shared" si="40"/>
        <v>316</v>
      </c>
      <c r="D360" s="30">
        <f t="shared" si="41"/>
        <v>0.02516860182159486</v>
      </c>
      <c r="E360">
        <f ca="1" t="shared" si="42"/>
        <v>554</v>
      </c>
      <c r="F360" s="30">
        <f t="shared" si="43"/>
        <v>0.013551779935275121</v>
      </c>
      <c r="G360" s="30">
        <f t="shared" si="44"/>
        <v>0.9334811893203885</v>
      </c>
      <c r="H360" s="13">
        <f t="shared" si="45"/>
        <v>933481.1893203885</v>
      </c>
      <c r="J360" s="13">
        <f t="shared" si="46"/>
        <v>933481.1893518885</v>
      </c>
      <c r="K360">
        <f t="shared" si="47"/>
        <v>284</v>
      </c>
      <c r="L360" s="13">
        <f t="shared" si="48"/>
        <v>933481.1893518885</v>
      </c>
      <c r="M360" s="13">
        <f t="shared" si="49"/>
        <v>929789.5280223559</v>
      </c>
    </row>
    <row r="361" spans="1:13" ht="12.75">
      <c r="A361" s="1">
        <v>35580</v>
      </c>
      <c r="B361">
        <v>1.4145</v>
      </c>
      <c r="C361">
        <f t="shared" si="40"/>
        <v>317</v>
      </c>
      <c r="D361" s="30">
        <f t="shared" si="41"/>
        <v>-0.04069175991861651</v>
      </c>
      <c r="E361">
        <f ca="1" t="shared" si="42"/>
        <v>383</v>
      </c>
      <c r="F361" s="30">
        <f t="shared" si="43"/>
        <v>0.0037149611617695033</v>
      </c>
      <c r="G361" s="30">
        <f t="shared" si="44"/>
        <v>0.9244214792299897</v>
      </c>
      <c r="H361" s="13">
        <f t="shared" si="45"/>
        <v>924421.4792299897</v>
      </c>
      <c r="J361" s="13">
        <f t="shared" si="46"/>
        <v>924421.4792615897</v>
      </c>
      <c r="K361">
        <f t="shared" si="47"/>
        <v>386</v>
      </c>
      <c r="L361" s="13">
        <f t="shared" si="48"/>
        <v>924421.4792615897</v>
      </c>
      <c r="M361" s="13">
        <f t="shared" si="49"/>
        <v>929294.1839594158</v>
      </c>
    </row>
    <row r="362" spans="1:13" ht="12.75">
      <c r="A362" s="1">
        <v>35611</v>
      </c>
      <c r="B362">
        <v>1.4606000000000001</v>
      </c>
      <c r="C362">
        <f t="shared" si="40"/>
        <v>318</v>
      </c>
      <c r="D362" s="30">
        <f t="shared" si="41"/>
        <v>0.032591021562389466</v>
      </c>
      <c r="E362">
        <f ca="1" t="shared" si="42"/>
        <v>246</v>
      </c>
      <c r="F362" s="30">
        <f t="shared" si="43"/>
        <v>0.05127513156119279</v>
      </c>
      <c r="G362" s="30">
        <f t="shared" si="44"/>
        <v>0.9682243961678586</v>
      </c>
      <c r="H362" s="13">
        <f t="shared" si="45"/>
        <v>968224.3961678586</v>
      </c>
      <c r="J362" s="13">
        <f t="shared" si="46"/>
        <v>968224.3961995586</v>
      </c>
      <c r="K362">
        <f t="shared" si="47"/>
        <v>47</v>
      </c>
      <c r="L362" s="13">
        <f t="shared" si="48"/>
        <v>968224.3961995586</v>
      </c>
      <c r="M362" s="13">
        <f t="shared" si="49"/>
        <v>929053.8787672978</v>
      </c>
    </row>
    <row r="363" spans="1:13" ht="12.75">
      <c r="A363" s="1">
        <v>35642</v>
      </c>
      <c r="B363">
        <v>1.5145000000000002</v>
      </c>
      <c r="C363">
        <f t="shared" si="40"/>
        <v>319</v>
      </c>
      <c r="D363" s="30">
        <f t="shared" si="41"/>
        <v>0.036902642749555126</v>
      </c>
      <c r="E363">
        <f ca="1" t="shared" si="42"/>
        <v>107</v>
      </c>
      <c r="F363" s="30">
        <f t="shared" si="43"/>
        <v>-0.03763926528154171</v>
      </c>
      <c r="G363" s="30">
        <f t="shared" si="44"/>
        <v>0.8863342366757001</v>
      </c>
      <c r="H363" s="13">
        <f t="shared" si="45"/>
        <v>886334.2366757</v>
      </c>
      <c r="J363" s="13">
        <f t="shared" si="46"/>
        <v>886334.2367075001</v>
      </c>
      <c r="K363">
        <f t="shared" si="47"/>
        <v>879</v>
      </c>
      <c r="L363" s="13">
        <f t="shared" si="48"/>
        <v>886334.2367075001</v>
      </c>
      <c r="M363" s="13">
        <f t="shared" si="49"/>
        <v>929010.3346729137</v>
      </c>
    </row>
    <row r="364" spans="1:13" ht="12.75">
      <c r="A364" s="1">
        <v>35671</v>
      </c>
      <c r="B364">
        <v>1.4889000000000001</v>
      </c>
      <c r="C364">
        <f t="shared" si="40"/>
        <v>320</v>
      </c>
      <c r="D364" s="30">
        <f t="shared" si="41"/>
        <v>-0.01690326840541434</v>
      </c>
      <c r="E364">
        <f ca="1" t="shared" si="42"/>
        <v>62</v>
      </c>
      <c r="F364" s="30">
        <f t="shared" si="43"/>
        <v>-0.012835786480150602</v>
      </c>
      <c r="G364" s="30">
        <f t="shared" si="44"/>
        <v>0.9091782406517813</v>
      </c>
      <c r="H364" s="13">
        <f t="shared" si="45"/>
        <v>909178.2406517813</v>
      </c>
      <c r="J364" s="13">
        <f t="shared" si="46"/>
        <v>909178.2406836813</v>
      </c>
      <c r="K364">
        <f t="shared" si="47"/>
        <v>638</v>
      </c>
      <c r="L364" s="13">
        <f t="shared" si="48"/>
        <v>909178.2406836813</v>
      </c>
      <c r="M364" s="13">
        <f t="shared" si="49"/>
        <v>929010.3346485137</v>
      </c>
    </row>
    <row r="365" spans="1:13" ht="12.75">
      <c r="A365" s="1">
        <v>35703</v>
      </c>
      <c r="B365">
        <v>1.4548</v>
      </c>
      <c r="C365">
        <f t="shared" si="40"/>
        <v>321</v>
      </c>
      <c r="D365" s="30">
        <f t="shared" si="41"/>
        <v>-0.022902814158103357</v>
      </c>
      <c r="E365">
        <f ca="1" t="shared" si="42"/>
        <v>509</v>
      </c>
      <c r="F365" s="30">
        <f t="shared" si="43"/>
        <v>0.030651753065175313</v>
      </c>
      <c r="G365" s="30">
        <f t="shared" si="44"/>
        <v>0.9492302645730265</v>
      </c>
      <c r="H365" s="13">
        <f t="shared" si="45"/>
        <v>949230.2645730264</v>
      </c>
      <c r="J365" s="13">
        <f t="shared" si="46"/>
        <v>949230.2646050265</v>
      </c>
      <c r="K365">
        <f t="shared" si="47"/>
        <v>146</v>
      </c>
      <c r="L365" s="13">
        <f t="shared" si="48"/>
        <v>949230.2646050265</v>
      </c>
      <c r="M365" s="13">
        <f t="shared" si="49"/>
        <v>929010.3346046136</v>
      </c>
    </row>
    <row r="366" spans="1:13" ht="12.75">
      <c r="A366" s="1">
        <v>35734</v>
      </c>
      <c r="B366">
        <v>1.3995</v>
      </c>
      <c r="C366">
        <f t="shared" si="40"/>
        <v>322</v>
      </c>
      <c r="D366" s="30">
        <f t="shared" si="41"/>
        <v>-0.03801209788287063</v>
      </c>
      <c r="E366">
        <f ca="1" t="shared" si="42"/>
        <v>376</v>
      </c>
      <c r="F366" s="30">
        <f t="shared" si="43"/>
        <v>-0.03590963139120096</v>
      </c>
      <c r="G366" s="30">
        <f t="shared" si="44"/>
        <v>0.887927229488704</v>
      </c>
      <c r="H366" s="13">
        <f t="shared" si="45"/>
        <v>887927.229488704</v>
      </c>
      <c r="J366" s="13">
        <f t="shared" si="46"/>
        <v>887927.229520804</v>
      </c>
      <c r="K366">
        <f t="shared" si="47"/>
        <v>868</v>
      </c>
      <c r="L366" s="13">
        <f t="shared" si="48"/>
        <v>887927.229520804</v>
      </c>
      <c r="M366" s="13">
        <f t="shared" si="49"/>
        <v>928653.4669389678</v>
      </c>
    </row>
    <row r="367" spans="1:13" ht="12.75">
      <c r="A367" s="1">
        <v>35762</v>
      </c>
      <c r="B367">
        <v>1.4255</v>
      </c>
      <c r="C367">
        <f aca="true" t="shared" si="50" ref="C367:C430">C366+1</f>
        <v>323</v>
      </c>
      <c r="D367" s="30">
        <f aca="true" t="shared" si="51" ref="D367:D430">B367/B366-1</f>
        <v>0.018578063594140826</v>
      </c>
      <c r="E367">
        <f aca="true" ca="1" t="shared" si="52" ref="E367:E430">RANDBETWEEN(2,614)</f>
        <v>435</v>
      </c>
      <c r="F367" s="30">
        <f aca="true" t="shared" si="53" ref="F367:F430">VLOOKUP(E367,$C$46:$D$658,2,TRUE)</f>
        <v>-0.005168594634506474</v>
      </c>
      <c r="G367" s="30">
        <f aca="true" t="shared" si="54" ref="G367:G430">$B$1*(1+F367)</f>
        <v>0.9162397243416196</v>
      </c>
      <c r="H367" s="13">
        <f aca="true" t="shared" si="55" ref="H367:H430">1*G367*$B$3</f>
        <v>916239.7243416196</v>
      </c>
      <c r="J367" s="13">
        <f aca="true" t="shared" si="56" ref="J367:J430">H367+0.0000001*C366</f>
        <v>916239.7243738197</v>
      </c>
      <c r="K367">
        <f aca="true" t="shared" si="57" ref="K367:K430">RANK(J367,J$46:J$1045)</f>
        <v>528</v>
      </c>
      <c r="L367" s="13">
        <f aca="true" t="shared" si="58" ref="L367:L430">H367+0.0000001*C366</f>
        <v>916239.7243738197</v>
      </c>
      <c r="M367" s="13">
        <f aca="true" t="shared" si="59" ref="M367:M430">_xlfn.IFERROR(VLOOKUP(C366,K$46:L$1045,2,FALSE),VLOOKUP(C366,K$46:L$1045,2,TRUE))</f>
        <v>928621.6485418747</v>
      </c>
    </row>
    <row r="368" spans="1:13" ht="12.75">
      <c r="A368" s="1">
        <v>35795</v>
      </c>
      <c r="B368">
        <v>1.461</v>
      </c>
      <c r="C368">
        <f t="shared" si="50"/>
        <v>324</v>
      </c>
      <c r="D368" s="30">
        <f t="shared" si="51"/>
        <v>0.02490354261662575</v>
      </c>
      <c r="E368">
        <f ca="1" t="shared" si="52"/>
        <v>407</v>
      </c>
      <c r="F368" s="30">
        <f t="shared" si="53"/>
        <v>-0.04729729729729726</v>
      </c>
      <c r="G368" s="30">
        <f t="shared" si="54"/>
        <v>0.8774391891891893</v>
      </c>
      <c r="H368" s="13">
        <f t="shared" si="55"/>
        <v>877439.1891891892</v>
      </c>
      <c r="J368" s="13">
        <f t="shared" si="56"/>
        <v>877439.1892214892</v>
      </c>
      <c r="K368">
        <f t="shared" si="57"/>
        <v>923</v>
      </c>
      <c r="L368" s="13">
        <f t="shared" si="58"/>
        <v>877439.1892214892</v>
      </c>
      <c r="M368" s="13">
        <f t="shared" si="59"/>
        <v>928475.338189586</v>
      </c>
    </row>
    <row r="369" spans="1:13" ht="12.75">
      <c r="A369" s="1">
        <v>35825</v>
      </c>
      <c r="B369">
        <v>1.482</v>
      </c>
      <c r="C369">
        <f t="shared" si="50"/>
        <v>325</v>
      </c>
      <c r="D369" s="30">
        <f t="shared" si="51"/>
        <v>0.014373716632443578</v>
      </c>
      <c r="E369">
        <f ca="1" t="shared" si="52"/>
        <v>14</v>
      </c>
      <c r="F369" s="30">
        <f t="shared" si="53"/>
        <v>-0.0015485869144405973</v>
      </c>
      <c r="G369" s="30">
        <f t="shared" si="54"/>
        <v>0.9195737514518002</v>
      </c>
      <c r="H369" s="13">
        <f t="shared" si="55"/>
        <v>919573.7514518002</v>
      </c>
      <c r="J369" s="13">
        <f t="shared" si="56"/>
        <v>919573.7514842002</v>
      </c>
      <c r="K369">
        <f t="shared" si="57"/>
        <v>488</v>
      </c>
      <c r="L369" s="13">
        <f t="shared" si="58"/>
        <v>919573.7514842002</v>
      </c>
      <c r="M369" s="13">
        <f t="shared" si="59"/>
        <v>928456.6273469237</v>
      </c>
    </row>
    <row r="370" spans="1:13" ht="12.75">
      <c r="A370" s="1">
        <v>35853</v>
      </c>
      <c r="B370">
        <v>1.4662000000000002</v>
      </c>
      <c r="C370">
        <f t="shared" si="50"/>
        <v>326</v>
      </c>
      <c r="D370" s="30">
        <f t="shared" si="51"/>
        <v>-0.010661268556005243</v>
      </c>
      <c r="E370">
        <f ca="1" t="shared" si="52"/>
        <v>482</v>
      </c>
      <c r="F370" s="30">
        <f t="shared" si="53"/>
        <v>-0.010316953839608622</v>
      </c>
      <c r="G370" s="30">
        <f t="shared" si="54"/>
        <v>0.9114980855137205</v>
      </c>
      <c r="H370" s="13">
        <f t="shared" si="55"/>
        <v>911498.0855137205</v>
      </c>
      <c r="J370" s="13">
        <f t="shared" si="56"/>
        <v>911498.0855462205</v>
      </c>
      <c r="K370">
        <f t="shared" si="57"/>
        <v>599</v>
      </c>
      <c r="L370" s="13">
        <f t="shared" si="58"/>
        <v>911498.0855462205</v>
      </c>
      <c r="M370" s="13">
        <f t="shared" si="59"/>
        <v>928350.1364104118</v>
      </c>
    </row>
    <row r="371" spans="1:13" ht="12.75">
      <c r="A371" s="1">
        <v>35885</v>
      </c>
      <c r="B371">
        <v>1.5245</v>
      </c>
      <c r="C371">
        <f t="shared" si="50"/>
        <v>327</v>
      </c>
      <c r="D371" s="30">
        <f t="shared" si="51"/>
        <v>0.039762651752830225</v>
      </c>
      <c r="E371">
        <f ca="1" t="shared" si="52"/>
        <v>239</v>
      </c>
      <c r="F371" s="30">
        <f t="shared" si="53"/>
        <v>-0.00815850815850827</v>
      </c>
      <c r="G371" s="30">
        <f t="shared" si="54"/>
        <v>0.9134860139860139</v>
      </c>
      <c r="H371" s="13">
        <f t="shared" si="55"/>
        <v>913486.013986014</v>
      </c>
      <c r="J371" s="13">
        <f t="shared" si="56"/>
        <v>913486.014018614</v>
      </c>
      <c r="K371">
        <f t="shared" si="57"/>
        <v>572</v>
      </c>
      <c r="L371" s="13">
        <f t="shared" si="58"/>
        <v>913486.014018614</v>
      </c>
      <c r="M371" s="13">
        <f t="shared" si="59"/>
        <v>928350.1363779118</v>
      </c>
    </row>
    <row r="372" spans="1:13" ht="12.75">
      <c r="A372" s="1">
        <v>35915</v>
      </c>
      <c r="B372">
        <v>1.5005000000000002</v>
      </c>
      <c r="C372">
        <f t="shared" si="50"/>
        <v>328</v>
      </c>
      <c r="D372" s="30">
        <f t="shared" si="51"/>
        <v>-0.015742866513610898</v>
      </c>
      <c r="E372">
        <f ca="1" t="shared" si="52"/>
        <v>438</v>
      </c>
      <c r="F372" s="30">
        <f t="shared" si="53"/>
        <v>-0.0009794319294810228</v>
      </c>
      <c r="G372" s="30">
        <f t="shared" si="54"/>
        <v>0.920097943192948</v>
      </c>
      <c r="H372" s="13">
        <f t="shared" si="55"/>
        <v>920097.943192948</v>
      </c>
      <c r="J372" s="13">
        <f t="shared" si="56"/>
        <v>920097.943225648</v>
      </c>
      <c r="K372">
        <f t="shared" si="57"/>
        <v>475</v>
      </c>
      <c r="L372" s="13">
        <f t="shared" si="58"/>
        <v>920097.943225648</v>
      </c>
      <c r="M372" s="13">
        <f t="shared" si="59"/>
        <v>928297.6433110575</v>
      </c>
    </row>
    <row r="373" spans="1:13" ht="12.75">
      <c r="A373" s="1">
        <v>35944</v>
      </c>
      <c r="B373">
        <v>1.482</v>
      </c>
      <c r="C373">
        <f t="shared" si="50"/>
        <v>329</v>
      </c>
      <c r="D373" s="30">
        <f t="shared" si="51"/>
        <v>-0.012329223592136063</v>
      </c>
      <c r="E373">
        <f ca="1" t="shared" si="52"/>
        <v>471</v>
      </c>
      <c r="F373" s="30">
        <f t="shared" si="53"/>
        <v>-0.01708523947343854</v>
      </c>
      <c r="G373" s="30">
        <f t="shared" si="54"/>
        <v>0.9052644944449632</v>
      </c>
      <c r="H373" s="13">
        <f t="shared" si="55"/>
        <v>905264.4944449632</v>
      </c>
      <c r="J373" s="13">
        <f t="shared" si="56"/>
        <v>905264.4944777632</v>
      </c>
      <c r="K373">
        <f t="shared" si="57"/>
        <v>696</v>
      </c>
      <c r="L373" s="13">
        <f t="shared" si="58"/>
        <v>905264.4944777632</v>
      </c>
      <c r="M373" s="13">
        <f t="shared" si="59"/>
        <v>928297.6433048574</v>
      </c>
    </row>
    <row r="374" spans="1:13" ht="12.75">
      <c r="A374" s="1">
        <v>35976</v>
      </c>
      <c r="B374">
        <v>1.5150000000000001</v>
      </c>
      <c r="C374">
        <f t="shared" si="50"/>
        <v>330</v>
      </c>
      <c r="D374" s="30">
        <f t="shared" si="51"/>
        <v>0.022267206477732948</v>
      </c>
      <c r="E374">
        <f ca="1" t="shared" si="52"/>
        <v>113</v>
      </c>
      <c r="F374" s="30">
        <f t="shared" si="53"/>
        <v>-0.003298350824587626</v>
      </c>
      <c r="G374" s="30">
        <f t="shared" si="54"/>
        <v>0.9179622188905548</v>
      </c>
      <c r="H374" s="13">
        <f t="shared" si="55"/>
        <v>917962.2188905549</v>
      </c>
      <c r="J374" s="13">
        <f t="shared" si="56"/>
        <v>917962.2189234549</v>
      </c>
      <c r="K374">
        <f t="shared" si="57"/>
        <v>502</v>
      </c>
      <c r="L374" s="13">
        <f t="shared" si="58"/>
        <v>917962.2189234549</v>
      </c>
      <c r="M374" s="13">
        <f t="shared" si="59"/>
        <v>928047.5232276708</v>
      </c>
    </row>
    <row r="375" spans="1:13" ht="12.75">
      <c r="A375" s="1">
        <v>36007</v>
      </c>
      <c r="B375">
        <v>1.4915</v>
      </c>
      <c r="C375">
        <f t="shared" si="50"/>
        <v>331</v>
      </c>
      <c r="D375" s="30">
        <f t="shared" si="51"/>
        <v>-0.0155115511551156</v>
      </c>
      <c r="E375">
        <f ca="1" t="shared" si="52"/>
        <v>585</v>
      </c>
      <c r="F375" s="30">
        <f t="shared" si="53"/>
        <v>0.007980604101424316</v>
      </c>
      <c r="G375" s="30">
        <f t="shared" si="54"/>
        <v>0.9283501363774118</v>
      </c>
      <c r="H375" s="13">
        <f t="shared" si="55"/>
        <v>928350.1363774118</v>
      </c>
      <c r="J375" s="13">
        <f t="shared" si="56"/>
        <v>928350.1364104118</v>
      </c>
      <c r="K375">
        <f t="shared" si="57"/>
        <v>325</v>
      </c>
      <c r="L375" s="13">
        <f t="shared" si="58"/>
        <v>928350.1364104118</v>
      </c>
      <c r="M375" s="13">
        <f t="shared" si="59"/>
        <v>928047.5231851708</v>
      </c>
    </row>
    <row r="376" spans="1:13" ht="12.75">
      <c r="A376" s="1">
        <v>36038</v>
      </c>
      <c r="B376">
        <v>1.4417</v>
      </c>
      <c r="C376">
        <f t="shared" si="50"/>
        <v>332</v>
      </c>
      <c r="D376" s="30">
        <f t="shared" si="51"/>
        <v>-0.033389205497820984</v>
      </c>
      <c r="E376">
        <f ca="1" t="shared" si="52"/>
        <v>603</v>
      </c>
      <c r="F376" s="30">
        <f t="shared" si="53"/>
        <v>0.03585569731632199</v>
      </c>
      <c r="G376" s="30">
        <f t="shared" si="54"/>
        <v>0.9540230972283326</v>
      </c>
      <c r="H376" s="13">
        <f t="shared" si="55"/>
        <v>954023.0972283325</v>
      </c>
      <c r="J376" s="13">
        <f t="shared" si="56"/>
        <v>954023.0972614326</v>
      </c>
      <c r="K376">
        <f t="shared" si="57"/>
        <v>122</v>
      </c>
      <c r="L376" s="13">
        <f t="shared" si="58"/>
        <v>954023.0972614326</v>
      </c>
      <c r="M376" s="13">
        <f t="shared" si="59"/>
        <v>927939.0740104734</v>
      </c>
    </row>
    <row r="377" spans="1:13" ht="12.75">
      <c r="A377" s="1">
        <v>36068</v>
      </c>
      <c r="B377">
        <v>1.3808</v>
      </c>
      <c r="C377">
        <f t="shared" si="50"/>
        <v>333</v>
      </c>
      <c r="D377" s="30">
        <f t="shared" si="51"/>
        <v>-0.042241797877505705</v>
      </c>
      <c r="E377">
        <f ca="1" t="shared" si="52"/>
        <v>340</v>
      </c>
      <c r="F377" s="30">
        <f t="shared" si="53"/>
        <v>0.03262267343485625</v>
      </c>
      <c r="G377" s="30">
        <f t="shared" si="54"/>
        <v>0.9510454822335026</v>
      </c>
      <c r="H377" s="13">
        <f t="shared" si="55"/>
        <v>951045.4822335026</v>
      </c>
      <c r="J377" s="13">
        <f t="shared" si="56"/>
        <v>951045.4822667026</v>
      </c>
      <c r="K377">
        <f t="shared" si="57"/>
        <v>133</v>
      </c>
      <c r="L377" s="13">
        <f t="shared" si="58"/>
        <v>951045.4822667026</v>
      </c>
      <c r="M377" s="13">
        <f t="shared" si="59"/>
        <v>927667.1191851737</v>
      </c>
    </row>
    <row r="378" spans="1:13" ht="12.75">
      <c r="A378" s="1">
        <v>36098</v>
      </c>
      <c r="B378">
        <v>1.3548</v>
      </c>
      <c r="C378">
        <f t="shared" si="50"/>
        <v>334</v>
      </c>
      <c r="D378" s="30">
        <f t="shared" si="51"/>
        <v>-0.018829663962920073</v>
      </c>
      <c r="E378">
        <f ca="1" t="shared" si="52"/>
        <v>334</v>
      </c>
      <c r="F378" s="30">
        <f t="shared" si="53"/>
        <v>-0.018829663962920073</v>
      </c>
      <c r="G378" s="30">
        <f t="shared" si="54"/>
        <v>0.9036578794901506</v>
      </c>
      <c r="H378" s="13">
        <f t="shared" si="55"/>
        <v>903657.8794901506</v>
      </c>
      <c r="J378" s="13">
        <f t="shared" si="56"/>
        <v>903657.8795234506</v>
      </c>
      <c r="K378">
        <f t="shared" si="57"/>
        <v>719</v>
      </c>
      <c r="L378" s="13">
        <f t="shared" si="58"/>
        <v>903657.8795234506</v>
      </c>
      <c r="M378" s="13">
        <f t="shared" si="59"/>
        <v>927667.1191795736</v>
      </c>
    </row>
    <row r="379" spans="1:13" ht="12.75">
      <c r="A379" s="1">
        <v>36129</v>
      </c>
      <c r="B379">
        <v>1.3963</v>
      </c>
      <c r="C379">
        <f t="shared" si="50"/>
        <v>335</v>
      </c>
      <c r="D379" s="30">
        <f t="shared" si="51"/>
        <v>0.030631827576026005</v>
      </c>
      <c r="E379">
        <f ca="1" t="shared" si="52"/>
        <v>215</v>
      </c>
      <c r="F379" s="30">
        <f t="shared" si="53"/>
        <v>-0.031968031968031996</v>
      </c>
      <c r="G379" s="30">
        <f t="shared" si="54"/>
        <v>0.8915574425574426</v>
      </c>
      <c r="H379" s="13">
        <f t="shared" si="55"/>
        <v>891557.4425574426</v>
      </c>
      <c r="J379" s="13">
        <f t="shared" si="56"/>
        <v>891557.4425908426</v>
      </c>
      <c r="K379">
        <f t="shared" si="57"/>
        <v>834</v>
      </c>
      <c r="L379" s="13">
        <f t="shared" si="58"/>
        <v>891557.4425908426</v>
      </c>
      <c r="M379" s="13">
        <f t="shared" si="59"/>
        <v>927667.1191487736</v>
      </c>
    </row>
    <row r="380" spans="1:13" ht="12.75">
      <c r="A380" s="1">
        <v>36160</v>
      </c>
      <c r="B380">
        <v>1.3735000000000002</v>
      </c>
      <c r="C380">
        <f t="shared" si="50"/>
        <v>336</v>
      </c>
      <c r="D380" s="30">
        <f t="shared" si="51"/>
        <v>-0.016328869154193182</v>
      </c>
      <c r="E380">
        <f ca="1" t="shared" si="52"/>
        <v>426</v>
      </c>
      <c r="F380" s="30">
        <f t="shared" si="53"/>
        <v>0.00723743728925097</v>
      </c>
      <c r="G380" s="30">
        <f t="shared" si="54"/>
        <v>0.9276656797434002</v>
      </c>
      <c r="H380" s="13">
        <f t="shared" si="55"/>
        <v>927665.6797434002</v>
      </c>
      <c r="J380" s="13">
        <f t="shared" si="56"/>
        <v>927665.6797769002</v>
      </c>
      <c r="K380">
        <f t="shared" si="57"/>
        <v>337</v>
      </c>
      <c r="L380" s="13">
        <f t="shared" si="58"/>
        <v>927665.6797769002</v>
      </c>
      <c r="M380" s="13">
        <f t="shared" si="59"/>
        <v>927665.6797977001</v>
      </c>
    </row>
    <row r="381" spans="1:13" ht="12.75">
      <c r="A381" s="1">
        <v>36189</v>
      </c>
      <c r="B381">
        <v>1.4168</v>
      </c>
      <c r="C381">
        <f t="shared" si="50"/>
        <v>337</v>
      </c>
      <c r="D381" s="30">
        <f t="shared" si="51"/>
        <v>0.031525300327630124</v>
      </c>
      <c r="E381">
        <f ca="1" t="shared" si="52"/>
        <v>587</v>
      </c>
      <c r="F381" s="30">
        <f t="shared" si="53"/>
        <v>0.013477908390757909</v>
      </c>
      <c r="G381" s="30">
        <f t="shared" si="54"/>
        <v>0.9334131536278881</v>
      </c>
      <c r="H381" s="13">
        <f t="shared" si="55"/>
        <v>933413.1536278882</v>
      </c>
      <c r="J381" s="13">
        <f t="shared" si="56"/>
        <v>933413.1536614882</v>
      </c>
      <c r="K381">
        <f t="shared" si="57"/>
        <v>287</v>
      </c>
      <c r="L381" s="13">
        <f t="shared" si="58"/>
        <v>933413.1536614882</v>
      </c>
      <c r="M381" s="13">
        <f t="shared" si="59"/>
        <v>927665.6797851002</v>
      </c>
    </row>
    <row r="382" spans="1:13" ht="12.75">
      <c r="A382" s="1">
        <v>36217</v>
      </c>
      <c r="B382">
        <v>1.4495</v>
      </c>
      <c r="C382">
        <f t="shared" si="50"/>
        <v>338</v>
      </c>
      <c r="D382" s="30">
        <f t="shared" si="51"/>
        <v>0.023080180688876295</v>
      </c>
      <c r="E382">
        <f ca="1" t="shared" si="52"/>
        <v>487</v>
      </c>
      <c r="F382" s="30">
        <f t="shared" si="53"/>
        <v>-0.06323546891715204</v>
      </c>
      <c r="G382" s="30">
        <f t="shared" si="54"/>
        <v>0.862760133127303</v>
      </c>
      <c r="H382" s="13">
        <f t="shared" si="55"/>
        <v>862760.1331273031</v>
      </c>
      <c r="J382" s="13">
        <f t="shared" si="56"/>
        <v>862760.1331610031</v>
      </c>
      <c r="K382">
        <f t="shared" si="57"/>
        <v>966</v>
      </c>
      <c r="L382" s="13">
        <f t="shared" si="58"/>
        <v>862760.1331610031</v>
      </c>
      <c r="M382" s="13">
        <f t="shared" si="59"/>
        <v>927665.6797769002</v>
      </c>
    </row>
    <row r="383" spans="1:13" ht="12.75">
      <c r="A383" s="1">
        <v>36250</v>
      </c>
      <c r="B383">
        <v>1.4775</v>
      </c>
      <c r="C383">
        <f t="shared" si="50"/>
        <v>339</v>
      </c>
      <c r="D383" s="30">
        <f t="shared" si="51"/>
        <v>0.01931700586409102</v>
      </c>
      <c r="E383">
        <f ca="1" t="shared" si="52"/>
        <v>502</v>
      </c>
      <c r="F383" s="30">
        <f t="shared" si="53"/>
        <v>-0.009468085106382973</v>
      </c>
      <c r="G383" s="30">
        <f t="shared" si="54"/>
        <v>0.9122798936170213</v>
      </c>
      <c r="H383" s="13">
        <f t="shared" si="55"/>
        <v>912279.8936170214</v>
      </c>
      <c r="J383" s="13">
        <f t="shared" si="56"/>
        <v>912279.8936508214</v>
      </c>
      <c r="K383">
        <f t="shared" si="57"/>
        <v>583</v>
      </c>
      <c r="L383" s="13">
        <f t="shared" si="58"/>
        <v>912279.8936508214</v>
      </c>
      <c r="M383" s="13">
        <f t="shared" si="59"/>
        <v>927665.6797705002</v>
      </c>
    </row>
    <row r="384" spans="1:13" ht="12.75">
      <c r="A384" s="1">
        <v>36280</v>
      </c>
      <c r="B384">
        <v>1.5257</v>
      </c>
      <c r="C384">
        <f t="shared" si="50"/>
        <v>340</v>
      </c>
      <c r="D384" s="30">
        <f t="shared" si="51"/>
        <v>0.03262267343485625</v>
      </c>
      <c r="E384">
        <f ca="1" t="shared" si="52"/>
        <v>27</v>
      </c>
      <c r="F384" s="30">
        <f t="shared" si="53"/>
        <v>0.03632703920253055</v>
      </c>
      <c r="G384" s="30">
        <f t="shared" si="54"/>
        <v>0.9544572031055307</v>
      </c>
      <c r="H384" s="13">
        <f t="shared" si="55"/>
        <v>954457.2031055307</v>
      </c>
      <c r="J384" s="13">
        <f t="shared" si="56"/>
        <v>954457.2031394307</v>
      </c>
      <c r="K384">
        <f t="shared" si="57"/>
        <v>113</v>
      </c>
      <c r="L384" s="13">
        <f t="shared" si="58"/>
        <v>954457.2031394307</v>
      </c>
      <c r="M384" s="13">
        <f t="shared" si="59"/>
        <v>927651.559620107</v>
      </c>
    </row>
    <row r="385" spans="1:13" ht="12.75">
      <c r="A385" s="1">
        <v>36311</v>
      </c>
      <c r="B385">
        <v>1.528</v>
      </c>
      <c r="C385">
        <f t="shared" si="50"/>
        <v>341</v>
      </c>
      <c r="D385" s="30">
        <f t="shared" si="51"/>
        <v>0.001507504751917077</v>
      </c>
      <c r="E385">
        <f ca="1" t="shared" si="52"/>
        <v>428</v>
      </c>
      <c r="F385" s="30">
        <f t="shared" si="53"/>
        <v>0.0020307042482332616</v>
      </c>
      <c r="G385" s="30">
        <f t="shared" si="54"/>
        <v>0.9228702786126228</v>
      </c>
      <c r="H385" s="13">
        <f t="shared" si="55"/>
        <v>922870.2786126229</v>
      </c>
      <c r="J385" s="13">
        <f t="shared" si="56"/>
        <v>922870.2786466229</v>
      </c>
      <c r="K385">
        <f t="shared" si="57"/>
        <v>419</v>
      </c>
      <c r="L385" s="13">
        <f t="shared" si="58"/>
        <v>922870.2786466229</v>
      </c>
      <c r="M385" s="13">
        <f t="shared" si="59"/>
        <v>927651.5596163069</v>
      </c>
    </row>
    <row r="386" spans="1:13" ht="12.75">
      <c r="A386" s="1">
        <v>36341</v>
      </c>
      <c r="B386">
        <v>1.5555</v>
      </c>
      <c r="C386">
        <f t="shared" si="50"/>
        <v>342</v>
      </c>
      <c r="D386" s="30">
        <f t="shared" si="51"/>
        <v>0.01799738219895297</v>
      </c>
      <c r="E386">
        <f ca="1" t="shared" si="52"/>
        <v>433</v>
      </c>
      <c r="F386" s="30">
        <f t="shared" si="53"/>
        <v>0.02255022550225516</v>
      </c>
      <c r="G386" s="30">
        <f t="shared" si="54"/>
        <v>0.9417687576875771</v>
      </c>
      <c r="H386" s="13">
        <f t="shared" si="55"/>
        <v>941768.757687577</v>
      </c>
      <c r="J386" s="13">
        <f t="shared" si="56"/>
        <v>941768.7577216771</v>
      </c>
      <c r="K386">
        <f t="shared" si="57"/>
        <v>211</v>
      </c>
      <c r="L386" s="13">
        <f t="shared" si="58"/>
        <v>941768.7577216771</v>
      </c>
      <c r="M386" s="13">
        <f t="shared" si="59"/>
        <v>927651.559592407</v>
      </c>
    </row>
    <row r="387" spans="1:13" ht="12.75">
      <c r="A387" s="1">
        <v>36371</v>
      </c>
      <c r="B387">
        <v>1.4925000000000002</v>
      </c>
      <c r="C387">
        <f t="shared" si="50"/>
        <v>343</v>
      </c>
      <c r="D387" s="30">
        <f t="shared" si="51"/>
        <v>-0.04050144648023135</v>
      </c>
      <c r="E387">
        <f ca="1" t="shared" si="52"/>
        <v>28</v>
      </c>
      <c r="F387" s="30">
        <f t="shared" si="53"/>
        <v>-0.0006474287828338587</v>
      </c>
      <c r="G387" s="30">
        <f t="shared" si="54"/>
        <v>0.9204037180910101</v>
      </c>
      <c r="H387" s="13">
        <f t="shared" si="55"/>
        <v>920403.7180910101</v>
      </c>
      <c r="J387" s="13">
        <f t="shared" si="56"/>
        <v>920403.7181252101</v>
      </c>
      <c r="K387">
        <f t="shared" si="57"/>
        <v>461</v>
      </c>
      <c r="L387" s="13">
        <f t="shared" si="58"/>
        <v>920403.7181252101</v>
      </c>
      <c r="M387" s="13">
        <f t="shared" si="59"/>
        <v>927367.2853474776</v>
      </c>
    </row>
    <row r="388" spans="1:13" ht="12.75">
      <c r="A388" s="1">
        <v>36403</v>
      </c>
      <c r="B388">
        <v>1.5130000000000001</v>
      </c>
      <c r="C388">
        <f t="shared" si="50"/>
        <v>344</v>
      </c>
      <c r="D388" s="30">
        <f t="shared" si="51"/>
        <v>0.013735343383584508</v>
      </c>
      <c r="E388">
        <f ca="1" t="shared" si="52"/>
        <v>462</v>
      </c>
      <c r="F388" s="30">
        <f t="shared" si="53"/>
        <v>0.016367377478488487</v>
      </c>
      <c r="G388" s="30">
        <f t="shared" si="54"/>
        <v>0.936074354657688</v>
      </c>
      <c r="H388" s="13">
        <f t="shared" si="55"/>
        <v>936074.354657688</v>
      </c>
      <c r="J388" s="13">
        <f t="shared" si="56"/>
        <v>936074.354691988</v>
      </c>
      <c r="K388">
        <f t="shared" si="57"/>
        <v>250</v>
      </c>
      <c r="L388" s="13">
        <f t="shared" si="58"/>
        <v>936074.354691988</v>
      </c>
      <c r="M388" s="13">
        <f t="shared" si="59"/>
        <v>927148.9673186975</v>
      </c>
    </row>
    <row r="389" spans="1:13" ht="12.75">
      <c r="A389" s="1">
        <v>36433</v>
      </c>
      <c r="B389">
        <v>1.5022</v>
      </c>
      <c r="C389">
        <f t="shared" si="50"/>
        <v>345</v>
      </c>
      <c r="D389" s="30">
        <f t="shared" si="51"/>
        <v>-0.007138136153337804</v>
      </c>
      <c r="E389">
        <f ca="1" t="shared" si="52"/>
        <v>4</v>
      </c>
      <c r="F389" s="30">
        <f t="shared" si="53"/>
        <v>0.0001164035945431241</v>
      </c>
      <c r="G389" s="30">
        <f t="shared" si="54"/>
        <v>0.9211072077105743</v>
      </c>
      <c r="H389" s="13">
        <f t="shared" si="55"/>
        <v>921107.2077105743</v>
      </c>
      <c r="J389" s="13">
        <f t="shared" si="56"/>
        <v>921107.2077449743</v>
      </c>
      <c r="K389">
        <f t="shared" si="57"/>
        <v>451</v>
      </c>
      <c r="L389" s="13">
        <f t="shared" si="58"/>
        <v>921107.2077449743</v>
      </c>
      <c r="M389" s="13">
        <f t="shared" si="59"/>
        <v>927148.9672748975</v>
      </c>
    </row>
    <row r="390" spans="1:13" ht="12.75">
      <c r="A390" s="1">
        <v>36462</v>
      </c>
      <c r="B390">
        <v>1.5243</v>
      </c>
      <c r="C390">
        <f t="shared" si="50"/>
        <v>346</v>
      </c>
      <c r="D390" s="30">
        <f t="shared" si="51"/>
        <v>0.014711756091066341</v>
      </c>
      <c r="E390">
        <f ca="1" t="shared" si="52"/>
        <v>501</v>
      </c>
      <c r="F390" s="30">
        <f t="shared" si="53"/>
        <v>-0.015294364131573368</v>
      </c>
      <c r="G390" s="30">
        <f t="shared" si="54"/>
        <v>0.906913890634821</v>
      </c>
      <c r="H390" s="13">
        <f t="shared" si="55"/>
        <v>906913.890634821</v>
      </c>
      <c r="J390" s="13">
        <f t="shared" si="56"/>
        <v>906913.8906693211</v>
      </c>
      <c r="K390">
        <f t="shared" si="57"/>
        <v>668</v>
      </c>
      <c r="L390" s="13">
        <f t="shared" si="58"/>
        <v>906913.8906693211</v>
      </c>
      <c r="M390" s="13">
        <f t="shared" si="59"/>
        <v>927148.9672638975</v>
      </c>
    </row>
    <row r="391" spans="1:13" ht="12.75">
      <c r="A391" s="1">
        <v>36494</v>
      </c>
      <c r="B391">
        <v>1.5893000000000002</v>
      </c>
      <c r="C391">
        <f t="shared" si="50"/>
        <v>347</v>
      </c>
      <c r="D391" s="30">
        <f t="shared" si="51"/>
        <v>0.04264252443744687</v>
      </c>
      <c r="E391">
        <f ca="1" t="shared" si="52"/>
        <v>190</v>
      </c>
      <c r="F391" s="30">
        <f t="shared" si="53"/>
        <v>0.03885853066180944</v>
      </c>
      <c r="G391" s="30">
        <f t="shared" si="54"/>
        <v>0.9567887067395265</v>
      </c>
      <c r="H391" s="13">
        <f t="shared" si="55"/>
        <v>956788.7067395266</v>
      </c>
      <c r="J391" s="13">
        <f t="shared" si="56"/>
        <v>956788.7067741266</v>
      </c>
      <c r="K391">
        <f t="shared" si="57"/>
        <v>90</v>
      </c>
      <c r="L391" s="13">
        <f t="shared" si="58"/>
        <v>956788.7067741266</v>
      </c>
      <c r="M391" s="13">
        <f t="shared" si="59"/>
        <v>927093.8346717661</v>
      </c>
    </row>
    <row r="392" spans="1:13" ht="12.75">
      <c r="A392" s="1">
        <v>36525</v>
      </c>
      <c r="B392">
        <v>1.593</v>
      </c>
      <c r="C392">
        <f t="shared" si="50"/>
        <v>348</v>
      </c>
      <c r="D392" s="30">
        <f t="shared" si="51"/>
        <v>0.002328068961177765</v>
      </c>
      <c r="E392">
        <f ca="1" t="shared" si="52"/>
        <v>182</v>
      </c>
      <c r="F392" s="30">
        <f t="shared" si="53"/>
        <v>-0.07269155206286837</v>
      </c>
      <c r="G392" s="30">
        <f t="shared" si="54"/>
        <v>0.8540510805500983</v>
      </c>
      <c r="H392" s="13">
        <f t="shared" si="55"/>
        <v>854051.0805500982</v>
      </c>
      <c r="J392" s="13">
        <f t="shared" si="56"/>
        <v>854051.0805847982</v>
      </c>
      <c r="K392">
        <f t="shared" si="57"/>
        <v>981</v>
      </c>
      <c r="L392" s="13">
        <f t="shared" si="58"/>
        <v>854051.0805847982</v>
      </c>
      <c r="M392" s="13">
        <f t="shared" si="59"/>
        <v>927093.8346485662</v>
      </c>
    </row>
    <row r="393" spans="1:13" ht="12.75">
      <c r="A393" s="1">
        <v>36556</v>
      </c>
      <c r="B393">
        <v>1.6495000000000002</v>
      </c>
      <c r="C393">
        <f t="shared" si="50"/>
        <v>349</v>
      </c>
      <c r="D393" s="30">
        <f t="shared" si="51"/>
        <v>0.03546767106089144</v>
      </c>
      <c r="E393">
        <f ca="1" t="shared" si="52"/>
        <v>201</v>
      </c>
      <c r="F393" s="30">
        <f t="shared" si="53"/>
        <v>0.026849681955138927</v>
      </c>
      <c r="G393" s="30">
        <f t="shared" si="54"/>
        <v>0.945728557080683</v>
      </c>
      <c r="H393" s="13">
        <f t="shared" si="55"/>
        <v>945728.5570806831</v>
      </c>
      <c r="J393" s="13">
        <f t="shared" si="56"/>
        <v>945728.5571154831</v>
      </c>
      <c r="K393">
        <f t="shared" si="57"/>
        <v>177</v>
      </c>
      <c r="L393" s="13">
        <f t="shared" si="58"/>
        <v>945728.5571154831</v>
      </c>
      <c r="M393" s="13">
        <f t="shared" si="59"/>
        <v>927093.8346406661</v>
      </c>
    </row>
    <row r="394" spans="1:13" ht="12.75">
      <c r="A394" s="1">
        <v>36585</v>
      </c>
      <c r="B394">
        <v>1.6665</v>
      </c>
      <c r="C394">
        <f t="shared" si="50"/>
        <v>350</v>
      </c>
      <c r="D394" s="30">
        <f t="shared" si="51"/>
        <v>0.01030615337981211</v>
      </c>
      <c r="E394">
        <f ca="1" t="shared" si="52"/>
        <v>48</v>
      </c>
      <c r="F394" s="30">
        <f t="shared" si="53"/>
        <v>-0.061831723324238586</v>
      </c>
      <c r="G394" s="30">
        <f t="shared" si="54"/>
        <v>0.8640529828183763</v>
      </c>
      <c r="H394" s="13">
        <f t="shared" si="55"/>
        <v>864052.9828183763</v>
      </c>
      <c r="J394" s="13">
        <f t="shared" si="56"/>
        <v>864052.9828532763</v>
      </c>
      <c r="K394">
        <f t="shared" si="57"/>
        <v>959</v>
      </c>
      <c r="L394" s="13">
        <f t="shared" si="58"/>
        <v>864052.9828532763</v>
      </c>
      <c r="M394" s="13">
        <f t="shared" si="59"/>
        <v>927093.8346220662</v>
      </c>
    </row>
    <row r="395" spans="1:13" ht="12.75">
      <c r="A395" s="1">
        <v>36616</v>
      </c>
      <c r="B395">
        <v>1.663</v>
      </c>
      <c r="C395">
        <f t="shared" si="50"/>
        <v>351</v>
      </c>
      <c r="D395" s="30">
        <f t="shared" si="51"/>
        <v>-0.0021002100210021357</v>
      </c>
      <c r="E395">
        <f ca="1" t="shared" si="52"/>
        <v>88</v>
      </c>
      <c r="F395" s="30">
        <f t="shared" si="53"/>
        <v>0.06164346164346157</v>
      </c>
      <c r="G395" s="30">
        <f t="shared" si="54"/>
        <v>0.9777736281736281</v>
      </c>
      <c r="H395" s="13">
        <f t="shared" si="55"/>
        <v>977773.6281736281</v>
      </c>
      <c r="J395" s="13">
        <f t="shared" si="56"/>
        <v>977773.6282086282</v>
      </c>
      <c r="K395">
        <f t="shared" si="57"/>
        <v>41</v>
      </c>
      <c r="L395" s="13">
        <f t="shared" si="58"/>
        <v>977773.6282086282</v>
      </c>
      <c r="M395" s="13">
        <f t="shared" si="59"/>
        <v>926698.0821528792</v>
      </c>
    </row>
    <row r="396" spans="1:13" ht="12.75">
      <c r="A396" s="1">
        <v>36644</v>
      </c>
      <c r="B396">
        <v>1.725</v>
      </c>
      <c r="C396">
        <f t="shared" si="50"/>
        <v>352</v>
      </c>
      <c r="D396" s="30">
        <f t="shared" si="51"/>
        <v>0.03728202044497908</v>
      </c>
      <c r="E396">
        <f ca="1" t="shared" si="52"/>
        <v>208</v>
      </c>
      <c r="F396" s="30">
        <f t="shared" si="53"/>
        <v>0.022752293577981586</v>
      </c>
      <c r="G396" s="30">
        <f t="shared" si="54"/>
        <v>0.9419548623853211</v>
      </c>
      <c r="H396" s="13">
        <f t="shared" si="55"/>
        <v>941954.8623853211</v>
      </c>
      <c r="J396" s="13">
        <f t="shared" si="56"/>
        <v>941954.8624204211</v>
      </c>
      <c r="K396">
        <f t="shared" si="57"/>
        <v>208</v>
      </c>
      <c r="L396" s="13">
        <f t="shared" si="58"/>
        <v>941954.8624204211</v>
      </c>
      <c r="M396" s="13">
        <f t="shared" si="59"/>
        <v>926698.0821419792</v>
      </c>
    </row>
    <row r="397" spans="1:13" ht="12.75">
      <c r="A397" s="1">
        <v>36677</v>
      </c>
      <c r="B397">
        <v>1.6883000000000001</v>
      </c>
      <c r="C397">
        <f t="shared" si="50"/>
        <v>353</v>
      </c>
      <c r="D397" s="30">
        <f t="shared" si="51"/>
        <v>-0.02127536231884053</v>
      </c>
      <c r="E397">
        <f ca="1" t="shared" si="52"/>
        <v>84</v>
      </c>
      <c r="F397" s="30">
        <f t="shared" si="53"/>
        <v>-0.07773459189339249</v>
      </c>
      <c r="G397" s="30">
        <f t="shared" si="54"/>
        <v>0.8494064408661856</v>
      </c>
      <c r="H397" s="13">
        <f t="shared" si="55"/>
        <v>849406.4408661856</v>
      </c>
      <c r="J397" s="13">
        <f t="shared" si="56"/>
        <v>849406.4409013856</v>
      </c>
      <c r="K397">
        <f t="shared" si="57"/>
        <v>990</v>
      </c>
      <c r="L397" s="13">
        <f t="shared" si="58"/>
        <v>849406.4409013856</v>
      </c>
      <c r="M397" s="13">
        <f t="shared" si="59"/>
        <v>926698.0820795792</v>
      </c>
    </row>
    <row r="398" spans="1:13" ht="12.75">
      <c r="A398" s="1">
        <v>36707</v>
      </c>
      <c r="B398">
        <v>1.6317000000000002</v>
      </c>
      <c r="C398">
        <f t="shared" si="50"/>
        <v>354</v>
      </c>
      <c r="D398" s="30">
        <f t="shared" si="51"/>
        <v>-0.03352484747971329</v>
      </c>
      <c r="E398">
        <f ca="1" t="shared" si="52"/>
        <v>148</v>
      </c>
      <c r="F398" s="30">
        <f t="shared" si="53"/>
        <v>-0.005993766482857876</v>
      </c>
      <c r="G398" s="30">
        <f t="shared" si="54"/>
        <v>0.915479741069288</v>
      </c>
      <c r="H398" s="13">
        <f t="shared" si="55"/>
        <v>915479.741069288</v>
      </c>
      <c r="J398" s="13">
        <f t="shared" si="56"/>
        <v>915479.741104588</v>
      </c>
      <c r="K398">
        <f t="shared" si="57"/>
        <v>540</v>
      </c>
      <c r="L398" s="13">
        <f t="shared" si="58"/>
        <v>915479.741104588</v>
      </c>
      <c r="M398" s="13">
        <f t="shared" si="59"/>
        <v>926612.1205869603</v>
      </c>
    </row>
    <row r="399" spans="1:13" ht="12.75">
      <c r="A399" s="1">
        <v>36738</v>
      </c>
      <c r="B399">
        <v>1.6689</v>
      </c>
      <c r="C399">
        <f t="shared" si="50"/>
        <v>355</v>
      </c>
      <c r="D399" s="30">
        <f t="shared" si="51"/>
        <v>0.022798308512594234</v>
      </c>
      <c r="E399">
        <f ca="1" t="shared" si="52"/>
        <v>478</v>
      </c>
      <c r="F399" s="30">
        <f t="shared" si="53"/>
        <v>0.003568515497553104</v>
      </c>
      <c r="G399" s="30">
        <f t="shared" si="54"/>
        <v>0.9242866027732465</v>
      </c>
      <c r="H399" s="13">
        <f t="shared" si="55"/>
        <v>924286.6027732465</v>
      </c>
      <c r="J399" s="13">
        <f t="shared" si="56"/>
        <v>924286.6028086465</v>
      </c>
      <c r="K399">
        <f t="shared" si="57"/>
        <v>392</v>
      </c>
      <c r="L399" s="13">
        <f t="shared" si="58"/>
        <v>924286.6028086465</v>
      </c>
      <c r="M399" s="13">
        <f t="shared" si="59"/>
        <v>926564.9547493797</v>
      </c>
    </row>
    <row r="400" spans="1:13" ht="12.75">
      <c r="A400" s="1">
        <v>36769</v>
      </c>
      <c r="B400">
        <v>1.7425000000000002</v>
      </c>
      <c r="C400">
        <f t="shared" si="50"/>
        <v>356</v>
      </c>
      <c r="D400" s="30">
        <f t="shared" si="51"/>
        <v>0.04410090478758466</v>
      </c>
      <c r="E400">
        <f ca="1" t="shared" si="52"/>
        <v>445</v>
      </c>
      <c r="F400" s="30">
        <f t="shared" si="53"/>
        <v>-0.042722217318386435</v>
      </c>
      <c r="G400" s="30">
        <f t="shared" si="54"/>
        <v>0.8816528378497661</v>
      </c>
      <c r="H400" s="13">
        <f t="shared" si="55"/>
        <v>881652.8378497661</v>
      </c>
      <c r="J400" s="13">
        <f t="shared" si="56"/>
        <v>881652.8378852662</v>
      </c>
      <c r="K400">
        <f t="shared" si="57"/>
        <v>915</v>
      </c>
      <c r="L400" s="13">
        <f t="shared" si="58"/>
        <v>881652.8378852662</v>
      </c>
      <c r="M400" s="13">
        <f t="shared" si="59"/>
        <v>926564.9547429796</v>
      </c>
    </row>
    <row r="401" spans="1:13" ht="12.75">
      <c r="A401" s="1">
        <v>36798</v>
      </c>
      <c r="B401">
        <v>1.7265000000000001</v>
      </c>
      <c r="C401">
        <f t="shared" si="50"/>
        <v>357</v>
      </c>
      <c r="D401" s="30">
        <f t="shared" si="51"/>
        <v>-0.00918220946915349</v>
      </c>
      <c r="E401">
        <f ca="1" t="shared" si="52"/>
        <v>220</v>
      </c>
      <c r="F401" s="30">
        <f t="shared" si="53"/>
        <v>0.006616541353383409</v>
      </c>
      <c r="G401" s="30">
        <f t="shared" si="54"/>
        <v>0.9270938345864662</v>
      </c>
      <c r="H401" s="13">
        <f t="shared" si="55"/>
        <v>927093.8345864662</v>
      </c>
      <c r="J401" s="13">
        <f t="shared" si="56"/>
        <v>927093.8346220662</v>
      </c>
      <c r="K401">
        <f t="shared" si="57"/>
        <v>349</v>
      </c>
      <c r="L401" s="13">
        <f t="shared" si="58"/>
        <v>927093.8346220662</v>
      </c>
      <c r="M401" s="13">
        <f t="shared" si="59"/>
        <v>926534.6094858882</v>
      </c>
    </row>
    <row r="402" spans="1:13" ht="12.75">
      <c r="A402" s="1">
        <v>36830</v>
      </c>
      <c r="B402">
        <v>1.7978</v>
      </c>
      <c r="C402">
        <f t="shared" si="50"/>
        <v>358</v>
      </c>
      <c r="D402" s="30">
        <f t="shared" si="51"/>
        <v>0.04129742253113222</v>
      </c>
      <c r="E402">
        <f ca="1" t="shared" si="52"/>
        <v>577</v>
      </c>
      <c r="F402" s="30">
        <f t="shared" si="53"/>
        <v>0.010781122864117032</v>
      </c>
      <c r="G402" s="30">
        <f t="shared" si="54"/>
        <v>0.9309294141578518</v>
      </c>
      <c r="H402" s="13">
        <f t="shared" si="55"/>
        <v>930929.4141578518</v>
      </c>
      <c r="J402" s="13">
        <f t="shared" si="56"/>
        <v>930929.4141935519</v>
      </c>
      <c r="K402">
        <f t="shared" si="57"/>
        <v>308</v>
      </c>
      <c r="L402" s="13">
        <f t="shared" si="58"/>
        <v>930929.4141935519</v>
      </c>
      <c r="M402" s="13">
        <f t="shared" si="59"/>
        <v>926225.5320000936</v>
      </c>
    </row>
    <row r="403" spans="1:13" ht="12.75">
      <c r="A403" s="1">
        <v>36860</v>
      </c>
      <c r="B403">
        <v>1.7365000000000002</v>
      </c>
      <c r="C403">
        <f t="shared" si="50"/>
        <v>359</v>
      </c>
      <c r="D403" s="30">
        <f t="shared" si="51"/>
        <v>-0.0340972299477138</v>
      </c>
      <c r="E403">
        <f ca="1" t="shared" si="52"/>
        <v>543</v>
      </c>
      <c r="F403" s="30">
        <f t="shared" si="53"/>
        <v>-0.0378514056224899</v>
      </c>
      <c r="G403" s="30">
        <f t="shared" si="54"/>
        <v>0.8861388554216868</v>
      </c>
      <c r="H403" s="13">
        <f t="shared" si="55"/>
        <v>886138.8554216868</v>
      </c>
      <c r="J403" s="13">
        <f t="shared" si="56"/>
        <v>886138.8554574868</v>
      </c>
      <c r="K403">
        <f t="shared" si="57"/>
        <v>886</v>
      </c>
      <c r="L403" s="13">
        <f t="shared" si="58"/>
        <v>886138.8554574868</v>
      </c>
      <c r="M403" s="13">
        <f t="shared" si="59"/>
        <v>926036.8645344069</v>
      </c>
    </row>
    <row r="404" spans="1:13" ht="12.75">
      <c r="A404" s="1">
        <v>36889</v>
      </c>
      <c r="B404">
        <v>1.6202</v>
      </c>
      <c r="C404">
        <f t="shared" si="50"/>
        <v>360</v>
      </c>
      <c r="D404" s="30">
        <f t="shared" si="51"/>
        <v>-0.06697379786927726</v>
      </c>
      <c r="E404">
        <f ca="1" t="shared" si="52"/>
        <v>519</v>
      </c>
      <c r="F404" s="30">
        <f t="shared" si="53"/>
        <v>0.0034052213393871433</v>
      </c>
      <c r="G404" s="30">
        <f t="shared" si="54"/>
        <v>0.9241362088535756</v>
      </c>
      <c r="H404" s="13">
        <f t="shared" si="55"/>
        <v>924136.2088535756</v>
      </c>
      <c r="J404" s="13">
        <f t="shared" si="56"/>
        <v>924136.2088894757</v>
      </c>
      <c r="K404">
        <f t="shared" si="57"/>
        <v>398</v>
      </c>
      <c r="L404" s="13">
        <f t="shared" si="58"/>
        <v>924136.2088894757</v>
      </c>
      <c r="M404" s="13">
        <f t="shared" si="59"/>
        <v>926036.8645018069</v>
      </c>
    </row>
    <row r="405" spans="1:13" ht="12.75">
      <c r="A405" s="1">
        <v>36922</v>
      </c>
      <c r="B405">
        <v>1.6425</v>
      </c>
      <c r="C405">
        <f t="shared" si="50"/>
        <v>361</v>
      </c>
      <c r="D405" s="30">
        <f t="shared" si="51"/>
        <v>0.01376373287248489</v>
      </c>
      <c r="E405">
        <f ca="1" t="shared" si="52"/>
        <v>224</v>
      </c>
      <c r="F405" s="30">
        <f t="shared" si="53"/>
        <v>0.05073140367258011</v>
      </c>
      <c r="G405" s="30">
        <f t="shared" si="54"/>
        <v>0.9677236227824463</v>
      </c>
      <c r="H405" s="13">
        <f t="shared" si="55"/>
        <v>967723.6227824463</v>
      </c>
      <c r="J405" s="13">
        <f t="shared" si="56"/>
        <v>967723.6228184464</v>
      </c>
      <c r="K405">
        <f t="shared" si="57"/>
        <v>49</v>
      </c>
      <c r="L405" s="13">
        <f t="shared" si="58"/>
        <v>967723.6228184464</v>
      </c>
      <c r="M405" s="13">
        <f t="shared" si="59"/>
        <v>926036.864498307</v>
      </c>
    </row>
    <row r="406" spans="1:13" ht="12.75">
      <c r="A406" s="1">
        <v>36950</v>
      </c>
      <c r="B406">
        <v>1.6736</v>
      </c>
      <c r="C406">
        <f t="shared" si="50"/>
        <v>362</v>
      </c>
      <c r="D406" s="30">
        <f t="shared" si="51"/>
        <v>0.01893455098934549</v>
      </c>
      <c r="E406">
        <f ca="1" t="shared" si="52"/>
        <v>370</v>
      </c>
      <c r="F406" s="30">
        <f t="shared" si="53"/>
        <v>0.00982209043736093</v>
      </c>
      <c r="G406" s="30">
        <f t="shared" si="54"/>
        <v>0.9300461452928095</v>
      </c>
      <c r="H406" s="13">
        <f t="shared" si="55"/>
        <v>930046.1452928095</v>
      </c>
      <c r="J406" s="13">
        <f t="shared" si="56"/>
        <v>930046.1453289095</v>
      </c>
      <c r="K406">
        <f t="shared" si="57"/>
        <v>310</v>
      </c>
      <c r="L406" s="13">
        <f t="shared" si="58"/>
        <v>930046.1453289095</v>
      </c>
      <c r="M406" s="13">
        <f t="shared" si="59"/>
        <v>925992.4639940765</v>
      </c>
    </row>
    <row r="407" spans="1:13" ht="12.75">
      <c r="A407" s="1">
        <v>36980</v>
      </c>
      <c r="B407">
        <v>1.736</v>
      </c>
      <c r="C407">
        <f t="shared" si="50"/>
        <v>363</v>
      </c>
      <c r="D407" s="30">
        <f t="shared" si="51"/>
        <v>0.03728489483747621</v>
      </c>
      <c r="E407">
        <f ca="1" t="shared" si="52"/>
        <v>526</v>
      </c>
      <c r="F407" s="30">
        <f t="shared" si="53"/>
        <v>0.007222105924220346</v>
      </c>
      <c r="G407" s="30">
        <f t="shared" si="54"/>
        <v>0.9276515595562069</v>
      </c>
      <c r="H407" s="13">
        <f t="shared" si="55"/>
        <v>927651.5595562069</v>
      </c>
      <c r="J407" s="13">
        <f t="shared" si="56"/>
        <v>927651.559592407</v>
      </c>
      <c r="K407">
        <f t="shared" si="57"/>
        <v>341</v>
      </c>
      <c r="L407" s="13">
        <f t="shared" si="58"/>
        <v>927651.559592407</v>
      </c>
      <c r="M407" s="13">
        <f t="shared" si="59"/>
        <v>925992.4639582766</v>
      </c>
    </row>
    <row r="408" spans="1:13" ht="12.75">
      <c r="A408" s="1">
        <v>37011</v>
      </c>
      <c r="B408">
        <v>1.7345000000000002</v>
      </c>
      <c r="C408">
        <f t="shared" si="50"/>
        <v>364</v>
      </c>
      <c r="D408" s="30">
        <f t="shared" si="51"/>
        <v>-0.0008640552995390349</v>
      </c>
      <c r="E408">
        <f ca="1" t="shared" si="52"/>
        <v>364</v>
      </c>
      <c r="F408" s="30">
        <f t="shared" si="53"/>
        <v>-0.0008640552995390349</v>
      </c>
      <c r="G408" s="30">
        <f t="shared" si="54"/>
        <v>0.9202042050691246</v>
      </c>
      <c r="H408" s="13">
        <f t="shared" si="55"/>
        <v>920204.2050691246</v>
      </c>
      <c r="J408" s="13">
        <f t="shared" si="56"/>
        <v>920204.2051054246</v>
      </c>
      <c r="K408">
        <f t="shared" si="57"/>
        <v>470</v>
      </c>
      <c r="L408" s="13">
        <f t="shared" si="58"/>
        <v>920204.2051054246</v>
      </c>
      <c r="M408" s="13">
        <f t="shared" si="59"/>
        <v>925988.2916078238</v>
      </c>
    </row>
    <row r="409" spans="1:13" ht="12.75">
      <c r="A409" s="1">
        <v>37042</v>
      </c>
      <c r="B409">
        <v>1.7970000000000002</v>
      </c>
      <c r="C409">
        <f t="shared" si="50"/>
        <v>365</v>
      </c>
      <c r="D409" s="30">
        <f t="shared" si="51"/>
        <v>0.0360334390314212</v>
      </c>
      <c r="E409">
        <f ca="1" t="shared" si="52"/>
        <v>460</v>
      </c>
      <c r="F409" s="30">
        <f t="shared" si="53"/>
        <v>0.0006143045195261543</v>
      </c>
      <c r="G409" s="30">
        <f t="shared" si="54"/>
        <v>0.9215657744624837</v>
      </c>
      <c r="H409" s="13">
        <f t="shared" si="55"/>
        <v>921565.7744624837</v>
      </c>
      <c r="J409" s="13">
        <f t="shared" si="56"/>
        <v>921565.7744988838</v>
      </c>
      <c r="K409">
        <f t="shared" si="57"/>
        <v>434</v>
      </c>
      <c r="L409" s="13">
        <f t="shared" si="58"/>
        <v>921565.7744988838</v>
      </c>
      <c r="M409" s="13">
        <f t="shared" si="59"/>
        <v>925812.9338783013</v>
      </c>
    </row>
    <row r="410" spans="1:13" ht="12.75">
      <c r="A410" s="1">
        <v>37071</v>
      </c>
      <c r="B410">
        <v>1.7968000000000002</v>
      </c>
      <c r="C410">
        <f t="shared" si="50"/>
        <v>366</v>
      </c>
      <c r="D410" s="30">
        <f t="shared" si="51"/>
        <v>-0.00011129660545350362</v>
      </c>
      <c r="E410">
        <f ca="1" t="shared" si="52"/>
        <v>194</v>
      </c>
      <c r="F410" s="30">
        <f t="shared" si="53"/>
        <v>-0.004851228978007827</v>
      </c>
      <c r="G410" s="30">
        <f t="shared" si="54"/>
        <v>0.9165320181112548</v>
      </c>
      <c r="H410" s="13">
        <f t="shared" si="55"/>
        <v>916532.0181112548</v>
      </c>
      <c r="J410" s="13">
        <f t="shared" si="56"/>
        <v>916532.0181477548</v>
      </c>
      <c r="K410">
        <f t="shared" si="57"/>
        <v>517</v>
      </c>
      <c r="L410" s="13">
        <f t="shared" si="58"/>
        <v>916532.0181477548</v>
      </c>
      <c r="M410" s="13">
        <f t="shared" si="59"/>
        <v>925812.9338257012</v>
      </c>
    </row>
    <row r="411" spans="1:13" ht="12.75">
      <c r="A411" s="1">
        <v>37103</v>
      </c>
      <c r="B411">
        <v>1.7285000000000001</v>
      </c>
      <c r="C411">
        <f t="shared" si="50"/>
        <v>367</v>
      </c>
      <c r="D411" s="30">
        <f t="shared" si="51"/>
        <v>-0.038012021371326865</v>
      </c>
      <c r="E411">
        <f ca="1" t="shared" si="52"/>
        <v>78</v>
      </c>
      <c r="F411" s="30">
        <f t="shared" si="53"/>
        <v>-0.015171477622070384</v>
      </c>
      <c r="G411" s="30">
        <f t="shared" si="54"/>
        <v>0.9070270691100732</v>
      </c>
      <c r="H411" s="13">
        <f t="shared" si="55"/>
        <v>907027.0691100733</v>
      </c>
      <c r="J411" s="13">
        <f t="shared" si="56"/>
        <v>907027.0691466733</v>
      </c>
      <c r="K411">
        <f t="shared" si="57"/>
        <v>667</v>
      </c>
      <c r="L411" s="13">
        <f t="shared" si="58"/>
        <v>907027.0691466733</v>
      </c>
      <c r="M411" s="13">
        <f t="shared" si="59"/>
        <v>925812.9337815013</v>
      </c>
    </row>
    <row r="412" spans="1:13" ht="12.75">
      <c r="A412" s="1">
        <v>37134</v>
      </c>
      <c r="B412">
        <v>1.6698000000000002</v>
      </c>
      <c r="C412">
        <f t="shared" si="50"/>
        <v>368</v>
      </c>
      <c r="D412" s="30">
        <f t="shared" si="51"/>
        <v>-0.03396008099508241</v>
      </c>
      <c r="E412">
        <f ca="1" t="shared" si="52"/>
        <v>316</v>
      </c>
      <c r="F412" s="30">
        <f t="shared" si="53"/>
        <v>0.02516860182159486</v>
      </c>
      <c r="G412" s="30">
        <f t="shared" si="54"/>
        <v>0.9441802822776889</v>
      </c>
      <c r="H412" s="13">
        <f t="shared" si="55"/>
        <v>944180.282277689</v>
      </c>
      <c r="J412" s="13">
        <f t="shared" si="56"/>
        <v>944180.282314389</v>
      </c>
      <c r="K412">
        <f t="shared" si="57"/>
        <v>184</v>
      </c>
      <c r="L412" s="13">
        <f t="shared" si="58"/>
        <v>944180.282314389</v>
      </c>
      <c r="M412" s="13">
        <f t="shared" si="59"/>
        <v>925758.8701917437</v>
      </c>
    </row>
    <row r="413" spans="1:13" ht="12.75">
      <c r="A413" s="1">
        <v>37162</v>
      </c>
      <c r="B413">
        <v>1.6188</v>
      </c>
      <c r="C413">
        <f t="shared" si="50"/>
        <v>369</v>
      </c>
      <c r="D413" s="30">
        <f t="shared" si="51"/>
        <v>-0.03054257994969467</v>
      </c>
      <c r="E413">
        <f ca="1" t="shared" si="52"/>
        <v>136</v>
      </c>
      <c r="F413" s="30">
        <f t="shared" si="53"/>
        <v>0.009543461439257106</v>
      </c>
      <c r="G413" s="30">
        <f t="shared" si="54"/>
        <v>0.9297895279855558</v>
      </c>
      <c r="H413" s="13">
        <f t="shared" si="55"/>
        <v>929789.5279855558</v>
      </c>
      <c r="J413" s="13">
        <f t="shared" si="56"/>
        <v>929789.5280223559</v>
      </c>
      <c r="K413">
        <f t="shared" si="57"/>
        <v>315</v>
      </c>
      <c r="L413" s="13">
        <f t="shared" si="58"/>
        <v>929789.5280223559</v>
      </c>
      <c r="M413" s="13">
        <f t="shared" si="59"/>
        <v>925758.8701491437</v>
      </c>
    </row>
    <row r="414" spans="1:13" ht="12.75">
      <c r="A414" s="1">
        <v>37195</v>
      </c>
      <c r="B414">
        <v>1.6347</v>
      </c>
      <c r="C414">
        <f t="shared" si="50"/>
        <v>370</v>
      </c>
      <c r="D414" s="30">
        <f t="shared" si="51"/>
        <v>0.00982209043736093</v>
      </c>
      <c r="E414">
        <f ca="1" t="shared" si="52"/>
        <v>529</v>
      </c>
      <c r="F414" s="30">
        <f t="shared" si="53"/>
        <v>-0.07288101469700026</v>
      </c>
      <c r="G414" s="30">
        <f t="shared" si="54"/>
        <v>0.8538765854640628</v>
      </c>
      <c r="H414" s="13">
        <f t="shared" si="55"/>
        <v>853876.5854640628</v>
      </c>
      <c r="J414" s="13">
        <f t="shared" si="56"/>
        <v>853876.5855009628</v>
      </c>
      <c r="K414">
        <f t="shared" si="57"/>
        <v>983</v>
      </c>
      <c r="L414" s="13">
        <f t="shared" si="58"/>
        <v>853876.5855009628</v>
      </c>
      <c r="M414" s="13">
        <f t="shared" si="59"/>
        <v>925504.5005288485</v>
      </c>
    </row>
    <row r="415" spans="1:13" ht="12.75">
      <c r="A415" s="1">
        <v>37225</v>
      </c>
      <c r="B415">
        <v>1.6405</v>
      </c>
      <c r="C415">
        <f t="shared" si="50"/>
        <v>371</v>
      </c>
      <c r="D415" s="30">
        <f t="shared" si="51"/>
        <v>0.0035480516302686116</v>
      </c>
      <c r="E415">
        <f ca="1" t="shared" si="52"/>
        <v>535</v>
      </c>
      <c r="F415" s="30">
        <f t="shared" si="53"/>
        <v>0.031029317355018016</v>
      </c>
      <c r="G415" s="30">
        <f t="shared" si="54"/>
        <v>0.9495780012839716</v>
      </c>
      <c r="H415" s="13">
        <f t="shared" si="55"/>
        <v>949578.0012839716</v>
      </c>
      <c r="J415" s="13">
        <f t="shared" si="56"/>
        <v>949578.0013209716</v>
      </c>
      <c r="K415">
        <f t="shared" si="57"/>
        <v>143</v>
      </c>
      <c r="L415" s="13">
        <f t="shared" si="58"/>
        <v>949578.0013209716</v>
      </c>
      <c r="M415" s="13">
        <f t="shared" si="59"/>
        <v>925504.5005136485</v>
      </c>
    </row>
    <row r="416" spans="1:13" ht="12.75">
      <c r="A416" s="1">
        <v>37256</v>
      </c>
      <c r="B416">
        <v>1.6598000000000002</v>
      </c>
      <c r="C416">
        <f t="shared" si="50"/>
        <v>372</v>
      </c>
      <c r="D416" s="30">
        <f t="shared" si="51"/>
        <v>0.0117647058823529</v>
      </c>
      <c r="E416">
        <f ca="1" t="shared" si="52"/>
        <v>545</v>
      </c>
      <c r="F416" s="30">
        <f t="shared" si="53"/>
        <v>0.03500729318608031</v>
      </c>
      <c r="G416" s="30">
        <f t="shared" si="54"/>
        <v>0.95324171702438</v>
      </c>
      <c r="H416" s="13">
        <f t="shared" si="55"/>
        <v>953241.71702438</v>
      </c>
      <c r="J416" s="13">
        <f t="shared" si="56"/>
        <v>953241.71706148</v>
      </c>
      <c r="K416">
        <f t="shared" si="57"/>
        <v>126</v>
      </c>
      <c r="L416" s="13">
        <f t="shared" si="58"/>
        <v>953241.71706148</v>
      </c>
      <c r="M416" s="13">
        <f t="shared" si="59"/>
        <v>925504.5005083485</v>
      </c>
    </row>
    <row r="417" spans="1:13" ht="12.75">
      <c r="A417" s="1">
        <v>37287</v>
      </c>
      <c r="B417">
        <v>1.719</v>
      </c>
      <c r="C417">
        <f t="shared" si="50"/>
        <v>373</v>
      </c>
      <c r="D417" s="30">
        <f t="shared" si="51"/>
        <v>0.0356669478250391</v>
      </c>
      <c r="E417">
        <f ca="1" t="shared" si="52"/>
        <v>470</v>
      </c>
      <c r="F417" s="30">
        <f t="shared" si="53"/>
        <v>0.014587477503078317</v>
      </c>
      <c r="G417" s="30">
        <f t="shared" si="54"/>
        <v>0.9344350667803352</v>
      </c>
      <c r="H417" s="13">
        <f t="shared" si="55"/>
        <v>934435.0667803352</v>
      </c>
      <c r="J417" s="13">
        <f t="shared" si="56"/>
        <v>934435.0668175352</v>
      </c>
      <c r="K417">
        <f t="shared" si="57"/>
        <v>267</v>
      </c>
      <c r="L417" s="13">
        <f t="shared" si="58"/>
        <v>934435.0668175352</v>
      </c>
      <c r="M417" s="13">
        <f t="shared" si="59"/>
        <v>925504.5004739484</v>
      </c>
    </row>
    <row r="418" spans="1:13" ht="12.75">
      <c r="A418" s="1">
        <v>37315</v>
      </c>
      <c r="B418">
        <v>1.7025000000000001</v>
      </c>
      <c r="C418">
        <f t="shared" si="50"/>
        <v>374</v>
      </c>
      <c r="D418" s="30">
        <f t="shared" si="51"/>
        <v>-0.009598603839441555</v>
      </c>
      <c r="E418">
        <f ca="1" t="shared" si="52"/>
        <v>528</v>
      </c>
      <c r="F418" s="30">
        <f t="shared" si="53"/>
        <v>0.028577345206046934</v>
      </c>
      <c r="G418" s="30">
        <f t="shared" si="54"/>
        <v>0.9473197349347693</v>
      </c>
      <c r="H418" s="13">
        <f t="shared" si="55"/>
        <v>947319.7349347693</v>
      </c>
      <c r="J418" s="13">
        <f t="shared" si="56"/>
        <v>947319.7349720694</v>
      </c>
      <c r="K418">
        <f t="shared" si="57"/>
        <v>164</v>
      </c>
      <c r="L418" s="13">
        <f t="shared" si="58"/>
        <v>947319.7349720694</v>
      </c>
      <c r="M418" s="13">
        <f t="shared" si="59"/>
        <v>925504.5004610484</v>
      </c>
    </row>
    <row r="419" spans="1:13" ht="12.75">
      <c r="A419" s="1">
        <v>37344</v>
      </c>
      <c r="B419">
        <v>1.6820000000000002</v>
      </c>
      <c r="C419">
        <f t="shared" si="50"/>
        <v>375</v>
      </c>
      <c r="D419" s="30">
        <f t="shared" si="51"/>
        <v>-0.012041116005873653</v>
      </c>
      <c r="E419">
        <f ca="1" t="shared" si="52"/>
        <v>557</v>
      </c>
      <c r="F419" s="30">
        <f t="shared" si="53"/>
        <v>-0.026146419951729727</v>
      </c>
      <c r="G419" s="30">
        <f t="shared" si="54"/>
        <v>0.896919147224457</v>
      </c>
      <c r="H419" s="13">
        <f t="shared" si="55"/>
        <v>896919.147224457</v>
      </c>
      <c r="J419" s="13">
        <f t="shared" si="56"/>
        <v>896919.147261857</v>
      </c>
      <c r="K419">
        <f t="shared" si="57"/>
        <v>799</v>
      </c>
      <c r="L419" s="13">
        <f t="shared" si="58"/>
        <v>896919.147261857</v>
      </c>
      <c r="M419" s="13">
        <f t="shared" si="59"/>
        <v>925018.0742169071</v>
      </c>
    </row>
    <row r="420" spans="1:13" ht="12.75">
      <c r="A420" s="1">
        <v>37376</v>
      </c>
      <c r="B420">
        <v>1.6216000000000002</v>
      </c>
      <c r="C420">
        <f t="shared" si="50"/>
        <v>376</v>
      </c>
      <c r="D420" s="30">
        <f t="shared" si="51"/>
        <v>-0.03590963139120096</v>
      </c>
      <c r="E420">
        <f ca="1" t="shared" si="52"/>
        <v>471</v>
      </c>
      <c r="F420" s="30">
        <f t="shared" si="53"/>
        <v>-0.01708523947343854</v>
      </c>
      <c r="G420" s="30">
        <f t="shared" si="54"/>
        <v>0.9052644944449632</v>
      </c>
      <c r="H420" s="13">
        <f t="shared" si="55"/>
        <v>905264.4944449632</v>
      </c>
      <c r="J420" s="13">
        <f t="shared" si="56"/>
        <v>905264.4944824632</v>
      </c>
      <c r="K420">
        <f t="shared" si="57"/>
        <v>695</v>
      </c>
      <c r="L420" s="13">
        <f t="shared" si="58"/>
        <v>905264.4944824632</v>
      </c>
      <c r="M420" s="13">
        <f t="shared" si="59"/>
        <v>925018.0741888072</v>
      </c>
    </row>
    <row r="421" spans="1:13" ht="12.75">
      <c r="A421" s="1">
        <v>37407</v>
      </c>
      <c r="B421">
        <v>1.5693000000000001</v>
      </c>
      <c r="C421">
        <f t="shared" si="50"/>
        <v>377</v>
      </c>
      <c r="D421" s="30">
        <f t="shared" si="51"/>
        <v>-0.03225209669462259</v>
      </c>
      <c r="E421">
        <f ca="1" t="shared" si="52"/>
        <v>267</v>
      </c>
      <c r="F421" s="30">
        <f t="shared" si="53"/>
        <v>-0.02260812581913496</v>
      </c>
      <c r="G421" s="30">
        <f t="shared" si="54"/>
        <v>0.9001779161205767</v>
      </c>
      <c r="H421" s="13">
        <f t="shared" si="55"/>
        <v>900177.9161205768</v>
      </c>
      <c r="J421" s="13">
        <f t="shared" si="56"/>
        <v>900177.9161581768</v>
      </c>
      <c r="K421">
        <f t="shared" si="57"/>
        <v>776</v>
      </c>
      <c r="L421" s="13">
        <f t="shared" si="58"/>
        <v>900177.9161581768</v>
      </c>
      <c r="M421" s="13">
        <f t="shared" si="59"/>
        <v>925018.0741797071</v>
      </c>
    </row>
    <row r="422" spans="1:13" ht="12.75">
      <c r="A422" s="1">
        <v>37435</v>
      </c>
      <c r="B422">
        <v>1.492</v>
      </c>
      <c r="C422">
        <f t="shared" si="50"/>
        <v>378</v>
      </c>
      <c r="D422" s="30">
        <f t="shared" si="51"/>
        <v>-0.04925763079079848</v>
      </c>
      <c r="E422">
        <f ca="1" t="shared" si="52"/>
        <v>228</v>
      </c>
      <c r="F422" s="30">
        <f t="shared" si="53"/>
        <v>-0.03173107131636821</v>
      </c>
      <c r="G422" s="30">
        <f t="shared" si="54"/>
        <v>0.8917756833176249</v>
      </c>
      <c r="H422" s="13">
        <f t="shared" si="55"/>
        <v>891775.683317625</v>
      </c>
      <c r="J422" s="13">
        <f t="shared" si="56"/>
        <v>891775.683355325</v>
      </c>
      <c r="K422">
        <f t="shared" si="57"/>
        <v>831</v>
      </c>
      <c r="L422" s="13">
        <f t="shared" si="58"/>
        <v>891775.683355325</v>
      </c>
      <c r="M422" s="13">
        <f t="shared" si="59"/>
        <v>924830.7962056132</v>
      </c>
    </row>
    <row r="423" spans="1:13" ht="12.75">
      <c r="A423" s="1">
        <v>37468</v>
      </c>
      <c r="B423">
        <v>1.4833</v>
      </c>
      <c r="C423">
        <f t="shared" si="50"/>
        <v>379</v>
      </c>
      <c r="D423" s="30">
        <f t="shared" si="51"/>
        <v>-0.005831099195710454</v>
      </c>
      <c r="E423">
        <f ca="1" t="shared" si="52"/>
        <v>351</v>
      </c>
      <c r="F423" s="30">
        <f t="shared" si="53"/>
        <v>-0.0021002100210021357</v>
      </c>
      <c r="G423" s="30">
        <f t="shared" si="54"/>
        <v>0.9190657065706571</v>
      </c>
      <c r="H423" s="13">
        <f t="shared" si="55"/>
        <v>919065.7065706571</v>
      </c>
      <c r="J423" s="13">
        <f t="shared" si="56"/>
        <v>919065.7066084571</v>
      </c>
      <c r="K423">
        <f t="shared" si="57"/>
        <v>493</v>
      </c>
      <c r="L423" s="13">
        <f t="shared" si="58"/>
        <v>919065.7066084571</v>
      </c>
      <c r="M423" s="13">
        <f t="shared" si="59"/>
        <v>924830.7961903132</v>
      </c>
    </row>
    <row r="424" spans="1:13" ht="12.75">
      <c r="A424" s="1">
        <v>37498</v>
      </c>
      <c r="B424">
        <v>1.5007000000000001</v>
      </c>
      <c r="C424">
        <f t="shared" si="50"/>
        <v>380</v>
      </c>
      <c r="D424" s="30">
        <f t="shared" si="51"/>
        <v>0.011730600687655857</v>
      </c>
      <c r="E424">
        <f ca="1" t="shared" si="52"/>
        <v>59</v>
      </c>
      <c r="F424" s="30">
        <f t="shared" si="53"/>
        <v>0.01981178801386818</v>
      </c>
      <c r="G424" s="30">
        <f t="shared" si="54"/>
        <v>0.9392466567607727</v>
      </c>
      <c r="H424" s="13">
        <f t="shared" si="55"/>
        <v>939246.6567607727</v>
      </c>
      <c r="J424" s="13">
        <f t="shared" si="56"/>
        <v>939246.6567986727</v>
      </c>
      <c r="K424">
        <f t="shared" si="57"/>
        <v>230</v>
      </c>
      <c r="L424" s="13">
        <f t="shared" si="58"/>
        <v>939246.6567986727</v>
      </c>
      <c r="M424" s="13">
        <f t="shared" si="59"/>
        <v>924830.7961827131</v>
      </c>
    </row>
    <row r="425" spans="1:13" ht="12.75">
      <c r="A425" s="1">
        <v>37529</v>
      </c>
      <c r="B425">
        <v>1.4758</v>
      </c>
      <c r="C425">
        <f t="shared" si="50"/>
        <v>381</v>
      </c>
      <c r="D425" s="30">
        <f t="shared" si="51"/>
        <v>-0.016592256946758255</v>
      </c>
      <c r="E425">
        <f ca="1" t="shared" si="52"/>
        <v>102</v>
      </c>
      <c r="F425" s="30">
        <f t="shared" si="53"/>
        <v>-0.041159420289855086</v>
      </c>
      <c r="G425" s="30">
        <f t="shared" si="54"/>
        <v>0.8830921739130435</v>
      </c>
      <c r="H425" s="13">
        <f t="shared" si="55"/>
        <v>883092.1739130435</v>
      </c>
      <c r="J425" s="13">
        <f t="shared" si="56"/>
        <v>883092.1739510435</v>
      </c>
      <c r="K425">
        <f t="shared" si="57"/>
        <v>911</v>
      </c>
      <c r="L425" s="13">
        <f t="shared" si="58"/>
        <v>883092.1739510435</v>
      </c>
      <c r="M425" s="13">
        <f t="shared" si="59"/>
        <v>924830.7961246131</v>
      </c>
    </row>
    <row r="426" spans="1:13" ht="12.75">
      <c r="A426" s="1">
        <v>37560</v>
      </c>
      <c r="B426">
        <v>1.4805000000000001</v>
      </c>
      <c r="C426">
        <f t="shared" si="50"/>
        <v>382</v>
      </c>
      <c r="D426" s="30">
        <f t="shared" si="51"/>
        <v>0.0031847133757962887</v>
      </c>
      <c r="E426">
        <f ca="1" t="shared" si="52"/>
        <v>335</v>
      </c>
      <c r="F426" s="30">
        <f t="shared" si="53"/>
        <v>0.030631827576026005</v>
      </c>
      <c r="G426" s="30">
        <f t="shared" si="54"/>
        <v>0.94921191319752</v>
      </c>
      <c r="H426" s="13">
        <f t="shared" si="55"/>
        <v>949211.91319752</v>
      </c>
      <c r="J426" s="13">
        <f t="shared" si="56"/>
        <v>949211.91323562</v>
      </c>
      <c r="K426">
        <f t="shared" si="57"/>
        <v>155</v>
      </c>
      <c r="L426" s="13">
        <f t="shared" si="58"/>
        <v>949211.91323562</v>
      </c>
      <c r="M426" s="13">
        <f t="shared" si="59"/>
        <v>924704.9950678053</v>
      </c>
    </row>
    <row r="427" spans="1:13" ht="12.75">
      <c r="A427" s="1">
        <v>37589</v>
      </c>
      <c r="B427">
        <v>1.486</v>
      </c>
      <c r="C427">
        <f t="shared" si="50"/>
        <v>383</v>
      </c>
      <c r="D427" s="30">
        <f t="shared" si="51"/>
        <v>0.0037149611617695033</v>
      </c>
      <c r="E427">
        <f ca="1" t="shared" si="52"/>
        <v>125</v>
      </c>
      <c r="F427" s="30">
        <f t="shared" si="53"/>
        <v>0.027115289460663217</v>
      </c>
      <c r="G427" s="30">
        <f t="shared" si="54"/>
        <v>0.9459731815932708</v>
      </c>
      <c r="H427" s="13">
        <f t="shared" si="55"/>
        <v>945973.1815932709</v>
      </c>
      <c r="J427" s="13">
        <f t="shared" si="56"/>
        <v>945973.1816314709</v>
      </c>
      <c r="K427">
        <f t="shared" si="57"/>
        <v>175</v>
      </c>
      <c r="L427" s="13">
        <f t="shared" si="58"/>
        <v>945973.1816314709</v>
      </c>
      <c r="M427" s="13">
        <f t="shared" si="59"/>
        <v>924704.9949767053</v>
      </c>
    </row>
    <row r="428" spans="1:13" ht="12.75">
      <c r="A428" s="1">
        <v>37621</v>
      </c>
      <c r="B428">
        <v>1.3833</v>
      </c>
      <c r="C428">
        <f t="shared" si="50"/>
        <v>384</v>
      </c>
      <c r="D428" s="30">
        <f t="shared" si="51"/>
        <v>-0.06911170928667565</v>
      </c>
      <c r="E428">
        <f ca="1" t="shared" si="52"/>
        <v>541</v>
      </c>
      <c r="F428" s="30">
        <f t="shared" si="53"/>
        <v>0.020864530298492445</v>
      </c>
      <c r="G428" s="30">
        <f t="shared" si="54"/>
        <v>0.9402162324049116</v>
      </c>
      <c r="H428" s="13">
        <f t="shared" si="55"/>
        <v>940216.2324049115</v>
      </c>
      <c r="J428" s="13">
        <f t="shared" si="56"/>
        <v>940216.2324432115</v>
      </c>
      <c r="K428">
        <f t="shared" si="57"/>
        <v>225</v>
      </c>
      <c r="L428" s="13">
        <f t="shared" si="58"/>
        <v>940216.2324432115</v>
      </c>
      <c r="M428" s="13">
        <f t="shared" si="59"/>
        <v>924427.1286534749</v>
      </c>
    </row>
    <row r="429" spans="1:13" ht="12.75">
      <c r="A429" s="1">
        <v>37652</v>
      </c>
      <c r="B429">
        <v>1.3683</v>
      </c>
      <c r="C429">
        <f t="shared" si="50"/>
        <v>385</v>
      </c>
      <c r="D429" s="30">
        <f t="shared" si="51"/>
        <v>-0.010843634786380285</v>
      </c>
      <c r="E429">
        <f ca="1" t="shared" si="52"/>
        <v>130</v>
      </c>
      <c r="F429" s="30">
        <f t="shared" si="53"/>
        <v>-0.07088607594936702</v>
      </c>
      <c r="G429" s="30">
        <f t="shared" si="54"/>
        <v>0.855713924050633</v>
      </c>
      <c r="H429" s="13">
        <f t="shared" si="55"/>
        <v>855713.924050633</v>
      </c>
      <c r="J429" s="13">
        <f t="shared" si="56"/>
        <v>855713.9240890329</v>
      </c>
      <c r="K429">
        <f t="shared" si="57"/>
        <v>979</v>
      </c>
      <c r="L429" s="13">
        <f t="shared" si="58"/>
        <v>855713.9240890329</v>
      </c>
      <c r="M429" s="13">
        <f t="shared" si="59"/>
        <v>924427.1285583748</v>
      </c>
    </row>
    <row r="430" spans="1:13" ht="12.75">
      <c r="A430" s="1">
        <v>37680</v>
      </c>
      <c r="B430">
        <v>1.3557000000000001</v>
      </c>
      <c r="C430">
        <f t="shared" si="50"/>
        <v>386</v>
      </c>
      <c r="D430" s="30">
        <f t="shared" si="51"/>
        <v>-0.009208506906380087</v>
      </c>
      <c r="E430">
        <f ca="1" t="shared" si="52"/>
        <v>415</v>
      </c>
      <c r="F430" s="30">
        <f t="shared" si="53"/>
        <v>0.0033523037343106132</v>
      </c>
      <c r="G430" s="30">
        <f t="shared" si="54"/>
        <v>0.9240874717393002</v>
      </c>
      <c r="H430" s="13">
        <f t="shared" si="55"/>
        <v>924087.4717393002</v>
      </c>
      <c r="J430" s="13">
        <f t="shared" si="56"/>
        <v>924087.4717778001</v>
      </c>
      <c r="K430">
        <f t="shared" si="57"/>
        <v>400</v>
      </c>
      <c r="L430" s="13">
        <f t="shared" si="58"/>
        <v>924087.4717778001</v>
      </c>
      <c r="M430" s="13">
        <f t="shared" si="59"/>
        <v>924421.4792757897</v>
      </c>
    </row>
    <row r="431" spans="1:13" ht="12.75">
      <c r="A431" s="1">
        <v>37711</v>
      </c>
      <c r="B431">
        <v>1.3538000000000001</v>
      </c>
      <c r="C431">
        <f aca="true" t="shared" si="60" ref="C431:C494">C430+1</f>
        <v>387</v>
      </c>
      <c r="D431" s="30">
        <f aca="true" t="shared" si="61" ref="D431:D494">B431/B430-1</f>
        <v>-0.0014014900051634305</v>
      </c>
      <c r="E431">
        <f aca="true" ca="1" t="shared" si="62" ref="E431:E494">RANDBETWEEN(2,614)</f>
        <v>354</v>
      </c>
      <c r="F431" s="30">
        <f aca="true" t="shared" si="63" ref="F431:F494">VLOOKUP(E431,$C$46:$D$658,2,TRUE)</f>
        <v>-0.03352484747971329</v>
      </c>
      <c r="G431" s="30">
        <f aca="true" t="shared" si="64" ref="G431:G494">$B$1*(1+F431)</f>
        <v>0.8901236154711841</v>
      </c>
      <c r="H431" s="13">
        <f aca="true" t="shared" si="65" ref="H431:H494">1*G431*$B$3</f>
        <v>890123.6154711841</v>
      </c>
      <c r="J431" s="13">
        <f aca="true" t="shared" si="66" ref="J431:J494">H431+0.0000001*C430</f>
        <v>890123.6155097841</v>
      </c>
      <c r="K431">
        <f aca="true" t="shared" si="67" ref="K431:K494">RANK(J431,J$46:J$1045)</f>
        <v>851</v>
      </c>
      <c r="L431" s="13">
        <f aca="true" t="shared" si="68" ref="L431:L494">H431+0.0000001*C430</f>
        <v>890123.6155097841</v>
      </c>
      <c r="M431" s="13">
        <f aca="true" t="shared" si="69" ref="M431:M494">_xlfn.IFERROR(VLOOKUP(C430,K$46:L$1045,2,FALSE),VLOOKUP(C430,K$46:L$1045,2,TRUE))</f>
        <v>924421.4792615897</v>
      </c>
    </row>
    <row r="432" spans="1:13" ht="12.75">
      <c r="A432" s="1">
        <v>37741</v>
      </c>
      <c r="B432">
        <v>1.3545</v>
      </c>
      <c r="C432">
        <f t="shared" si="60"/>
        <v>388</v>
      </c>
      <c r="D432" s="30">
        <f t="shared" si="61"/>
        <v>0.0005170630816959676</v>
      </c>
      <c r="E432">
        <f ca="1" t="shared" si="62"/>
        <v>572</v>
      </c>
      <c r="F432" s="30">
        <f t="shared" si="63"/>
        <v>-0.019909044972208245</v>
      </c>
      <c r="G432" s="30">
        <f t="shared" si="64"/>
        <v>0.9026637695805962</v>
      </c>
      <c r="H432" s="13">
        <f t="shared" si="65"/>
        <v>902663.7695805962</v>
      </c>
      <c r="J432" s="13">
        <f t="shared" si="66"/>
        <v>902663.7696192962</v>
      </c>
      <c r="K432">
        <f t="shared" si="67"/>
        <v>728</v>
      </c>
      <c r="L432" s="13">
        <f t="shared" si="68"/>
        <v>902663.7696192962</v>
      </c>
      <c r="M432" s="13">
        <f t="shared" si="69"/>
        <v>924367.4589487447</v>
      </c>
    </row>
    <row r="433" spans="1:13" ht="12.75">
      <c r="A433" s="1">
        <v>37771</v>
      </c>
      <c r="B433">
        <v>1.3022</v>
      </c>
      <c r="C433">
        <f t="shared" si="60"/>
        <v>389</v>
      </c>
      <c r="D433" s="30">
        <f t="shared" si="61"/>
        <v>-0.038612033960871206</v>
      </c>
      <c r="E433">
        <f ca="1" t="shared" si="62"/>
        <v>43</v>
      </c>
      <c r="F433" s="30">
        <f t="shared" si="63"/>
        <v>-0.011865480118654848</v>
      </c>
      <c r="G433" s="30">
        <f t="shared" si="64"/>
        <v>0.9100718928107189</v>
      </c>
      <c r="H433" s="13">
        <f t="shared" si="65"/>
        <v>910071.8928107189</v>
      </c>
      <c r="J433" s="13">
        <f t="shared" si="66"/>
        <v>910071.8928495188</v>
      </c>
      <c r="K433">
        <f t="shared" si="67"/>
        <v>623</v>
      </c>
      <c r="L433" s="13">
        <f t="shared" si="68"/>
        <v>910071.8928495188</v>
      </c>
      <c r="M433" s="13">
        <f t="shared" si="69"/>
        <v>924349.7870173207</v>
      </c>
    </row>
    <row r="434" spans="1:13" ht="12.75">
      <c r="A434" s="1">
        <v>37802</v>
      </c>
      <c r="B434">
        <v>1.3519</v>
      </c>
      <c r="C434">
        <f t="shared" si="60"/>
        <v>390</v>
      </c>
      <c r="D434" s="30">
        <f t="shared" si="61"/>
        <v>0.03816618031024421</v>
      </c>
      <c r="E434">
        <f ca="1" t="shared" si="62"/>
        <v>216</v>
      </c>
      <c r="F434" s="30">
        <f t="shared" si="63"/>
        <v>0.03336773305813545</v>
      </c>
      <c r="G434" s="30">
        <f t="shared" si="64"/>
        <v>0.9517316821465428</v>
      </c>
      <c r="H434" s="13">
        <f t="shared" si="65"/>
        <v>951731.6821465428</v>
      </c>
      <c r="J434" s="13">
        <f t="shared" si="66"/>
        <v>951731.6821854428</v>
      </c>
      <c r="K434">
        <f t="shared" si="67"/>
        <v>130</v>
      </c>
      <c r="L434" s="13">
        <f t="shared" si="68"/>
        <v>951731.6821854428</v>
      </c>
      <c r="M434" s="13">
        <f t="shared" si="69"/>
        <v>924349.7869719208</v>
      </c>
    </row>
    <row r="435" spans="1:13" ht="12.75">
      <c r="A435" s="1">
        <v>37833</v>
      </c>
      <c r="B435">
        <v>1.3736000000000002</v>
      </c>
      <c r="C435">
        <f t="shared" si="60"/>
        <v>391</v>
      </c>
      <c r="D435" s="30">
        <f t="shared" si="61"/>
        <v>0.016051483097862196</v>
      </c>
      <c r="E435">
        <f ca="1" t="shared" si="62"/>
        <v>131</v>
      </c>
      <c r="F435" s="30">
        <f t="shared" si="63"/>
        <v>-0.0340599455040872</v>
      </c>
      <c r="G435" s="30">
        <f t="shared" si="64"/>
        <v>0.8896307901907358</v>
      </c>
      <c r="H435" s="13">
        <f t="shared" si="65"/>
        <v>889630.7901907357</v>
      </c>
      <c r="J435" s="13">
        <f t="shared" si="66"/>
        <v>889630.7902297357</v>
      </c>
      <c r="K435">
        <f t="shared" si="67"/>
        <v>858</v>
      </c>
      <c r="L435" s="13">
        <f t="shared" si="68"/>
        <v>889630.7902297357</v>
      </c>
      <c r="M435" s="13">
        <f t="shared" si="69"/>
        <v>924336.2849730942</v>
      </c>
    </row>
    <row r="436" spans="1:13" ht="12.75">
      <c r="A436" s="1">
        <v>37862</v>
      </c>
      <c r="B436">
        <v>1.4005</v>
      </c>
      <c r="C436">
        <f t="shared" si="60"/>
        <v>392</v>
      </c>
      <c r="D436" s="30">
        <f t="shared" si="61"/>
        <v>0.01958357600465921</v>
      </c>
      <c r="E436">
        <f ca="1" t="shared" si="62"/>
        <v>110</v>
      </c>
      <c r="F436" s="30">
        <f t="shared" si="63"/>
        <v>0.03937728937728946</v>
      </c>
      <c r="G436" s="30">
        <f t="shared" si="64"/>
        <v>0.9572664835164836</v>
      </c>
      <c r="H436" s="13">
        <f t="shared" si="65"/>
        <v>957266.4835164836</v>
      </c>
      <c r="J436" s="13">
        <f t="shared" si="66"/>
        <v>957266.4835555835</v>
      </c>
      <c r="K436">
        <f t="shared" si="67"/>
        <v>87</v>
      </c>
      <c r="L436" s="13">
        <f t="shared" si="68"/>
        <v>957266.4835555835</v>
      </c>
      <c r="M436" s="13">
        <f t="shared" si="69"/>
        <v>924286.6028397465</v>
      </c>
    </row>
    <row r="437" spans="1:13" ht="12.75">
      <c r="A437" s="1">
        <v>37894</v>
      </c>
      <c r="B437">
        <v>1.3208</v>
      </c>
      <c r="C437">
        <f t="shared" si="60"/>
        <v>393</v>
      </c>
      <c r="D437" s="30">
        <f t="shared" si="61"/>
        <v>-0.056908247054623384</v>
      </c>
      <c r="E437">
        <f ca="1" t="shared" si="62"/>
        <v>499</v>
      </c>
      <c r="F437" s="30">
        <f t="shared" si="63"/>
        <v>0.028255139694254083</v>
      </c>
      <c r="G437" s="30">
        <f t="shared" si="64"/>
        <v>0.9470229836584081</v>
      </c>
      <c r="H437" s="13">
        <f t="shared" si="65"/>
        <v>947022.983658408</v>
      </c>
      <c r="J437" s="13">
        <f t="shared" si="66"/>
        <v>947022.983697608</v>
      </c>
      <c r="K437">
        <f t="shared" si="67"/>
        <v>168</v>
      </c>
      <c r="L437" s="13">
        <f t="shared" si="68"/>
        <v>947022.983697608</v>
      </c>
      <c r="M437" s="13">
        <f t="shared" si="69"/>
        <v>924286.6028086465</v>
      </c>
    </row>
    <row r="438" spans="1:13" ht="12.75">
      <c r="A438" s="1">
        <v>37925</v>
      </c>
      <c r="B438">
        <v>1.3382</v>
      </c>
      <c r="C438">
        <f t="shared" si="60"/>
        <v>394</v>
      </c>
      <c r="D438" s="30">
        <f t="shared" si="61"/>
        <v>0.013173834039975851</v>
      </c>
      <c r="E438">
        <f ca="1" t="shared" si="62"/>
        <v>100</v>
      </c>
      <c r="F438" s="30">
        <f t="shared" si="63"/>
        <v>0.015634218289085622</v>
      </c>
      <c r="G438" s="30">
        <f t="shared" si="64"/>
        <v>0.9353991150442479</v>
      </c>
      <c r="H438" s="13">
        <f t="shared" si="65"/>
        <v>935399.1150442479</v>
      </c>
      <c r="J438" s="13">
        <f t="shared" si="66"/>
        <v>935399.1150835479</v>
      </c>
      <c r="K438">
        <f t="shared" si="67"/>
        <v>259</v>
      </c>
      <c r="L438" s="13">
        <f t="shared" si="68"/>
        <v>935399.1150835479</v>
      </c>
      <c r="M438" s="13">
        <f t="shared" si="69"/>
        <v>924267.7556191775</v>
      </c>
    </row>
    <row r="439" spans="1:13" ht="12.75">
      <c r="A439" s="1">
        <v>37953</v>
      </c>
      <c r="B439">
        <v>1.2917</v>
      </c>
      <c r="C439">
        <f t="shared" si="60"/>
        <v>395</v>
      </c>
      <c r="D439" s="30">
        <f t="shared" si="61"/>
        <v>-0.03474816918248391</v>
      </c>
      <c r="E439">
        <f ca="1" t="shared" si="62"/>
        <v>326</v>
      </c>
      <c r="F439" s="30">
        <f t="shared" si="63"/>
        <v>-0.010661268556005243</v>
      </c>
      <c r="G439" s="30">
        <f t="shared" si="64"/>
        <v>0.9111809716599192</v>
      </c>
      <c r="H439" s="13">
        <f t="shared" si="65"/>
        <v>911180.9716599191</v>
      </c>
      <c r="J439" s="13">
        <f t="shared" si="66"/>
        <v>911180.9716993191</v>
      </c>
      <c r="K439">
        <f t="shared" si="67"/>
        <v>600</v>
      </c>
      <c r="L439" s="13">
        <f t="shared" si="68"/>
        <v>911180.9716993191</v>
      </c>
      <c r="M439" s="13">
        <f t="shared" si="69"/>
        <v>924243.9962090409</v>
      </c>
    </row>
    <row r="440" spans="1:13" ht="12.75">
      <c r="A440" s="1">
        <v>37986</v>
      </c>
      <c r="B440">
        <v>1.238</v>
      </c>
      <c r="C440">
        <f t="shared" si="60"/>
        <v>396</v>
      </c>
      <c r="D440" s="30">
        <f t="shared" si="61"/>
        <v>-0.04157312069365959</v>
      </c>
      <c r="E440">
        <f ca="1" t="shared" si="62"/>
        <v>149</v>
      </c>
      <c r="F440" s="30">
        <f t="shared" si="63"/>
        <v>0.011095031355523366</v>
      </c>
      <c r="G440" s="30">
        <f t="shared" si="64"/>
        <v>0.9312185238784371</v>
      </c>
      <c r="H440" s="13">
        <f t="shared" si="65"/>
        <v>931218.5238784371</v>
      </c>
      <c r="J440" s="13">
        <f t="shared" si="66"/>
        <v>931218.5239179371</v>
      </c>
      <c r="K440">
        <f t="shared" si="67"/>
        <v>298</v>
      </c>
      <c r="L440" s="13">
        <f t="shared" si="68"/>
        <v>931218.5239179371</v>
      </c>
      <c r="M440" s="13">
        <f t="shared" si="69"/>
        <v>924243.9961695408</v>
      </c>
    </row>
    <row r="441" spans="1:13" ht="12.75">
      <c r="A441" s="1">
        <v>38016</v>
      </c>
      <c r="B441">
        <v>1.2593</v>
      </c>
      <c r="C441">
        <f t="shared" si="60"/>
        <v>397</v>
      </c>
      <c r="D441" s="30">
        <f t="shared" si="61"/>
        <v>0.017205169628432992</v>
      </c>
      <c r="E441">
        <f ca="1" t="shared" si="62"/>
        <v>172</v>
      </c>
      <c r="F441" s="30">
        <f t="shared" si="63"/>
        <v>0</v>
      </c>
      <c r="G441" s="30">
        <f t="shared" si="64"/>
        <v>0.921</v>
      </c>
      <c r="H441" s="13">
        <f t="shared" si="65"/>
        <v>921000</v>
      </c>
      <c r="J441" s="13">
        <f t="shared" si="66"/>
        <v>921000.0000396</v>
      </c>
      <c r="K441">
        <f t="shared" si="67"/>
        <v>453</v>
      </c>
      <c r="L441" s="13">
        <f t="shared" si="68"/>
        <v>921000.0000396</v>
      </c>
      <c r="M441" s="13">
        <f t="shared" si="69"/>
        <v>924243.9961640409</v>
      </c>
    </row>
    <row r="442" spans="1:13" ht="12.75">
      <c r="A442" s="1">
        <v>38044</v>
      </c>
      <c r="B442">
        <v>1.268</v>
      </c>
      <c r="C442">
        <f t="shared" si="60"/>
        <v>398</v>
      </c>
      <c r="D442" s="30">
        <f t="shared" si="61"/>
        <v>0.006908600015881783</v>
      </c>
      <c r="E442">
        <f ca="1" t="shared" si="62"/>
        <v>75</v>
      </c>
      <c r="F442" s="30">
        <f t="shared" si="63"/>
        <v>-0.004305452268190457</v>
      </c>
      <c r="G442" s="30">
        <f t="shared" si="64"/>
        <v>0.9170346784609966</v>
      </c>
      <c r="H442" s="13">
        <f t="shared" si="65"/>
        <v>917034.6784609966</v>
      </c>
      <c r="J442" s="13">
        <f t="shared" si="66"/>
        <v>917034.6785006966</v>
      </c>
      <c r="K442">
        <f t="shared" si="67"/>
        <v>507</v>
      </c>
      <c r="L442" s="13">
        <f t="shared" si="68"/>
        <v>917034.6785006966</v>
      </c>
      <c r="M442" s="13">
        <f t="shared" si="69"/>
        <v>924136.2089533756</v>
      </c>
    </row>
    <row r="443" spans="1:13" ht="12.75">
      <c r="A443" s="1">
        <v>38077</v>
      </c>
      <c r="B443">
        <v>1.2677</v>
      </c>
      <c r="C443">
        <f t="shared" si="60"/>
        <v>399</v>
      </c>
      <c r="D443" s="30">
        <f t="shared" si="61"/>
        <v>-0.00023659305993684043</v>
      </c>
      <c r="E443">
        <f ca="1" t="shared" si="62"/>
        <v>606</v>
      </c>
      <c r="F443" s="30">
        <f t="shared" si="63"/>
        <v>0.02868260144524748</v>
      </c>
      <c r="G443" s="30">
        <f t="shared" si="64"/>
        <v>0.9474166759310729</v>
      </c>
      <c r="H443" s="13">
        <f t="shared" si="65"/>
        <v>947416.6759310729</v>
      </c>
      <c r="J443" s="13">
        <f t="shared" si="66"/>
        <v>947416.6759708729</v>
      </c>
      <c r="K443">
        <f t="shared" si="67"/>
        <v>162</v>
      </c>
      <c r="L443" s="13">
        <f t="shared" si="68"/>
        <v>947416.6759708729</v>
      </c>
      <c r="M443" s="13">
        <f t="shared" si="69"/>
        <v>924136.2088894757</v>
      </c>
    </row>
    <row r="444" spans="1:13" ht="12.75">
      <c r="A444" s="1">
        <v>38107</v>
      </c>
      <c r="B444">
        <v>1.2984</v>
      </c>
      <c r="C444">
        <f t="shared" si="60"/>
        <v>400</v>
      </c>
      <c r="D444" s="30">
        <f t="shared" si="61"/>
        <v>0.02421708606137085</v>
      </c>
      <c r="E444">
        <f ca="1" t="shared" si="62"/>
        <v>22</v>
      </c>
      <c r="F444" s="30">
        <f t="shared" si="63"/>
        <v>-0.0007626962627882428</v>
      </c>
      <c r="G444" s="30">
        <f t="shared" si="64"/>
        <v>0.9202975567419721</v>
      </c>
      <c r="H444" s="13">
        <f t="shared" si="65"/>
        <v>920297.5567419721</v>
      </c>
      <c r="J444" s="13">
        <f t="shared" si="66"/>
        <v>920297.5567818721</v>
      </c>
      <c r="K444">
        <f t="shared" si="67"/>
        <v>463</v>
      </c>
      <c r="L444" s="13">
        <f t="shared" si="68"/>
        <v>920297.5567818721</v>
      </c>
      <c r="M444" s="13">
        <f t="shared" si="69"/>
        <v>924136.2088661756</v>
      </c>
    </row>
    <row r="445" spans="1:13" ht="12.75">
      <c r="A445" s="1">
        <v>38138</v>
      </c>
      <c r="B445">
        <v>1.2533</v>
      </c>
      <c r="C445">
        <f t="shared" si="60"/>
        <v>401</v>
      </c>
      <c r="D445" s="30">
        <f t="shared" si="61"/>
        <v>-0.03473505853357972</v>
      </c>
      <c r="E445">
        <f ca="1" t="shared" si="62"/>
        <v>347</v>
      </c>
      <c r="F445" s="30">
        <f t="shared" si="63"/>
        <v>0.04264252443744687</v>
      </c>
      <c r="G445" s="30">
        <f t="shared" si="64"/>
        <v>0.9602737650068887</v>
      </c>
      <c r="H445" s="13">
        <f t="shared" si="65"/>
        <v>960273.7650068887</v>
      </c>
      <c r="J445" s="13">
        <f t="shared" si="66"/>
        <v>960273.7650468886</v>
      </c>
      <c r="K445">
        <f t="shared" si="67"/>
        <v>78</v>
      </c>
      <c r="L445" s="13">
        <f t="shared" si="68"/>
        <v>960273.7650468886</v>
      </c>
      <c r="M445" s="13">
        <f t="shared" si="69"/>
        <v>924087.4717778001</v>
      </c>
    </row>
    <row r="446" spans="1:13" ht="12.75">
      <c r="A446" s="1">
        <v>38168</v>
      </c>
      <c r="B446">
        <v>1.252</v>
      </c>
      <c r="C446">
        <f t="shared" si="60"/>
        <v>402</v>
      </c>
      <c r="D446" s="30">
        <f t="shared" si="61"/>
        <v>-0.0010372616292987358</v>
      </c>
      <c r="E446">
        <f ca="1" t="shared" si="62"/>
        <v>301</v>
      </c>
      <c r="F446" s="30">
        <f t="shared" si="63"/>
        <v>0.050519930675909874</v>
      </c>
      <c r="G446" s="30">
        <f t="shared" si="64"/>
        <v>0.967528856152513</v>
      </c>
      <c r="H446" s="13">
        <f t="shared" si="65"/>
        <v>967528.8561525131</v>
      </c>
      <c r="J446" s="13">
        <f t="shared" si="66"/>
        <v>967528.856192613</v>
      </c>
      <c r="K446">
        <f t="shared" si="67"/>
        <v>55</v>
      </c>
      <c r="L446" s="13">
        <f t="shared" si="68"/>
        <v>967528.856192613</v>
      </c>
      <c r="M446" s="13">
        <f t="shared" si="69"/>
        <v>923956.9617881544</v>
      </c>
    </row>
    <row r="447" spans="1:13" ht="12.75">
      <c r="A447" s="1">
        <v>38198</v>
      </c>
      <c r="B447">
        <v>1.2796</v>
      </c>
      <c r="C447">
        <f t="shared" si="60"/>
        <v>403</v>
      </c>
      <c r="D447" s="30">
        <f t="shared" si="61"/>
        <v>0.02204472843450489</v>
      </c>
      <c r="E447">
        <f ca="1" t="shared" si="62"/>
        <v>236</v>
      </c>
      <c r="F447" s="30">
        <f t="shared" si="63"/>
        <v>-0.029086591971507092</v>
      </c>
      <c r="G447" s="30">
        <f t="shared" si="64"/>
        <v>0.894211248794242</v>
      </c>
      <c r="H447" s="13">
        <f t="shared" si="65"/>
        <v>894211.2487942419</v>
      </c>
      <c r="J447" s="13">
        <f t="shared" si="66"/>
        <v>894211.2488344419</v>
      </c>
      <c r="K447">
        <f t="shared" si="67"/>
        <v>816</v>
      </c>
      <c r="L447" s="13">
        <f t="shared" si="68"/>
        <v>894211.2488344419</v>
      </c>
      <c r="M447" s="13">
        <f t="shared" si="69"/>
        <v>923933.1210350085</v>
      </c>
    </row>
    <row r="448" spans="1:13" ht="12.75">
      <c r="A448" s="1">
        <v>38230</v>
      </c>
      <c r="B448">
        <v>1.2641</v>
      </c>
      <c r="C448">
        <f t="shared" si="60"/>
        <v>404</v>
      </c>
      <c r="D448" s="30">
        <f t="shared" si="61"/>
        <v>-0.01211316036261334</v>
      </c>
      <c r="E448">
        <f ca="1" t="shared" si="62"/>
        <v>203</v>
      </c>
      <c r="F448" s="30">
        <f t="shared" si="63"/>
        <v>-0.05843247025892229</v>
      </c>
      <c r="G448" s="30">
        <f t="shared" si="64"/>
        <v>0.8671836948915326</v>
      </c>
      <c r="H448" s="13">
        <f t="shared" si="65"/>
        <v>867183.6948915325</v>
      </c>
      <c r="J448" s="13">
        <f t="shared" si="66"/>
        <v>867183.6949318325</v>
      </c>
      <c r="K448">
        <f t="shared" si="67"/>
        <v>953</v>
      </c>
      <c r="L448" s="13">
        <f t="shared" si="68"/>
        <v>867183.6949318325</v>
      </c>
      <c r="M448" s="13">
        <f t="shared" si="69"/>
        <v>923876.8850556781</v>
      </c>
    </row>
    <row r="449" spans="1:13" ht="12.75">
      <c r="A449" s="1">
        <v>38260</v>
      </c>
      <c r="B449">
        <v>1.2471</v>
      </c>
      <c r="C449">
        <f t="shared" si="60"/>
        <v>405</v>
      </c>
      <c r="D449" s="30">
        <f t="shared" si="61"/>
        <v>-0.013448303140574214</v>
      </c>
      <c r="E449">
        <f ca="1" t="shared" si="62"/>
        <v>365</v>
      </c>
      <c r="F449" s="30">
        <f t="shared" si="63"/>
        <v>0.0360334390314212</v>
      </c>
      <c r="G449" s="30">
        <f t="shared" si="64"/>
        <v>0.954186797347939</v>
      </c>
      <c r="H449" s="13">
        <f t="shared" si="65"/>
        <v>954186.797347939</v>
      </c>
      <c r="J449" s="13">
        <f t="shared" si="66"/>
        <v>954186.797388339</v>
      </c>
      <c r="K449">
        <f t="shared" si="67"/>
        <v>117</v>
      </c>
      <c r="L449" s="13">
        <f t="shared" si="68"/>
        <v>954186.797388339</v>
      </c>
      <c r="M449" s="13">
        <f t="shared" si="69"/>
        <v>923876.884974478</v>
      </c>
    </row>
    <row r="450" spans="1:13" ht="12.75">
      <c r="A450" s="1">
        <v>38289</v>
      </c>
      <c r="B450">
        <v>1.1988</v>
      </c>
      <c r="C450">
        <f t="shared" si="60"/>
        <v>406</v>
      </c>
      <c r="D450" s="30">
        <f t="shared" si="61"/>
        <v>-0.03872985325956224</v>
      </c>
      <c r="E450">
        <f ca="1" t="shared" si="62"/>
        <v>302</v>
      </c>
      <c r="F450" s="30">
        <f t="shared" si="63"/>
        <v>-0.010970881794935328</v>
      </c>
      <c r="G450" s="30">
        <f t="shared" si="64"/>
        <v>0.9108958178668646</v>
      </c>
      <c r="H450" s="13">
        <f t="shared" si="65"/>
        <v>910895.8178668646</v>
      </c>
      <c r="J450" s="13">
        <f t="shared" si="66"/>
        <v>910895.8179073646</v>
      </c>
      <c r="K450">
        <f t="shared" si="67"/>
        <v>608</v>
      </c>
      <c r="L450" s="13">
        <f t="shared" si="68"/>
        <v>910895.8179073646</v>
      </c>
      <c r="M450" s="13">
        <f t="shared" si="69"/>
        <v>923856.1546745527</v>
      </c>
    </row>
    <row r="451" spans="1:13" ht="12.75">
      <c r="A451" s="1">
        <v>38321</v>
      </c>
      <c r="B451">
        <v>1.1421000000000001</v>
      </c>
      <c r="C451">
        <f t="shared" si="60"/>
        <v>407</v>
      </c>
      <c r="D451" s="30">
        <f t="shared" si="61"/>
        <v>-0.04729729729729726</v>
      </c>
      <c r="E451">
        <f ca="1" t="shared" si="62"/>
        <v>14</v>
      </c>
      <c r="F451" s="30">
        <f t="shared" si="63"/>
        <v>-0.0015485869144405973</v>
      </c>
      <c r="G451" s="30">
        <f t="shared" si="64"/>
        <v>0.9195737514518002</v>
      </c>
      <c r="H451" s="13">
        <f t="shared" si="65"/>
        <v>919573.7514518002</v>
      </c>
      <c r="J451" s="13">
        <f t="shared" si="66"/>
        <v>919573.7514924002</v>
      </c>
      <c r="K451">
        <f t="shared" si="67"/>
        <v>487</v>
      </c>
      <c r="L451" s="13">
        <f t="shared" si="68"/>
        <v>919573.7514924002</v>
      </c>
      <c r="M451" s="13">
        <f t="shared" si="69"/>
        <v>923856.1546238527</v>
      </c>
    </row>
    <row r="452" spans="1:13" ht="12.75">
      <c r="A452" s="1">
        <v>38352</v>
      </c>
      <c r="B452">
        <v>1.1412</v>
      </c>
      <c r="C452">
        <f t="shared" si="60"/>
        <v>408</v>
      </c>
      <c r="D452" s="30">
        <f t="shared" si="61"/>
        <v>-0.0007880220646179215</v>
      </c>
      <c r="E452">
        <f ca="1" t="shared" si="62"/>
        <v>123</v>
      </c>
      <c r="F452" s="30">
        <f t="shared" si="63"/>
        <v>-0.017329255861366022</v>
      </c>
      <c r="G452" s="30">
        <f t="shared" si="64"/>
        <v>0.9050397553516819</v>
      </c>
      <c r="H452" s="13">
        <f t="shared" si="65"/>
        <v>905039.755351682</v>
      </c>
      <c r="J452" s="13">
        <f t="shared" si="66"/>
        <v>905039.7553923819</v>
      </c>
      <c r="K452">
        <f t="shared" si="67"/>
        <v>700</v>
      </c>
      <c r="L452" s="13">
        <f t="shared" si="68"/>
        <v>905039.7553923819</v>
      </c>
      <c r="M452" s="13">
        <f t="shared" si="69"/>
        <v>923549.4810277582</v>
      </c>
    </row>
    <row r="453" spans="1:13" ht="12.75">
      <c r="A453" s="1">
        <v>38383</v>
      </c>
      <c r="B453">
        <v>1.1877</v>
      </c>
      <c r="C453">
        <f t="shared" si="60"/>
        <v>409</v>
      </c>
      <c r="D453" s="30">
        <f t="shared" si="61"/>
        <v>0.04074658254468977</v>
      </c>
      <c r="E453">
        <f ca="1" t="shared" si="62"/>
        <v>239</v>
      </c>
      <c r="F453" s="30">
        <f t="shared" si="63"/>
        <v>-0.00815850815850827</v>
      </c>
      <c r="G453" s="30">
        <f t="shared" si="64"/>
        <v>0.9134860139860139</v>
      </c>
      <c r="H453" s="13">
        <f t="shared" si="65"/>
        <v>913486.013986014</v>
      </c>
      <c r="J453" s="13">
        <f t="shared" si="66"/>
        <v>913486.0140268139</v>
      </c>
      <c r="K453">
        <f t="shared" si="67"/>
        <v>571</v>
      </c>
      <c r="L453" s="13">
        <f t="shared" si="68"/>
        <v>913486.0140268139</v>
      </c>
      <c r="M453" s="13">
        <f t="shared" si="69"/>
        <v>923482.737244718</v>
      </c>
    </row>
    <row r="454" spans="1:13" ht="12.75">
      <c r="A454" s="1">
        <v>38411</v>
      </c>
      <c r="B454">
        <v>1.1585</v>
      </c>
      <c r="C454">
        <f t="shared" si="60"/>
        <v>410</v>
      </c>
      <c r="D454" s="30">
        <f t="shared" si="61"/>
        <v>-0.02458533299654786</v>
      </c>
      <c r="E454">
        <f ca="1" t="shared" si="62"/>
        <v>334</v>
      </c>
      <c r="F454" s="30">
        <f t="shared" si="63"/>
        <v>-0.018829663962920073</v>
      </c>
      <c r="G454" s="30">
        <f t="shared" si="64"/>
        <v>0.9036578794901506</v>
      </c>
      <c r="H454" s="13">
        <f t="shared" si="65"/>
        <v>903657.8794901506</v>
      </c>
      <c r="J454" s="13">
        <f t="shared" si="66"/>
        <v>903657.8795310506</v>
      </c>
      <c r="K454">
        <f t="shared" si="67"/>
        <v>718</v>
      </c>
      <c r="L454" s="13">
        <f t="shared" si="68"/>
        <v>903657.8795310506</v>
      </c>
      <c r="M454" s="13">
        <f t="shared" si="69"/>
        <v>923482.737213918</v>
      </c>
    </row>
    <row r="455" spans="1:13" ht="12.75">
      <c r="A455" s="1">
        <v>38442</v>
      </c>
      <c r="B455">
        <v>1.1952</v>
      </c>
      <c r="C455">
        <f t="shared" si="60"/>
        <v>411</v>
      </c>
      <c r="D455" s="30">
        <f t="shared" si="61"/>
        <v>0.031678895123003814</v>
      </c>
      <c r="E455">
        <f ca="1" t="shared" si="62"/>
        <v>599</v>
      </c>
      <c r="F455" s="30">
        <f t="shared" si="63"/>
        <v>-0.011456628477905073</v>
      </c>
      <c r="G455" s="30">
        <f t="shared" si="64"/>
        <v>0.9104484451718494</v>
      </c>
      <c r="H455" s="13">
        <f t="shared" si="65"/>
        <v>910448.4451718495</v>
      </c>
      <c r="J455" s="13">
        <f t="shared" si="66"/>
        <v>910448.4452128494</v>
      </c>
      <c r="K455">
        <f t="shared" si="67"/>
        <v>618</v>
      </c>
      <c r="L455" s="13">
        <f t="shared" si="68"/>
        <v>910448.4452128494</v>
      </c>
      <c r="M455" s="13">
        <f t="shared" si="69"/>
        <v>923482.737213618</v>
      </c>
    </row>
    <row r="456" spans="1:13" ht="12.75">
      <c r="A456" s="1">
        <v>38471</v>
      </c>
      <c r="B456">
        <v>1.1898</v>
      </c>
      <c r="C456">
        <f t="shared" si="60"/>
        <v>412</v>
      </c>
      <c r="D456" s="30">
        <f t="shared" si="61"/>
        <v>-0.004518072289156683</v>
      </c>
      <c r="E456">
        <f ca="1" t="shared" si="62"/>
        <v>97</v>
      </c>
      <c r="F456" s="30">
        <f t="shared" si="63"/>
        <v>0.04938271604938271</v>
      </c>
      <c r="G456" s="30">
        <f t="shared" si="64"/>
        <v>0.9664814814814815</v>
      </c>
      <c r="H456" s="13">
        <f t="shared" si="65"/>
        <v>966481.4814814815</v>
      </c>
      <c r="J456" s="13">
        <f t="shared" si="66"/>
        <v>966481.4815225814</v>
      </c>
      <c r="K456">
        <f t="shared" si="67"/>
        <v>58</v>
      </c>
      <c r="L456" s="13">
        <f t="shared" si="68"/>
        <v>966481.4815225814</v>
      </c>
      <c r="M456" s="13">
        <f t="shared" si="69"/>
        <v>923383.6200637452</v>
      </c>
    </row>
    <row r="457" spans="1:13" ht="12.75">
      <c r="A457" s="1">
        <v>38503</v>
      </c>
      <c r="B457">
        <v>1.2447000000000001</v>
      </c>
      <c r="C457">
        <f t="shared" si="60"/>
        <v>413</v>
      </c>
      <c r="D457" s="30">
        <f t="shared" si="61"/>
        <v>0.04614220877458419</v>
      </c>
      <c r="E457">
        <f ca="1" t="shared" si="62"/>
        <v>314</v>
      </c>
      <c r="F457" s="30">
        <f t="shared" si="63"/>
        <v>0.03840732910500355</v>
      </c>
      <c r="G457" s="30">
        <f t="shared" si="64"/>
        <v>0.9563731501057083</v>
      </c>
      <c r="H457" s="13">
        <f t="shared" si="65"/>
        <v>956373.1501057083</v>
      </c>
      <c r="J457" s="13">
        <f t="shared" si="66"/>
        <v>956373.1501469082</v>
      </c>
      <c r="K457">
        <f t="shared" si="67"/>
        <v>98</v>
      </c>
      <c r="L457" s="13">
        <f t="shared" si="68"/>
        <v>956373.1501469082</v>
      </c>
      <c r="M457" s="13">
        <f t="shared" si="69"/>
        <v>923383.6200404451</v>
      </c>
    </row>
    <row r="458" spans="1:13" ht="12.75">
      <c r="A458" s="1">
        <v>38533</v>
      </c>
      <c r="B458">
        <v>1.2827</v>
      </c>
      <c r="C458">
        <f t="shared" si="60"/>
        <v>414</v>
      </c>
      <c r="D458" s="30">
        <f t="shared" si="61"/>
        <v>0.030529444846147502</v>
      </c>
      <c r="E458">
        <f ca="1" t="shared" si="62"/>
        <v>303</v>
      </c>
      <c r="F458" s="30">
        <f t="shared" si="63"/>
        <v>-0.007756463719766571</v>
      </c>
      <c r="G458" s="30">
        <f t="shared" si="64"/>
        <v>0.913856296914095</v>
      </c>
      <c r="H458" s="13">
        <f t="shared" si="65"/>
        <v>913856.296914095</v>
      </c>
      <c r="J458" s="13">
        <f t="shared" si="66"/>
        <v>913856.2969553949</v>
      </c>
      <c r="K458">
        <f t="shared" si="67"/>
        <v>567</v>
      </c>
      <c r="L458" s="13">
        <f t="shared" si="68"/>
        <v>913856.2969553949</v>
      </c>
      <c r="M458" s="13">
        <f t="shared" si="69"/>
        <v>923293.7644571272</v>
      </c>
    </row>
    <row r="459" spans="1:13" ht="12.75">
      <c r="A459" s="1">
        <v>38562</v>
      </c>
      <c r="B459">
        <v>1.2870000000000001</v>
      </c>
      <c r="C459">
        <f t="shared" si="60"/>
        <v>415</v>
      </c>
      <c r="D459" s="30">
        <f t="shared" si="61"/>
        <v>0.0033523037343106132</v>
      </c>
      <c r="E459">
        <f ca="1" t="shared" si="62"/>
        <v>315</v>
      </c>
      <c r="F459" s="30">
        <f t="shared" si="63"/>
        <v>-0.02388870037326085</v>
      </c>
      <c r="G459" s="30">
        <f t="shared" si="64"/>
        <v>0.8989985069562269</v>
      </c>
      <c r="H459" s="13">
        <f t="shared" si="65"/>
        <v>898998.5069562269</v>
      </c>
      <c r="J459" s="13">
        <f t="shared" si="66"/>
        <v>898998.5069976269</v>
      </c>
      <c r="K459">
        <f t="shared" si="67"/>
        <v>786</v>
      </c>
      <c r="L459" s="13">
        <f t="shared" si="68"/>
        <v>898998.5069976269</v>
      </c>
      <c r="M459" s="13">
        <f t="shared" si="69"/>
        <v>923293.7644508273</v>
      </c>
    </row>
    <row r="460" spans="1:13" ht="12.75">
      <c r="A460" s="1">
        <v>38595</v>
      </c>
      <c r="B460">
        <v>1.2546000000000002</v>
      </c>
      <c r="C460">
        <f t="shared" si="60"/>
        <v>416</v>
      </c>
      <c r="D460" s="30">
        <f t="shared" si="61"/>
        <v>-0.025174825174825166</v>
      </c>
      <c r="E460">
        <f ca="1" t="shared" si="62"/>
        <v>542</v>
      </c>
      <c r="F460" s="30">
        <f t="shared" si="63"/>
        <v>-0.026012125953451926</v>
      </c>
      <c r="G460" s="30">
        <f t="shared" si="64"/>
        <v>0.8970428319968708</v>
      </c>
      <c r="H460" s="13">
        <f t="shared" si="65"/>
        <v>897042.8319968708</v>
      </c>
      <c r="J460" s="13">
        <f t="shared" si="66"/>
        <v>897042.8320383708</v>
      </c>
      <c r="K460">
        <f t="shared" si="67"/>
        <v>796</v>
      </c>
      <c r="L460" s="13">
        <f t="shared" si="68"/>
        <v>897042.8320383708</v>
      </c>
      <c r="M460" s="13">
        <f t="shared" si="69"/>
        <v>923144.1515896448</v>
      </c>
    </row>
    <row r="461" spans="1:13" ht="12.75">
      <c r="A461" s="1">
        <v>38625</v>
      </c>
      <c r="B461">
        <v>1.2890000000000001</v>
      </c>
      <c r="C461">
        <f t="shared" si="60"/>
        <v>417</v>
      </c>
      <c r="D461" s="30">
        <f t="shared" si="61"/>
        <v>0.027419097720388974</v>
      </c>
      <c r="E461">
        <f ca="1" t="shared" si="62"/>
        <v>414</v>
      </c>
      <c r="F461" s="30">
        <f t="shared" si="63"/>
        <v>0.030529444846147502</v>
      </c>
      <c r="G461" s="30">
        <f t="shared" si="64"/>
        <v>0.9491176187033019</v>
      </c>
      <c r="H461" s="13">
        <f t="shared" si="65"/>
        <v>949117.6187033019</v>
      </c>
      <c r="J461" s="13">
        <f t="shared" si="66"/>
        <v>949117.6187449018</v>
      </c>
      <c r="K461">
        <f t="shared" si="67"/>
        <v>157</v>
      </c>
      <c r="L461" s="13">
        <f t="shared" si="68"/>
        <v>949117.6187449018</v>
      </c>
      <c r="M461" s="13">
        <f t="shared" si="69"/>
        <v>923144.1515437448</v>
      </c>
    </row>
    <row r="462" spans="1:13" ht="12.75">
      <c r="A462" s="1">
        <v>38656</v>
      </c>
      <c r="B462">
        <v>1.29</v>
      </c>
      <c r="C462">
        <f t="shared" si="60"/>
        <v>418</v>
      </c>
      <c r="D462" s="30">
        <f t="shared" si="61"/>
        <v>0.0007757951900697613</v>
      </c>
      <c r="E462">
        <f ca="1" t="shared" si="62"/>
        <v>426</v>
      </c>
      <c r="F462" s="30">
        <f t="shared" si="63"/>
        <v>0.00723743728925097</v>
      </c>
      <c r="G462" s="30">
        <f t="shared" si="64"/>
        <v>0.9276656797434002</v>
      </c>
      <c r="H462" s="13">
        <f t="shared" si="65"/>
        <v>927665.6797434002</v>
      </c>
      <c r="J462" s="13">
        <f t="shared" si="66"/>
        <v>927665.6797851002</v>
      </c>
      <c r="K462">
        <f t="shared" si="67"/>
        <v>336</v>
      </c>
      <c r="L462" s="13">
        <f t="shared" si="68"/>
        <v>927665.6797851002</v>
      </c>
      <c r="M462" s="13">
        <f t="shared" si="69"/>
        <v>923144.1515202449</v>
      </c>
    </row>
    <row r="463" spans="1:13" ht="12.75">
      <c r="A463" s="1">
        <v>38686</v>
      </c>
      <c r="B463">
        <v>1.3148</v>
      </c>
      <c r="C463">
        <f t="shared" si="60"/>
        <v>419</v>
      </c>
      <c r="D463" s="30">
        <f t="shared" si="61"/>
        <v>0.019224806201550315</v>
      </c>
      <c r="E463">
        <f ca="1" t="shared" si="62"/>
        <v>67</v>
      </c>
      <c r="F463" s="30">
        <f t="shared" si="63"/>
        <v>0.005468908243872805</v>
      </c>
      <c r="G463" s="30">
        <f t="shared" si="64"/>
        <v>0.9260368644926069</v>
      </c>
      <c r="H463" s="13">
        <f t="shared" si="65"/>
        <v>926036.864492607</v>
      </c>
      <c r="J463" s="13">
        <f t="shared" si="66"/>
        <v>926036.8645344069</v>
      </c>
      <c r="K463">
        <f t="shared" si="67"/>
        <v>358</v>
      </c>
      <c r="L463" s="13">
        <f t="shared" si="68"/>
        <v>926036.8645344069</v>
      </c>
      <c r="M463" s="13">
        <f t="shared" si="69"/>
        <v>922872.4949428234</v>
      </c>
    </row>
    <row r="464" spans="1:13" ht="12.75">
      <c r="A464" s="1">
        <v>38716</v>
      </c>
      <c r="B464">
        <v>1.3148</v>
      </c>
      <c r="C464">
        <f t="shared" si="60"/>
        <v>420</v>
      </c>
      <c r="D464" s="30">
        <f t="shared" si="61"/>
        <v>0</v>
      </c>
      <c r="E464">
        <f ca="1" t="shared" si="62"/>
        <v>563</v>
      </c>
      <c r="F464" s="30">
        <f t="shared" si="63"/>
        <v>-0.013041733547351497</v>
      </c>
      <c r="G464" s="30">
        <f t="shared" si="64"/>
        <v>0.9089885634028894</v>
      </c>
      <c r="H464" s="13">
        <f t="shared" si="65"/>
        <v>908988.5634028894</v>
      </c>
      <c r="J464" s="13">
        <f t="shared" si="66"/>
        <v>908988.5634447894</v>
      </c>
      <c r="K464">
        <f t="shared" si="67"/>
        <v>642</v>
      </c>
      <c r="L464" s="13">
        <f t="shared" si="68"/>
        <v>908988.5634447894</v>
      </c>
      <c r="M464" s="13">
        <f t="shared" si="69"/>
        <v>922870.2786466229</v>
      </c>
    </row>
    <row r="465" spans="1:13" ht="12.75">
      <c r="A465" s="1">
        <v>38748</v>
      </c>
      <c r="B465">
        <v>1.2784</v>
      </c>
      <c r="C465">
        <f t="shared" si="60"/>
        <v>421</v>
      </c>
      <c r="D465" s="30">
        <f t="shared" si="61"/>
        <v>-0.02768481898387587</v>
      </c>
      <c r="E465">
        <f ca="1" t="shared" si="62"/>
        <v>468</v>
      </c>
      <c r="F465" s="30">
        <f t="shared" si="63"/>
        <v>0.03064676616915407</v>
      </c>
      <c r="G465" s="30">
        <f t="shared" si="64"/>
        <v>0.949225671641791</v>
      </c>
      <c r="H465" s="13">
        <f t="shared" si="65"/>
        <v>949225.6716417909</v>
      </c>
      <c r="J465" s="13">
        <f t="shared" si="66"/>
        <v>949225.6716837909</v>
      </c>
      <c r="K465">
        <f t="shared" si="67"/>
        <v>148</v>
      </c>
      <c r="L465" s="13">
        <f t="shared" si="68"/>
        <v>949225.6716837909</v>
      </c>
      <c r="M465" s="13">
        <f t="shared" si="69"/>
        <v>922826.7768870039</v>
      </c>
    </row>
    <row r="466" spans="1:13" ht="12.75">
      <c r="A466" s="1">
        <v>38776</v>
      </c>
      <c r="B466">
        <v>1.3111000000000002</v>
      </c>
      <c r="C466">
        <f t="shared" si="60"/>
        <v>422</v>
      </c>
      <c r="D466" s="30">
        <f t="shared" si="61"/>
        <v>0.025578848560700918</v>
      </c>
      <c r="E466">
        <f ca="1" t="shared" si="62"/>
        <v>483</v>
      </c>
      <c r="F466" s="30">
        <f t="shared" si="63"/>
        <v>-0.015905427189682908</v>
      </c>
      <c r="G466" s="30">
        <f t="shared" si="64"/>
        <v>0.9063511015583021</v>
      </c>
      <c r="H466" s="13">
        <f t="shared" si="65"/>
        <v>906351.1015583021</v>
      </c>
      <c r="J466" s="13">
        <f t="shared" si="66"/>
        <v>906351.101600402</v>
      </c>
      <c r="K466">
        <f t="shared" si="67"/>
        <v>680</v>
      </c>
      <c r="L466" s="13">
        <f t="shared" si="68"/>
        <v>906351.101600402</v>
      </c>
      <c r="M466" s="13">
        <f t="shared" si="69"/>
        <v>922528.0390207464</v>
      </c>
    </row>
    <row r="467" spans="1:13" ht="12.75">
      <c r="A467" s="1">
        <v>38807</v>
      </c>
      <c r="B467">
        <v>1.3025</v>
      </c>
      <c r="C467">
        <f t="shared" si="60"/>
        <v>423</v>
      </c>
      <c r="D467" s="30">
        <f t="shared" si="61"/>
        <v>-0.006559377621844331</v>
      </c>
      <c r="E467">
        <f ca="1" t="shared" si="62"/>
        <v>535</v>
      </c>
      <c r="F467" s="30">
        <f t="shared" si="63"/>
        <v>0.031029317355018016</v>
      </c>
      <c r="G467" s="30">
        <f t="shared" si="64"/>
        <v>0.9495780012839716</v>
      </c>
      <c r="H467" s="13">
        <f t="shared" si="65"/>
        <v>949578.0012839716</v>
      </c>
      <c r="J467" s="13">
        <f t="shared" si="66"/>
        <v>949578.0013261716</v>
      </c>
      <c r="K467">
        <f t="shared" si="67"/>
        <v>142</v>
      </c>
      <c r="L467" s="13">
        <f t="shared" si="68"/>
        <v>949578.0013261716</v>
      </c>
      <c r="M467" s="13">
        <f t="shared" si="69"/>
        <v>922528.0390127464</v>
      </c>
    </row>
    <row r="468" spans="1:13" ht="12.75">
      <c r="A468" s="1">
        <v>38835</v>
      </c>
      <c r="B468">
        <v>1.2411</v>
      </c>
      <c r="C468">
        <f t="shared" si="60"/>
        <v>424</v>
      </c>
      <c r="D468" s="30">
        <f t="shared" si="61"/>
        <v>-0.047140115163147756</v>
      </c>
      <c r="E468">
        <f ca="1" t="shared" si="62"/>
        <v>599</v>
      </c>
      <c r="F468" s="30">
        <f t="shared" si="63"/>
        <v>-0.011456628477905073</v>
      </c>
      <c r="G468" s="30">
        <f t="shared" si="64"/>
        <v>0.9104484451718494</v>
      </c>
      <c r="H468" s="13">
        <f t="shared" si="65"/>
        <v>910448.4451718495</v>
      </c>
      <c r="J468" s="13">
        <f t="shared" si="66"/>
        <v>910448.4452141494</v>
      </c>
      <c r="K468">
        <f t="shared" si="67"/>
        <v>617</v>
      </c>
      <c r="L468" s="13">
        <f t="shared" si="68"/>
        <v>910448.4452141494</v>
      </c>
      <c r="M468" s="13">
        <f t="shared" si="69"/>
        <v>922508.8467302292</v>
      </c>
    </row>
    <row r="469" spans="1:13" ht="12.75">
      <c r="A469" s="1">
        <v>38868</v>
      </c>
      <c r="B469">
        <v>1.2159</v>
      </c>
      <c r="C469">
        <f t="shared" si="60"/>
        <v>425</v>
      </c>
      <c r="D469" s="30">
        <f t="shared" si="61"/>
        <v>-0.020304568527918843</v>
      </c>
      <c r="E469">
        <f ca="1" t="shared" si="62"/>
        <v>71</v>
      </c>
      <c r="F469" s="30">
        <f t="shared" si="63"/>
        <v>0.004890879947392346</v>
      </c>
      <c r="G469" s="30">
        <f t="shared" si="64"/>
        <v>0.9255045004315484</v>
      </c>
      <c r="H469" s="13">
        <f t="shared" si="65"/>
        <v>925504.5004315485</v>
      </c>
      <c r="J469" s="13">
        <f t="shared" si="66"/>
        <v>925504.5004739484</v>
      </c>
      <c r="K469">
        <f t="shared" si="67"/>
        <v>372</v>
      </c>
      <c r="L469" s="13">
        <f t="shared" si="68"/>
        <v>925504.5004739484</v>
      </c>
      <c r="M469" s="13">
        <f t="shared" si="69"/>
        <v>922508.8466772293</v>
      </c>
    </row>
    <row r="470" spans="1:13" ht="12.75">
      <c r="A470" s="1">
        <v>38898</v>
      </c>
      <c r="B470">
        <v>1.2247000000000001</v>
      </c>
      <c r="C470">
        <f t="shared" si="60"/>
        <v>426</v>
      </c>
      <c r="D470" s="30">
        <f t="shared" si="61"/>
        <v>0.00723743728925097</v>
      </c>
      <c r="E470">
        <f ca="1" t="shared" si="62"/>
        <v>554</v>
      </c>
      <c r="F470" s="30">
        <f t="shared" si="63"/>
        <v>0.013551779935275121</v>
      </c>
      <c r="G470" s="30">
        <f t="shared" si="64"/>
        <v>0.9334811893203885</v>
      </c>
      <c r="H470" s="13">
        <f t="shared" si="65"/>
        <v>933481.1893203885</v>
      </c>
      <c r="J470" s="13">
        <f t="shared" si="66"/>
        <v>933481.1893628885</v>
      </c>
      <c r="K470">
        <f t="shared" si="67"/>
        <v>283</v>
      </c>
      <c r="L470" s="13">
        <f t="shared" si="68"/>
        <v>933481.1893628885</v>
      </c>
      <c r="M470" s="13">
        <f t="shared" si="69"/>
        <v>922441.6154582344</v>
      </c>
    </row>
    <row r="471" spans="1:13" ht="12.75">
      <c r="A471" s="1">
        <v>38929</v>
      </c>
      <c r="B471">
        <v>1.2311</v>
      </c>
      <c r="C471">
        <f t="shared" si="60"/>
        <v>427</v>
      </c>
      <c r="D471" s="30">
        <f t="shared" si="61"/>
        <v>0.005225769576222783</v>
      </c>
      <c r="E471">
        <f ca="1" t="shared" si="62"/>
        <v>502</v>
      </c>
      <c r="F471" s="30">
        <f t="shared" si="63"/>
        <v>-0.009468085106382973</v>
      </c>
      <c r="G471" s="30">
        <f t="shared" si="64"/>
        <v>0.9122798936170213</v>
      </c>
      <c r="H471" s="13">
        <f t="shared" si="65"/>
        <v>912279.8936170214</v>
      </c>
      <c r="J471" s="13">
        <f t="shared" si="66"/>
        <v>912279.8936596214</v>
      </c>
      <c r="K471">
        <f t="shared" si="67"/>
        <v>582</v>
      </c>
      <c r="L471" s="13">
        <f t="shared" si="68"/>
        <v>912279.8936596214</v>
      </c>
      <c r="M471" s="13">
        <f t="shared" si="69"/>
        <v>922441.6154036344</v>
      </c>
    </row>
    <row r="472" spans="1:13" ht="12.75">
      <c r="A472" s="1">
        <v>38960</v>
      </c>
      <c r="B472">
        <v>1.2336</v>
      </c>
      <c r="C472">
        <f t="shared" si="60"/>
        <v>428</v>
      </c>
      <c r="D472" s="30">
        <f t="shared" si="61"/>
        <v>0.0020307042482332616</v>
      </c>
      <c r="E472">
        <f ca="1" t="shared" si="62"/>
        <v>85</v>
      </c>
      <c r="F472" s="30">
        <f t="shared" si="63"/>
        <v>-0.0025586995785670252</v>
      </c>
      <c r="G472" s="30">
        <f t="shared" si="64"/>
        <v>0.9186434376881398</v>
      </c>
      <c r="H472" s="13">
        <f t="shared" si="65"/>
        <v>918643.4376881398</v>
      </c>
      <c r="J472" s="13">
        <f t="shared" si="66"/>
        <v>918643.4377308398</v>
      </c>
      <c r="K472">
        <f t="shared" si="67"/>
        <v>495</v>
      </c>
      <c r="L472" s="13">
        <f t="shared" si="68"/>
        <v>918643.4377308398</v>
      </c>
      <c r="M472" s="13">
        <f t="shared" si="69"/>
        <v>922441.6153853344</v>
      </c>
    </row>
    <row r="473" spans="1:13" ht="12.75">
      <c r="A473" s="1">
        <v>38989</v>
      </c>
      <c r="B473">
        <v>1.2504</v>
      </c>
      <c r="C473">
        <f t="shared" si="60"/>
        <v>429</v>
      </c>
      <c r="D473" s="30">
        <f t="shared" si="61"/>
        <v>0.013618677042801508</v>
      </c>
      <c r="E473">
        <f ca="1" t="shared" si="62"/>
        <v>123</v>
      </c>
      <c r="F473" s="30">
        <f t="shared" si="63"/>
        <v>-0.017329255861366022</v>
      </c>
      <c r="G473" s="30">
        <f t="shared" si="64"/>
        <v>0.9050397553516819</v>
      </c>
      <c r="H473" s="13">
        <f t="shared" si="65"/>
        <v>905039.755351682</v>
      </c>
      <c r="J473" s="13">
        <f t="shared" si="66"/>
        <v>905039.7553944819</v>
      </c>
      <c r="K473">
        <f t="shared" si="67"/>
        <v>699</v>
      </c>
      <c r="L473" s="13">
        <f t="shared" si="68"/>
        <v>905039.7553944819</v>
      </c>
      <c r="M473" s="13">
        <f t="shared" si="69"/>
        <v>922441.6153820344</v>
      </c>
    </row>
    <row r="474" spans="1:13" ht="12.75">
      <c r="A474" s="1">
        <v>39021</v>
      </c>
      <c r="B474">
        <v>1.2424</v>
      </c>
      <c r="C474">
        <f t="shared" si="60"/>
        <v>430</v>
      </c>
      <c r="D474" s="30">
        <f t="shared" si="61"/>
        <v>-0.006397952655150307</v>
      </c>
      <c r="E474">
        <f ca="1" t="shared" si="62"/>
        <v>500</v>
      </c>
      <c r="F474" s="30">
        <f t="shared" si="63"/>
        <v>-0.021224238695785935</v>
      </c>
      <c r="G474" s="30">
        <f t="shared" si="64"/>
        <v>0.9014524761611812</v>
      </c>
      <c r="H474" s="13">
        <f t="shared" si="65"/>
        <v>901452.4761611812</v>
      </c>
      <c r="J474" s="13">
        <f t="shared" si="66"/>
        <v>901452.4762040812</v>
      </c>
      <c r="K474">
        <f t="shared" si="67"/>
        <v>748</v>
      </c>
      <c r="L474" s="13">
        <f t="shared" si="68"/>
        <v>901452.4762040812</v>
      </c>
      <c r="M474" s="13">
        <f t="shared" si="69"/>
        <v>922388.4119678156</v>
      </c>
    </row>
    <row r="475" spans="1:13" ht="12.75">
      <c r="A475" s="1">
        <v>39051</v>
      </c>
      <c r="B475">
        <v>1.1966</v>
      </c>
      <c r="C475">
        <f t="shared" si="60"/>
        <v>431</v>
      </c>
      <c r="D475" s="30">
        <f t="shared" si="61"/>
        <v>-0.03686413393432053</v>
      </c>
      <c r="E475">
        <f ca="1" t="shared" si="62"/>
        <v>177</v>
      </c>
      <c r="F475" s="30">
        <f t="shared" si="63"/>
        <v>-0.04978354978354971</v>
      </c>
      <c r="G475" s="30">
        <f t="shared" si="64"/>
        <v>0.8751493506493507</v>
      </c>
      <c r="H475" s="13">
        <f t="shared" si="65"/>
        <v>875149.3506493508</v>
      </c>
      <c r="J475" s="13">
        <f t="shared" si="66"/>
        <v>875149.3506923508</v>
      </c>
      <c r="K475">
        <f t="shared" si="67"/>
        <v>930</v>
      </c>
      <c r="L475" s="13">
        <f t="shared" si="68"/>
        <v>875149.3506923508</v>
      </c>
      <c r="M475" s="13">
        <f t="shared" si="69"/>
        <v>922189.8493449455</v>
      </c>
    </row>
    <row r="476" spans="1:13" ht="12.75">
      <c r="A476" s="1">
        <v>39080</v>
      </c>
      <c r="B476">
        <v>1.2195</v>
      </c>
      <c r="C476">
        <f t="shared" si="60"/>
        <v>432</v>
      </c>
      <c r="D476" s="30">
        <f t="shared" si="61"/>
        <v>0.019137556409827727</v>
      </c>
      <c r="E476">
        <f ca="1" t="shared" si="62"/>
        <v>544</v>
      </c>
      <c r="F476" s="30">
        <f t="shared" si="63"/>
        <v>0.0015652718355421147</v>
      </c>
      <c r="G476" s="30">
        <f t="shared" si="64"/>
        <v>0.9224416153605344</v>
      </c>
      <c r="H476" s="13">
        <f t="shared" si="65"/>
        <v>922441.6153605344</v>
      </c>
      <c r="J476" s="13">
        <f t="shared" si="66"/>
        <v>922441.6154036344</v>
      </c>
      <c r="K476">
        <f t="shared" si="67"/>
        <v>426</v>
      </c>
      <c r="L476" s="13">
        <f t="shared" si="68"/>
        <v>922441.6154036344</v>
      </c>
      <c r="M476" s="13">
        <f t="shared" si="69"/>
        <v>921904.0491580545</v>
      </c>
    </row>
    <row r="477" spans="1:13" ht="12.75">
      <c r="A477" s="1">
        <v>39113</v>
      </c>
      <c r="B477">
        <v>1.247</v>
      </c>
      <c r="C477">
        <f t="shared" si="60"/>
        <v>433</v>
      </c>
      <c r="D477" s="30">
        <f t="shared" si="61"/>
        <v>0.02255022550225516</v>
      </c>
      <c r="E477">
        <f ca="1" t="shared" si="62"/>
        <v>55</v>
      </c>
      <c r="F477" s="30">
        <f t="shared" si="63"/>
        <v>0.07768231768231781</v>
      </c>
      <c r="G477" s="30">
        <f t="shared" si="64"/>
        <v>0.9925454145854148</v>
      </c>
      <c r="H477" s="13">
        <f t="shared" si="65"/>
        <v>992545.4145854148</v>
      </c>
      <c r="J477" s="13">
        <f t="shared" si="66"/>
        <v>992545.4146286148</v>
      </c>
      <c r="K477">
        <f t="shared" si="67"/>
        <v>17</v>
      </c>
      <c r="L477" s="13">
        <f t="shared" si="68"/>
        <v>992545.4146286148</v>
      </c>
      <c r="M477" s="13">
        <f t="shared" si="69"/>
        <v>921849.3297138051</v>
      </c>
    </row>
    <row r="478" spans="1:13" ht="12.75">
      <c r="A478" s="1">
        <v>39141</v>
      </c>
      <c r="B478">
        <v>1.2189</v>
      </c>
      <c r="C478">
        <f t="shared" si="60"/>
        <v>434</v>
      </c>
      <c r="D478" s="30">
        <f t="shared" si="61"/>
        <v>-0.022534081796311112</v>
      </c>
      <c r="E478">
        <f ca="1" t="shared" si="62"/>
        <v>385</v>
      </c>
      <c r="F478" s="30">
        <f t="shared" si="63"/>
        <v>-0.010843634786380285</v>
      </c>
      <c r="G478" s="30">
        <f t="shared" si="64"/>
        <v>0.9110130123617438</v>
      </c>
      <c r="H478" s="13">
        <f t="shared" si="65"/>
        <v>911013.0123617438</v>
      </c>
      <c r="J478" s="13">
        <f t="shared" si="66"/>
        <v>911013.0124050438</v>
      </c>
      <c r="K478">
        <f t="shared" si="67"/>
        <v>605</v>
      </c>
      <c r="L478" s="13">
        <f t="shared" si="68"/>
        <v>911013.0124050438</v>
      </c>
      <c r="M478" s="13">
        <f t="shared" si="69"/>
        <v>921565.7745210837</v>
      </c>
    </row>
    <row r="479" spans="1:13" ht="12.75">
      <c r="A479" s="1">
        <v>39171</v>
      </c>
      <c r="B479">
        <v>1.2126000000000001</v>
      </c>
      <c r="C479">
        <f t="shared" si="60"/>
        <v>435</v>
      </c>
      <c r="D479" s="30">
        <f t="shared" si="61"/>
        <v>-0.005168594634506474</v>
      </c>
      <c r="E479">
        <f ca="1" t="shared" si="62"/>
        <v>38</v>
      </c>
      <c r="F479" s="30">
        <f t="shared" si="63"/>
        <v>-0.03760137625952331</v>
      </c>
      <c r="G479" s="30">
        <f t="shared" si="64"/>
        <v>0.8863691324649791</v>
      </c>
      <c r="H479" s="13">
        <f t="shared" si="65"/>
        <v>886369.1324649791</v>
      </c>
      <c r="J479" s="13">
        <f t="shared" si="66"/>
        <v>886369.132508379</v>
      </c>
      <c r="K479">
        <f t="shared" si="67"/>
        <v>877</v>
      </c>
      <c r="L479" s="13">
        <f t="shared" si="68"/>
        <v>886369.132508379</v>
      </c>
      <c r="M479" s="13">
        <f t="shared" si="69"/>
        <v>921565.7744988838</v>
      </c>
    </row>
    <row r="480" spans="1:13" ht="12.75">
      <c r="A480" s="1">
        <v>39202</v>
      </c>
      <c r="B480">
        <v>1.2064000000000001</v>
      </c>
      <c r="C480">
        <f t="shared" si="60"/>
        <v>436</v>
      </c>
      <c r="D480" s="30">
        <f t="shared" si="61"/>
        <v>-0.005112980372752762</v>
      </c>
      <c r="E480">
        <f ca="1" t="shared" si="62"/>
        <v>25</v>
      </c>
      <c r="F480" s="30">
        <f t="shared" si="63"/>
        <v>-0.039806932399819694</v>
      </c>
      <c r="G480" s="30">
        <f t="shared" si="64"/>
        <v>0.8843378152597661</v>
      </c>
      <c r="H480" s="13">
        <f t="shared" si="65"/>
        <v>884337.8152597661</v>
      </c>
      <c r="J480" s="13">
        <f t="shared" si="66"/>
        <v>884337.815303266</v>
      </c>
      <c r="K480">
        <f t="shared" si="67"/>
        <v>899</v>
      </c>
      <c r="L480" s="13">
        <f t="shared" si="68"/>
        <v>884337.815303266</v>
      </c>
      <c r="M480" s="13">
        <f t="shared" si="69"/>
        <v>921565.7744826837</v>
      </c>
    </row>
    <row r="481" spans="1:13" ht="12.75">
      <c r="A481" s="1">
        <v>39233</v>
      </c>
      <c r="B481">
        <v>1.2252</v>
      </c>
      <c r="C481">
        <f t="shared" si="60"/>
        <v>437</v>
      </c>
      <c r="D481" s="30">
        <f t="shared" si="61"/>
        <v>0.015583554376657816</v>
      </c>
      <c r="E481">
        <f ca="1" t="shared" si="62"/>
        <v>439</v>
      </c>
      <c r="F481" s="30">
        <f t="shared" si="63"/>
        <v>-0.017892156862744923</v>
      </c>
      <c r="G481" s="30">
        <f t="shared" si="64"/>
        <v>0.904521323529412</v>
      </c>
      <c r="H481" s="13">
        <f t="shared" si="65"/>
        <v>904521.3235294119</v>
      </c>
      <c r="J481" s="13">
        <f t="shared" si="66"/>
        <v>904521.3235730119</v>
      </c>
      <c r="K481">
        <f t="shared" si="67"/>
        <v>708</v>
      </c>
      <c r="L481" s="13">
        <f t="shared" si="68"/>
        <v>904521.3235730119</v>
      </c>
      <c r="M481" s="13">
        <f t="shared" si="69"/>
        <v>921565.7744706837</v>
      </c>
    </row>
    <row r="482" spans="1:13" ht="12.75">
      <c r="A482" s="1">
        <v>39262</v>
      </c>
      <c r="B482">
        <v>1.224</v>
      </c>
      <c r="C482">
        <f t="shared" si="60"/>
        <v>438</v>
      </c>
      <c r="D482" s="30">
        <f t="shared" si="61"/>
        <v>-0.0009794319294810228</v>
      </c>
      <c r="E482">
        <f ca="1" t="shared" si="62"/>
        <v>150</v>
      </c>
      <c r="F482" s="30">
        <f t="shared" si="63"/>
        <v>0.0031011450381679406</v>
      </c>
      <c r="G482" s="30">
        <f t="shared" si="64"/>
        <v>0.9238561545801527</v>
      </c>
      <c r="H482" s="13">
        <f t="shared" si="65"/>
        <v>923856.1545801527</v>
      </c>
      <c r="J482" s="13">
        <f t="shared" si="66"/>
        <v>923856.1546238527</v>
      </c>
      <c r="K482">
        <f t="shared" si="67"/>
        <v>406</v>
      </c>
      <c r="L482" s="13">
        <f t="shared" si="68"/>
        <v>923856.1546238527</v>
      </c>
      <c r="M482" s="13">
        <f t="shared" si="69"/>
        <v>921565.7744652837</v>
      </c>
    </row>
    <row r="483" spans="1:13" ht="12.75">
      <c r="A483" s="1">
        <v>39294</v>
      </c>
      <c r="B483">
        <v>1.2021000000000002</v>
      </c>
      <c r="C483">
        <f t="shared" si="60"/>
        <v>439</v>
      </c>
      <c r="D483" s="30">
        <f t="shared" si="61"/>
        <v>-0.017892156862744923</v>
      </c>
      <c r="E483">
        <f ca="1" t="shared" si="62"/>
        <v>505</v>
      </c>
      <c r="F483" s="30">
        <f t="shared" si="63"/>
        <v>-0.0067722555980339605</v>
      </c>
      <c r="G483" s="30">
        <f t="shared" si="64"/>
        <v>0.9147627525942108</v>
      </c>
      <c r="H483" s="13">
        <f t="shared" si="65"/>
        <v>914762.7525942108</v>
      </c>
      <c r="J483" s="13">
        <f t="shared" si="66"/>
        <v>914762.7526380108</v>
      </c>
      <c r="K483">
        <f t="shared" si="67"/>
        <v>552</v>
      </c>
      <c r="L483" s="13">
        <f t="shared" si="68"/>
        <v>914762.7526380108</v>
      </c>
      <c r="M483" s="13">
        <f t="shared" si="69"/>
        <v>921558.859291201</v>
      </c>
    </row>
    <row r="484" spans="1:13" ht="12.75">
      <c r="A484" s="1">
        <v>39325</v>
      </c>
      <c r="B484">
        <v>1.2071</v>
      </c>
      <c r="C484">
        <f t="shared" si="60"/>
        <v>440</v>
      </c>
      <c r="D484" s="30">
        <f t="shared" si="61"/>
        <v>0.004159387738124964</v>
      </c>
      <c r="E484">
        <f ca="1" t="shared" si="62"/>
        <v>431</v>
      </c>
      <c r="F484" s="30">
        <f t="shared" si="63"/>
        <v>-0.03686413393432053</v>
      </c>
      <c r="G484" s="30">
        <f t="shared" si="64"/>
        <v>0.8870481326464909</v>
      </c>
      <c r="H484" s="13">
        <f t="shared" si="65"/>
        <v>887048.1326464908</v>
      </c>
      <c r="J484" s="13">
        <f t="shared" si="66"/>
        <v>887048.1326903908</v>
      </c>
      <c r="K484">
        <f t="shared" si="67"/>
        <v>870</v>
      </c>
      <c r="L484" s="13">
        <f t="shared" si="68"/>
        <v>887048.1326903908</v>
      </c>
      <c r="M484" s="13">
        <f t="shared" si="69"/>
        <v>921476.2151768421</v>
      </c>
    </row>
    <row r="485" spans="1:13" ht="12.75">
      <c r="A485" s="1">
        <v>39353</v>
      </c>
      <c r="B485">
        <v>1.1672</v>
      </c>
      <c r="C485">
        <f t="shared" si="60"/>
        <v>441</v>
      </c>
      <c r="D485" s="30">
        <f t="shared" si="61"/>
        <v>-0.03305442796785685</v>
      </c>
      <c r="E485">
        <f ca="1" t="shared" si="62"/>
        <v>38</v>
      </c>
      <c r="F485" s="30">
        <f t="shared" si="63"/>
        <v>-0.03760137625952331</v>
      </c>
      <c r="G485" s="30">
        <f t="shared" si="64"/>
        <v>0.8863691324649791</v>
      </c>
      <c r="H485" s="13">
        <f t="shared" si="65"/>
        <v>886369.1324649791</v>
      </c>
      <c r="J485" s="13">
        <f t="shared" si="66"/>
        <v>886369.1325089791</v>
      </c>
      <c r="K485">
        <f t="shared" si="67"/>
        <v>876</v>
      </c>
      <c r="L485" s="13">
        <f t="shared" si="68"/>
        <v>886369.1325089791</v>
      </c>
      <c r="M485" s="13">
        <f t="shared" si="69"/>
        <v>921476.215170342</v>
      </c>
    </row>
    <row r="486" spans="1:13" ht="12.75">
      <c r="A486" s="1">
        <v>39386</v>
      </c>
      <c r="B486">
        <v>1.1589</v>
      </c>
      <c r="C486">
        <f t="shared" si="60"/>
        <v>442</v>
      </c>
      <c r="D486" s="30">
        <f t="shared" si="61"/>
        <v>-0.007111034955448958</v>
      </c>
      <c r="E486">
        <f ca="1" t="shared" si="62"/>
        <v>590</v>
      </c>
      <c r="F486" s="30">
        <f t="shared" si="63"/>
        <v>0.0026956972524625478</v>
      </c>
      <c r="G486" s="30">
        <f t="shared" si="64"/>
        <v>0.923482737169518</v>
      </c>
      <c r="H486" s="13">
        <f t="shared" si="65"/>
        <v>923482.737169518</v>
      </c>
      <c r="J486" s="13">
        <f t="shared" si="66"/>
        <v>923482.737213618</v>
      </c>
      <c r="K486">
        <f t="shared" si="67"/>
        <v>410</v>
      </c>
      <c r="L486" s="13">
        <f t="shared" si="68"/>
        <v>923482.737213618</v>
      </c>
      <c r="M486" s="13">
        <f t="shared" si="69"/>
        <v>921360.7521455045</v>
      </c>
    </row>
    <row r="487" spans="1:13" ht="12.75">
      <c r="A487" s="1">
        <v>39416</v>
      </c>
      <c r="B487">
        <v>1.1287</v>
      </c>
      <c r="C487">
        <f t="shared" si="60"/>
        <v>443</v>
      </c>
      <c r="D487" s="30">
        <f t="shared" si="61"/>
        <v>-0.0260591940633359</v>
      </c>
      <c r="E487">
        <f ca="1" t="shared" si="62"/>
        <v>395</v>
      </c>
      <c r="F487" s="30">
        <f t="shared" si="63"/>
        <v>-0.03474816918248391</v>
      </c>
      <c r="G487" s="30">
        <f t="shared" si="64"/>
        <v>0.8889969361829324</v>
      </c>
      <c r="H487" s="13">
        <f t="shared" si="65"/>
        <v>888996.9361829325</v>
      </c>
      <c r="J487" s="13">
        <f t="shared" si="66"/>
        <v>888996.9362271324</v>
      </c>
      <c r="K487">
        <f t="shared" si="67"/>
        <v>864</v>
      </c>
      <c r="L487" s="13">
        <f t="shared" si="68"/>
        <v>888996.9362271324</v>
      </c>
      <c r="M487" s="13">
        <f t="shared" si="69"/>
        <v>921353.4830878954</v>
      </c>
    </row>
    <row r="488" spans="1:13" ht="12.75">
      <c r="A488" s="1">
        <v>39447</v>
      </c>
      <c r="B488">
        <v>1.1329</v>
      </c>
      <c r="C488">
        <f t="shared" si="60"/>
        <v>444</v>
      </c>
      <c r="D488" s="30">
        <f t="shared" si="61"/>
        <v>0.0037210950651191954</v>
      </c>
      <c r="E488">
        <f ca="1" t="shared" si="62"/>
        <v>23</v>
      </c>
      <c r="F488" s="30">
        <f t="shared" si="63"/>
        <v>-0.006132547244301789</v>
      </c>
      <c r="G488" s="30">
        <f t="shared" si="64"/>
        <v>0.9153519239879981</v>
      </c>
      <c r="H488" s="13">
        <f t="shared" si="65"/>
        <v>915351.9239879982</v>
      </c>
      <c r="J488" s="13">
        <f t="shared" si="66"/>
        <v>915351.9240322981</v>
      </c>
      <c r="K488">
        <f t="shared" si="67"/>
        <v>545</v>
      </c>
      <c r="L488" s="13">
        <f t="shared" si="68"/>
        <v>915351.9240322981</v>
      </c>
      <c r="M488" s="13">
        <f t="shared" si="69"/>
        <v>921306.217506809</v>
      </c>
    </row>
    <row r="489" spans="1:13" ht="12.75">
      <c r="A489" s="1">
        <v>39478</v>
      </c>
      <c r="B489">
        <v>1.0845</v>
      </c>
      <c r="C489">
        <f t="shared" si="60"/>
        <v>445</v>
      </c>
      <c r="D489" s="30">
        <f t="shared" si="61"/>
        <v>-0.042722217318386435</v>
      </c>
      <c r="E489">
        <f ca="1" t="shared" si="62"/>
        <v>590</v>
      </c>
      <c r="F489" s="30">
        <f t="shared" si="63"/>
        <v>0.0026956972524625478</v>
      </c>
      <c r="G489" s="30">
        <f t="shared" si="64"/>
        <v>0.923482737169518</v>
      </c>
      <c r="H489" s="13">
        <f t="shared" si="65"/>
        <v>923482.737169518</v>
      </c>
      <c r="J489" s="13">
        <f t="shared" si="66"/>
        <v>923482.737213918</v>
      </c>
      <c r="K489">
        <f t="shared" si="67"/>
        <v>409</v>
      </c>
      <c r="L489" s="13">
        <f t="shared" si="68"/>
        <v>923482.737213918</v>
      </c>
      <c r="M489" s="13">
        <f t="shared" si="69"/>
        <v>921306.217501409</v>
      </c>
    </row>
    <row r="490" spans="1:13" ht="12.75">
      <c r="A490" s="1">
        <v>39507</v>
      </c>
      <c r="B490">
        <v>1.0435</v>
      </c>
      <c r="C490">
        <f t="shared" si="60"/>
        <v>446</v>
      </c>
      <c r="D490" s="30">
        <f t="shared" si="61"/>
        <v>-0.03780544029506683</v>
      </c>
      <c r="E490">
        <f ca="1" t="shared" si="62"/>
        <v>121</v>
      </c>
      <c r="F490" s="30">
        <f t="shared" si="63"/>
        <v>0.08083916083916098</v>
      </c>
      <c r="G490" s="30">
        <f t="shared" si="64"/>
        <v>0.9954528671328673</v>
      </c>
      <c r="H490" s="13">
        <f t="shared" si="65"/>
        <v>995452.8671328673</v>
      </c>
      <c r="J490" s="13">
        <f t="shared" si="66"/>
        <v>995452.8671773673</v>
      </c>
      <c r="K490">
        <f t="shared" si="67"/>
        <v>15</v>
      </c>
      <c r="L490" s="13">
        <f t="shared" si="68"/>
        <v>995452.8671773673</v>
      </c>
      <c r="M490" s="13">
        <f t="shared" si="69"/>
        <v>921306.217467409</v>
      </c>
    </row>
    <row r="491" spans="1:13" ht="12.75">
      <c r="A491" s="1">
        <v>39538</v>
      </c>
      <c r="B491">
        <v>0.9921000000000001</v>
      </c>
      <c r="C491">
        <f t="shared" si="60"/>
        <v>447</v>
      </c>
      <c r="D491" s="30">
        <f t="shared" si="61"/>
        <v>-0.04925730713943455</v>
      </c>
      <c r="E491">
        <f ca="1" t="shared" si="62"/>
        <v>601</v>
      </c>
      <c r="F491" s="30">
        <f t="shared" si="63"/>
        <v>0.007239000113109295</v>
      </c>
      <c r="G491" s="30">
        <f t="shared" si="64"/>
        <v>0.9276671191041737</v>
      </c>
      <c r="H491" s="13">
        <f t="shared" si="65"/>
        <v>927667.1191041736</v>
      </c>
      <c r="J491" s="13">
        <f t="shared" si="66"/>
        <v>927667.1191487736</v>
      </c>
      <c r="K491">
        <f t="shared" si="67"/>
        <v>334</v>
      </c>
      <c r="L491" s="13">
        <f t="shared" si="68"/>
        <v>927667.1191487736</v>
      </c>
      <c r="M491" s="13">
        <f t="shared" si="69"/>
        <v>921220.8722297759</v>
      </c>
    </row>
    <row r="492" spans="1:13" ht="12.75">
      <c r="A492" s="1">
        <v>39568</v>
      </c>
      <c r="B492">
        <v>1.0422</v>
      </c>
      <c r="C492">
        <f t="shared" si="60"/>
        <v>448</v>
      </c>
      <c r="D492" s="30">
        <f t="shared" si="61"/>
        <v>0.050498941638947636</v>
      </c>
      <c r="E492">
        <f ca="1" t="shared" si="62"/>
        <v>62</v>
      </c>
      <c r="F492" s="30">
        <f t="shared" si="63"/>
        <v>-0.012835786480150602</v>
      </c>
      <c r="G492" s="30">
        <f t="shared" si="64"/>
        <v>0.9091782406517813</v>
      </c>
      <c r="H492" s="13">
        <f t="shared" si="65"/>
        <v>909178.2406517813</v>
      </c>
      <c r="J492" s="13">
        <f t="shared" si="66"/>
        <v>909178.2406964813</v>
      </c>
      <c r="K492">
        <f t="shared" si="67"/>
        <v>637</v>
      </c>
      <c r="L492" s="13">
        <f t="shared" si="68"/>
        <v>909178.2406964813</v>
      </c>
      <c r="M492" s="13">
        <f t="shared" si="69"/>
        <v>921220.8722257758</v>
      </c>
    </row>
    <row r="493" spans="1:13" ht="12.75">
      <c r="A493" s="1">
        <v>39598</v>
      </c>
      <c r="B493">
        <v>1.0426</v>
      </c>
      <c r="C493">
        <f t="shared" si="60"/>
        <v>449</v>
      </c>
      <c r="D493" s="30">
        <f t="shared" si="61"/>
        <v>0.0003838034926118006</v>
      </c>
      <c r="E493">
        <f ca="1" t="shared" si="62"/>
        <v>36</v>
      </c>
      <c r="F493" s="30">
        <f t="shared" si="63"/>
        <v>0.014320926024149028</v>
      </c>
      <c r="G493" s="30">
        <f t="shared" si="64"/>
        <v>0.9341895728682413</v>
      </c>
      <c r="H493" s="13">
        <f t="shared" si="65"/>
        <v>934189.5728682413</v>
      </c>
      <c r="J493" s="13">
        <f t="shared" si="66"/>
        <v>934189.5729130413</v>
      </c>
      <c r="K493">
        <f t="shared" si="67"/>
        <v>275</v>
      </c>
      <c r="L493" s="13">
        <f t="shared" si="68"/>
        <v>934189.5729130413</v>
      </c>
      <c r="M493" s="13">
        <f t="shared" si="69"/>
        <v>921219.3380270044</v>
      </c>
    </row>
    <row r="494" spans="1:13" ht="12.75">
      <c r="A494" s="1">
        <v>39629</v>
      </c>
      <c r="B494">
        <v>1.0202</v>
      </c>
      <c r="C494">
        <f t="shared" si="60"/>
        <v>450</v>
      </c>
      <c r="D494" s="30">
        <f t="shared" si="61"/>
        <v>-0.021484749664300806</v>
      </c>
      <c r="E494">
        <f ca="1" t="shared" si="62"/>
        <v>405</v>
      </c>
      <c r="F494" s="30">
        <f t="shared" si="63"/>
        <v>-0.013448303140574214</v>
      </c>
      <c r="G494" s="30">
        <f t="shared" si="64"/>
        <v>0.9086141128075312</v>
      </c>
      <c r="H494" s="13">
        <f t="shared" si="65"/>
        <v>908614.1128075313</v>
      </c>
      <c r="J494" s="13">
        <f t="shared" si="66"/>
        <v>908614.1128524313</v>
      </c>
      <c r="K494">
        <f t="shared" si="67"/>
        <v>651</v>
      </c>
      <c r="L494" s="13">
        <f t="shared" si="68"/>
        <v>908614.1128524313</v>
      </c>
      <c r="M494" s="13">
        <f t="shared" si="69"/>
        <v>921107.2078061743</v>
      </c>
    </row>
    <row r="495" spans="1:13" ht="12.75">
      <c r="A495" s="1">
        <v>39660</v>
      </c>
      <c r="B495">
        <v>1.0489</v>
      </c>
      <c r="C495">
        <f aca="true" t="shared" si="70" ref="C495:C558">C494+1</f>
        <v>451</v>
      </c>
      <c r="D495" s="30">
        <f aca="true" t="shared" si="71" ref="D495:D533">B495/B494-1</f>
        <v>0.028131738874730416</v>
      </c>
      <c r="E495">
        <f aca="true" ca="1" t="shared" si="72" ref="E495:E558">RANDBETWEEN(2,614)</f>
        <v>77</v>
      </c>
      <c r="F495" s="30">
        <f aca="true" t="shared" si="73" ref="F495:F558">VLOOKUP(E495,$C$46:$D$658,2,TRUE)</f>
        <v>-0.004886769964243087</v>
      </c>
      <c r="G495" s="30">
        <f aca="true" t="shared" si="74" ref="G495:G558">$B$1*(1+F495)</f>
        <v>0.9164992848629322</v>
      </c>
      <c r="H495" s="13">
        <f aca="true" t="shared" si="75" ref="H495:H558">1*G495*$B$3</f>
        <v>916499.2848629322</v>
      </c>
      <c r="J495" s="13">
        <f aca="true" t="shared" si="76" ref="J495:J558">H495+0.0000001*C494</f>
        <v>916499.2849079322</v>
      </c>
      <c r="K495">
        <f aca="true" t="shared" si="77" ref="K495:K558">RANK(J495,J$46:J$1045)</f>
        <v>522</v>
      </c>
      <c r="L495" s="13">
        <f aca="true" t="shared" si="78" ref="L495:L558">H495+0.0000001*C494</f>
        <v>916499.2849079322</v>
      </c>
      <c r="M495" s="13">
        <f aca="true" t="shared" si="79" ref="M495:M558">_xlfn.IFERROR(VLOOKUP(C494,K$46:L$1045,2,FALSE),VLOOKUP(C494,K$46:L$1045,2,TRUE))</f>
        <v>921107.2077739743</v>
      </c>
    </row>
    <row r="496" spans="1:13" ht="12.75">
      <c r="A496" s="1">
        <v>39689</v>
      </c>
      <c r="B496">
        <v>1.1019</v>
      </c>
      <c r="C496">
        <f t="shared" si="70"/>
        <v>452</v>
      </c>
      <c r="D496" s="30">
        <f t="shared" si="71"/>
        <v>0.05052912575078672</v>
      </c>
      <c r="E496">
        <f ca="1" t="shared" si="72"/>
        <v>320</v>
      </c>
      <c r="F496" s="30">
        <f t="shared" si="73"/>
        <v>-0.01690326840541434</v>
      </c>
      <c r="G496" s="30">
        <f t="shared" si="74"/>
        <v>0.9054320897986134</v>
      </c>
      <c r="H496" s="13">
        <f t="shared" si="75"/>
        <v>905432.0897986135</v>
      </c>
      <c r="J496" s="13">
        <f t="shared" si="76"/>
        <v>905432.0898437134</v>
      </c>
      <c r="K496">
        <f t="shared" si="77"/>
        <v>689</v>
      </c>
      <c r="L496" s="13">
        <f t="shared" si="78"/>
        <v>905432.0898437134</v>
      </c>
      <c r="M496" s="13">
        <f t="shared" si="79"/>
        <v>921107.2077449743</v>
      </c>
    </row>
    <row r="497" spans="1:13" ht="12.75">
      <c r="A497" s="1">
        <v>39721</v>
      </c>
      <c r="B497">
        <v>1.1189</v>
      </c>
      <c r="C497">
        <f t="shared" si="70"/>
        <v>453</v>
      </c>
      <c r="D497" s="30">
        <f t="shared" si="71"/>
        <v>0.015427897268354585</v>
      </c>
      <c r="E497">
        <f ca="1" t="shared" si="72"/>
        <v>563</v>
      </c>
      <c r="F497" s="30">
        <f t="shared" si="73"/>
        <v>-0.013041733547351497</v>
      </c>
      <c r="G497" s="30">
        <f t="shared" si="74"/>
        <v>0.9089885634028894</v>
      </c>
      <c r="H497" s="13">
        <f t="shared" si="75"/>
        <v>908988.5634028894</v>
      </c>
      <c r="J497" s="13">
        <f t="shared" si="76"/>
        <v>908988.5634480894</v>
      </c>
      <c r="K497">
        <f t="shared" si="77"/>
        <v>641</v>
      </c>
      <c r="L497" s="13">
        <f t="shared" si="78"/>
        <v>908988.5634480894</v>
      </c>
      <c r="M497" s="13">
        <f t="shared" si="79"/>
        <v>921000.0000819</v>
      </c>
    </row>
    <row r="498" spans="1:13" ht="12.75">
      <c r="A498" s="1">
        <v>39752</v>
      </c>
      <c r="B498">
        <v>1.1669</v>
      </c>
      <c r="C498">
        <f t="shared" si="70"/>
        <v>454</v>
      </c>
      <c r="D498" s="30">
        <f t="shared" si="71"/>
        <v>0.04289927607471622</v>
      </c>
      <c r="E498">
        <f ca="1" t="shared" si="72"/>
        <v>324</v>
      </c>
      <c r="F498" s="30">
        <f t="shared" si="73"/>
        <v>0.02490354261662575</v>
      </c>
      <c r="G498" s="30">
        <f t="shared" si="74"/>
        <v>0.9439361627499123</v>
      </c>
      <c r="H498" s="13">
        <f t="shared" si="75"/>
        <v>943936.1627499124</v>
      </c>
      <c r="J498" s="13">
        <f t="shared" si="76"/>
        <v>943936.1627952124</v>
      </c>
      <c r="K498">
        <f t="shared" si="77"/>
        <v>186</v>
      </c>
      <c r="L498" s="13">
        <f t="shared" si="78"/>
        <v>943936.1627952124</v>
      </c>
      <c r="M498" s="13">
        <f t="shared" si="79"/>
        <v>921000.0000396</v>
      </c>
    </row>
    <row r="499" spans="1:13" ht="12.75">
      <c r="A499" s="1">
        <v>39780</v>
      </c>
      <c r="B499">
        <v>1.2165000000000001</v>
      </c>
      <c r="C499">
        <f t="shared" si="70"/>
        <v>455</v>
      </c>
      <c r="D499" s="30">
        <f t="shared" si="71"/>
        <v>0.042505784557374415</v>
      </c>
      <c r="E499">
        <f ca="1" t="shared" si="72"/>
        <v>517</v>
      </c>
      <c r="F499" s="30">
        <f t="shared" si="73"/>
        <v>0.01662174303683739</v>
      </c>
      <c r="G499" s="30">
        <f t="shared" si="74"/>
        <v>0.9363086253369273</v>
      </c>
      <c r="H499" s="13">
        <f t="shared" si="75"/>
        <v>936308.6253369272</v>
      </c>
      <c r="J499" s="13">
        <f t="shared" si="76"/>
        <v>936308.6253823272</v>
      </c>
      <c r="K499">
        <f t="shared" si="77"/>
        <v>247</v>
      </c>
      <c r="L499" s="13">
        <f t="shared" si="78"/>
        <v>936308.6253823272</v>
      </c>
      <c r="M499" s="13">
        <f t="shared" si="79"/>
        <v>921000.0000153</v>
      </c>
    </row>
    <row r="500" spans="1:13" ht="12.75">
      <c r="A500" s="1">
        <v>39813</v>
      </c>
      <c r="B500">
        <v>1.0673000000000001</v>
      </c>
      <c r="C500">
        <f t="shared" si="70"/>
        <v>456</v>
      </c>
      <c r="D500" s="30">
        <f t="shared" si="71"/>
        <v>-0.12264693793670367</v>
      </c>
      <c r="E500">
        <f ca="1" t="shared" si="72"/>
        <v>38</v>
      </c>
      <c r="F500" s="30">
        <f t="shared" si="73"/>
        <v>-0.03760137625952331</v>
      </c>
      <c r="G500" s="30">
        <f t="shared" si="74"/>
        <v>0.8863691324649791</v>
      </c>
      <c r="H500" s="13">
        <f t="shared" si="75"/>
        <v>886369.1324649791</v>
      </c>
      <c r="J500" s="13">
        <f t="shared" si="76"/>
        <v>886369.1325104791</v>
      </c>
      <c r="K500">
        <f t="shared" si="77"/>
        <v>875</v>
      </c>
      <c r="L500" s="13">
        <f t="shared" si="78"/>
        <v>886369.1325104791</v>
      </c>
      <c r="M500" s="13">
        <f t="shared" si="79"/>
        <v>920897.4958409774</v>
      </c>
    </row>
    <row r="501" spans="1:13" ht="12.75">
      <c r="A501" s="1">
        <v>39843</v>
      </c>
      <c r="B501">
        <v>1.1612</v>
      </c>
      <c r="C501">
        <f t="shared" si="70"/>
        <v>457</v>
      </c>
      <c r="D501" s="30">
        <f t="shared" si="71"/>
        <v>0.08797901246135087</v>
      </c>
      <c r="E501">
        <f ca="1" t="shared" si="72"/>
        <v>454</v>
      </c>
      <c r="F501" s="30">
        <f t="shared" si="73"/>
        <v>0.04289927607471622</v>
      </c>
      <c r="G501" s="30">
        <f t="shared" si="74"/>
        <v>0.9605102332648137</v>
      </c>
      <c r="H501" s="13">
        <f t="shared" si="75"/>
        <v>960510.2332648137</v>
      </c>
      <c r="J501" s="13">
        <f t="shared" si="76"/>
        <v>960510.2333104137</v>
      </c>
      <c r="K501">
        <f t="shared" si="77"/>
        <v>74</v>
      </c>
      <c r="L501" s="13">
        <f t="shared" si="78"/>
        <v>960510.2333104137</v>
      </c>
      <c r="M501" s="13">
        <f t="shared" si="79"/>
        <v>920782.0978473981</v>
      </c>
    </row>
    <row r="502" spans="1:13" ht="12.75">
      <c r="A502" s="1">
        <v>39871</v>
      </c>
      <c r="B502">
        <v>1.1672</v>
      </c>
      <c r="C502">
        <f t="shared" si="70"/>
        <v>458</v>
      </c>
      <c r="D502" s="30">
        <f t="shared" si="71"/>
        <v>0.005167068549775999</v>
      </c>
      <c r="E502">
        <f ca="1" t="shared" si="72"/>
        <v>11</v>
      </c>
      <c r="F502" s="30">
        <f t="shared" si="73"/>
        <v>-0.009317003531444823</v>
      </c>
      <c r="G502" s="30">
        <f t="shared" si="74"/>
        <v>0.9124190397475394</v>
      </c>
      <c r="H502" s="13">
        <f t="shared" si="75"/>
        <v>912419.0397475393</v>
      </c>
      <c r="J502" s="13">
        <f t="shared" si="76"/>
        <v>912419.0397932393</v>
      </c>
      <c r="K502">
        <f t="shared" si="77"/>
        <v>579</v>
      </c>
      <c r="L502" s="13">
        <f t="shared" si="78"/>
        <v>912419.0397932393</v>
      </c>
      <c r="M502" s="13">
        <f t="shared" si="79"/>
        <v>920782.0978389982</v>
      </c>
    </row>
    <row r="503" spans="1:13" ht="12.75">
      <c r="A503" s="1">
        <v>39903</v>
      </c>
      <c r="B503">
        <v>1.1395</v>
      </c>
      <c r="C503">
        <f t="shared" si="70"/>
        <v>459</v>
      </c>
      <c r="D503" s="30">
        <f t="shared" si="71"/>
        <v>-0.023732008224811585</v>
      </c>
      <c r="E503">
        <f ca="1" t="shared" si="72"/>
        <v>383</v>
      </c>
      <c r="F503" s="30">
        <f t="shared" si="73"/>
        <v>0.0037149611617695033</v>
      </c>
      <c r="G503" s="30">
        <f t="shared" si="74"/>
        <v>0.9244214792299897</v>
      </c>
      <c r="H503" s="13">
        <f t="shared" si="75"/>
        <v>924421.4792299897</v>
      </c>
      <c r="J503" s="13">
        <f t="shared" si="76"/>
        <v>924421.4792757897</v>
      </c>
      <c r="K503">
        <f t="shared" si="77"/>
        <v>385</v>
      </c>
      <c r="L503" s="13">
        <f t="shared" si="78"/>
        <v>924421.4792757897</v>
      </c>
      <c r="M503" s="13">
        <f t="shared" si="79"/>
        <v>920720.9654876228</v>
      </c>
    </row>
    <row r="504" spans="1:13" ht="12.75">
      <c r="A504" s="1">
        <v>39933</v>
      </c>
      <c r="B504">
        <v>1.1402</v>
      </c>
      <c r="C504">
        <f t="shared" si="70"/>
        <v>460</v>
      </c>
      <c r="D504" s="30">
        <f t="shared" si="71"/>
        <v>0.0006143045195261543</v>
      </c>
      <c r="E504">
        <f ca="1" t="shared" si="72"/>
        <v>235</v>
      </c>
      <c r="F504" s="30">
        <f t="shared" si="73"/>
        <v>-0.0478982691628399</v>
      </c>
      <c r="G504" s="30">
        <f t="shared" si="74"/>
        <v>0.8768856941010245</v>
      </c>
      <c r="H504" s="13">
        <f t="shared" si="75"/>
        <v>876885.6941010244</v>
      </c>
      <c r="J504" s="13">
        <f t="shared" si="76"/>
        <v>876885.6941469244</v>
      </c>
      <c r="K504">
        <f t="shared" si="77"/>
        <v>924</v>
      </c>
      <c r="L504" s="13">
        <f t="shared" si="78"/>
        <v>876885.6941469244</v>
      </c>
      <c r="M504" s="13">
        <f t="shared" si="79"/>
        <v>920720.9654675229</v>
      </c>
    </row>
    <row r="505" spans="1:13" ht="12.75">
      <c r="A505" s="1">
        <v>39962</v>
      </c>
      <c r="B505">
        <v>1.0692000000000002</v>
      </c>
      <c r="C505">
        <f t="shared" si="70"/>
        <v>461</v>
      </c>
      <c r="D505" s="30">
        <f t="shared" si="71"/>
        <v>-0.062269777232064505</v>
      </c>
      <c r="E505">
        <f ca="1" t="shared" si="72"/>
        <v>427</v>
      </c>
      <c r="F505" s="30">
        <f t="shared" si="73"/>
        <v>0.005225769576222783</v>
      </c>
      <c r="G505" s="30">
        <f t="shared" si="74"/>
        <v>0.9258129337797012</v>
      </c>
      <c r="H505" s="13">
        <f t="shared" si="75"/>
        <v>925812.9337797012</v>
      </c>
      <c r="J505" s="13">
        <f t="shared" si="76"/>
        <v>925812.9338257012</v>
      </c>
      <c r="K505">
        <f t="shared" si="77"/>
        <v>365</v>
      </c>
      <c r="L505" s="13">
        <f t="shared" si="78"/>
        <v>925812.9338257012</v>
      </c>
      <c r="M505" s="13">
        <f t="shared" si="79"/>
        <v>920412.7524093734</v>
      </c>
    </row>
    <row r="506" spans="1:13" ht="12.75">
      <c r="A506" s="1">
        <v>39994</v>
      </c>
      <c r="B506">
        <v>1.0867</v>
      </c>
      <c r="C506">
        <f t="shared" si="70"/>
        <v>462</v>
      </c>
      <c r="D506" s="30">
        <f t="shared" si="71"/>
        <v>0.016367377478488487</v>
      </c>
      <c r="E506">
        <f ca="1" t="shared" si="72"/>
        <v>330</v>
      </c>
      <c r="F506" s="30">
        <f t="shared" si="73"/>
        <v>0.022267206477732948</v>
      </c>
      <c r="G506" s="30">
        <f t="shared" si="74"/>
        <v>0.941508097165992</v>
      </c>
      <c r="H506" s="13">
        <f t="shared" si="75"/>
        <v>941508.097165992</v>
      </c>
      <c r="J506" s="13">
        <f t="shared" si="76"/>
        <v>941508.097212092</v>
      </c>
      <c r="K506">
        <f t="shared" si="77"/>
        <v>214</v>
      </c>
      <c r="L506" s="13">
        <f t="shared" si="78"/>
        <v>941508.097212092</v>
      </c>
      <c r="M506" s="13">
        <f t="shared" si="79"/>
        <v>920403.7181252101</v>
      </c>
    </row>
    <row r="507" spans="1:13" ht="12.75">
      <c r="A507" s="1">
        <v>40025</v>
      </c>
      <c r="B507">
        <v>1.0668</v>
      </c>
      <c r="C507">
        <f t="shared" si="70"/>
        <v>463</v>
      </c>
      <c r="D507" s="30">
        <f t="shared" si="71"/>
        <v>-0.018312321707923074</v>
      </c>
      <c r="E507">
        <f ca="1" t="shared" si="72"/>
        <v>39</v>
      </c>
      <c r="F507" s="30">
        <f t="shared" si="73"/>
        <v>-0.037378702757916216</v>
      </c>
      <c r="G507" s="30">
        <f t="shared" si="74"/>
        <v>0.8865742147599592</v>
      </c>
      <c r="H507" s="13">
        <f t="shared" si="75"/>
        <v>886574.2147599593</v>
      </c>
      <c r="J507" s="13">
        <f t="shared" si="76"/>
        <v>886574.2148061593</v>
      </c>
      <c r="K507">
        <f t="shared" si="77"/>
        <v>872</v>
      </c>
      <c r="L507" s="13">
        <f t="shared" si="78"/>
        <v>886574.2148061593</v>
      </c>
      <c r="M507" s="13">
        <f t="shared" si="79"/>
        <v>920403.7181105101</v>
      </c>
    </row>
    <row r="508" spans="1:13" ht="12.75">
      <c r="A508" s="1">
        <v>40056</v>
      </c>
      <c r="B508">
        <v>1.0569</v>
      </c>
      <c r="C508">
        <f t="shared" si="70"/>
        <v>464</v>
      </c>
      <c r="D508" s="30">
        <f t="shared" si="71"/>
        <v>-0.009280089988751405</v>
      </c>
      <c r="E508">
        <f ca="1" t="shared" si="72"/>
        <v>496</v>
      </c>
      <c r="F508" s="30">
        <f t="shared" si="73"/>
        <v>0.0060935076445822745</v>
      </c>
      <c r="G508" s="30">
        <f t="shared" si="74"/>
        <v>0.9266121205406603</v>
      </c>
      <c r="H508" s="13">
        <f t="shared" si="75"/>
        <v>926612.1205406603</v>
      </c>
      <c r="J508" s="13">
        <f t="shared" si="76"/>
        <v>926612.1205869603</v>
      </c>
      <c r="K508">
        <f t="shared" si="77"/>
        <v>353</v>
      </c>
      <c r="L508" s="13">
        <f t="shared" si="78"/>
        <v>926612.1205869603</v>
      </c>
      <c r="M508" s="13">
        <f t="shared" si="79"/>
        <v>920297.5567818721</v>
      </c>
    </row>
    <row r="509" spans="1:13" ht="12.75">
      <c r="A509" s="1">
        <v>40086</v>
      </c>
      <c r="B509">
        <v>1.0375</v>
      </c>
      <c r="C509">
        <f t="shared" si="70"/>
        <v>465</v>
      </c>
      <c r="D509" s="30">
        <f t="shared" si="71"/>
        <v>-0.018355568171066206</v>
      </c>
      <c r="E509">
        <f ca="1" t="shared" si="72"/>
        <v>602</v>
      </c>
      <c r="F509" s="30">
        <f t="shared" si="73"/>
        <v>0.02099943851768682</v>
      </c>
      <c r="G509" s="30">
        <f t="shared" si="74"/>
        <v>0.9403404828747896</v>
      </c>
      <c r="H509" s="13">
        <f t="shared" si="75"/>
        <v>940340.4828747895</v>
      </c>
      <c r="J509" s="13">
        <f t="shared" si="76"/>
        <v>940340.4829211895</v>
      </c>
      <c r="K509">
        <f t="shared" si="77"/>
        <v>218</v>
      </c>
      <c r="L509" s="13">
        <f t="shared" si="78"/>
        <v>940340.4829211895</v>
      </c>
      <c r="M509" s="13">
        <f t="shared" si="79"/>
        <v>920297.5567561721</v>
      </c>
    </row>
    <row r="510" spans="1:13" ht="12.75">
      <c r="A510" s="1">
        <v>40116</v>
      </c>
      <c r="B510">
        <v>1.0238</v>
      </c>
      <c r="C510">
        <f t="shared" si="70"/>
        <v>466</v>
      </c>
      <c r="D510" s="30">
        <f t="shared" si="71"/>
        <v>-0.013204819277108482</v>
      </c>
      <c r="E510">
        <f ca="1" t="shared" si="72"/>
        <v>124</v>
      </c>
      <c r="F510" s="30">
        <f t="shared" si="73"/>
        <v>0.048236514522821405</v>
      </c>
      <c r="G510" s="30">
        <f t="shared" si="74"/>
        <v>0.9654258298755185</v>
      </c>
      <c r="H510" s="13">
        <f t="shared" si="75"/>
        <v>965425.8298755185</v>
      </c>
      <c r="J510" s="13">
        <f t="shared" si="76"/>
        <v>965425.8299220185</v>
      </c>
      <c r="K510">
        <f t="shared" si="77"/>
        <v>63</v>
      </c>
      <c r="L510" s="13">
        <f t="shared" si="78"/>
        <v>965425.8299220185</v>
      </c>
      <c r="M510" s="13">
        <f t="shared" si="79"/>
        <v>920274.2317776871</v>
      </c>
    </row>
    <row r="511" spans="1:13" ht="12.75">
      <c r="A511" s="1">
        <v>40147</v>
      </c>
      <c r="B511">
        <v>1.0050000000000001</v>
      </c>
      <c r="C511">
        <f t="shared" si="70"/>
        <v>467</v>
      </c>
      <c r="D511" s="30">
        <f t="shared" si="71"/>
        <v>-0.018362961515920984</v>
      </c>
      <c r="E511">
        <f ca="1" t="shared" si="72"/>
        <v>183</v>
      </c>
      <c r="F511" s="30">
        <f t="shared" si="73"/>
        <v>0.03601694915254239</v>
      </c>
      <c r="G511" s="30">
        <f t="shared" si="74"/>
        <v>0.9541716101694916</v>
      </c>
      <c r="H511" s="13">
        <f t="shared" si="75"/>
        <v>954171.6101694916</v>
      </c>
      <c r="J511" s="13">
        <f t="shared" si="76"/>
        <v>954171.6102160916</v>
      </c>
      <c r="K511">
        <f t="shared" si="77"/>
        <v>120</v>
      </c>
      <c r="L511" s="13">
        <f t="shared" si="78"/>
        <v>954171.6102160916</v>
      </c>
      <c r="M511" s="13">
        <f t="shared" si="79"/>
        <v>920274.231680987</v>
      </c>
    </row>
    <row r="512" spans="1:13" ht="12.75">
      <c r="A512" s="1">
        <v>40178</v>
      </c>
      <c r="B512">
        <v>1.0358</v>
      </c>
      <c r="C512">
        <f t="shared" si="70"/>
        <v>468</v>
      </c>
      <c r="D512" s="30">
        <f t="shared" si="71"/>
        <v>0.03064676616915407</v>
      </c>
      <c r="E512">
        <f ca="1" t="shared" si="72"/>
        <v>239</v>
      </c>
      <c r="F512" s="30">
        <f t="shared" si="73"/>
        <v>-0.00815850815850827</v>
      </c>
      <c r="G512" s="30">
        <f t="shared" si="74"/>
        <v>0.9134860139860139</v>
      </c>
      <c r="H512" s="13">
        <f t="shared" si="75"/>
        <v>913486.013986014</v>
      </c>
      <c r="J512" s="13">
        <f t="shared" si="76"/>
        <v>913486.014032714</v>
      </c>
      <c r="K512">
        <f t="shared" si="77"/>
        <v>570</v>
      </c>
      <c r="L512" s="13">
        <f t="shared" si="78"/>
        <v>913486.014032714</v>
      </c>
      <c r="M512" s="13">
        <f t="shared" si="79"/>
        <v>920204.2051435246</v>
      </c>
    </row>
    <row r="513" spans="1:13" ht="12.75">
      <c r="A513" s="1">
        <v>40207</v>
      </c>
      <c r="B513">
        <v>1.0557</v>
      </c>
      <c r="C513">
        <f t="shared" si="70"/>
        <v>469</v>
      </c>
      <c r="D513" s="30">
        <f t="shared" si="71"/>
        <v>0.01921220312801708</v>
      </c>
      <c r="E513">
        <f ca="1" t="shared" si="72"/>
        <v>131</v>
      </c>
      <c r="F513" s="30">
        <f t="shared" si="73"/>
        <v>-0.0340599455040872</v>
      </c>
      <c r="G513" s="30">
        <f t="shared" si="74"/>
        <v>0.8896307901907358</v>
      </c>
      <c r="H513" s="13">
        <f t="shared" si="75"/>
        <v>889630.7901907357</v>
      </c>
      <c r="J513" s="13">
        <f t="shared" si="76"/>
        <v>889630.7902375357</v>
      </c>
      <c r="K513">
        <f t="shared" si="77"/>
        <v>857</v>
      </c>
      <c r="L513" s="13">
        <f t="shared" si="78"/>
        <v>889630.7902375357</v>
      </c>
      <c r="M513" s="13">
        <f t="shared" si="79"/>
        <v>920204.2051256245</v>
      </c>
    </row>
    <row r="514" spans="1:13" ht="12.75">
      <c r="A514" s="1">
        <v>40235</v>
      </c>
      <c r="B514">
        <v>1.0711</v>
      </c>
      <c r="C514">
        <f t="shared" si="70"/>
        <v>470</v>
      </c>
      <c r="D514" s="30">
        <f t="shared" si="71"/>
        <v>0.014587477503078317</v>
      </c>
      <c r="E514">
        <f ca="1" t="shared" si="72"/>
        <v>430</v>
      </c>
      <c r="F514" s="30">
        <f t="shared" si="73"/>
        <v>-0.006397952655150307</v>
      </c>
      <c r="G514" s="30">
        <f t="shared" si="74"/>
        <v>0.9151074856046066</v>
      </c>
      <c r="H514" s="13">
        <f t="shared" si="75"/>
        <v>915107.4856046067</v>
      </c>
      <c r="J514" s="13">
        <f t="shared" si="76"/>
        <v>915107.4856515067</v>
      </c>
      <c r="K514">
        <f t="shared" si="77"/>
        <v>549</v>
      </c>
      <c r="L514" s="13">
        <f t="shared" si="78"/>
        <v>915107.4856515067</v>
      </c>
      <c r="M514" s="13">
        <f t="shared" si="79"/>
        <v>920204.2051161246</v>
      </c>
    </row>
    <row r="515" spans="1:13" ht="12.75">
      <c r="A515" s="1">
        <v>40268</v>
      </c>
      <c r="B515">
        <v>1.0528</v>
      </c>
      <c r="C515">
        <f t="shared" si="70"/>
        <v>471</v>
      </c>
      <c r="D515" s="30">
        <f t="shared" si="71"/>
        <v>-0.01708523947343854</v>
      </c>
      <c r="E515">
        <f ca="1" t="shared" si="72"/>
        <v>364</v>
      </c>
      <c r="F515" s="30">
        <f t="shared" si="73"/>
        <v>-0.0008640552995390349</v>
      </c>
      <c r="G515" s="30">
        <f t="shared" si="74"/>
        <v>0.9202042050691246</v>
      </c>
      <c r="H515" s="13">
        <f t="shared" si="75"/>
        <v>920204.2050691246</v>
      </c>
      <c r="J515" s="13">
        <f t="shared" si="76"/>
        <v>920204.2051161246</v>
      </c>
      <c r="K515">
        <f t="shared" si="77"/>
        <v>469</v>
      </c>
      <c r="L515" s="13">
        <f t="shared" si="78"/>
        <v>920204.2051161246</v>
      </c>
      <c r="M515" s="13">
        <f t="shared" si="79"/>
        <v>920204.2051054246</v>
      </c>
    </row>
    <row r="516" spans="1:13" ht="12.75">
      <c r="A516" s="1">
        <v>40298</v>
      </c>
      <c r="B516">
        <v>1.0767</v>
      </c>
      <c r="C516">
        <f t="shared" si="70"/>
        <v>472</v>
      </c>
      <c r="D516" s="30">
        <f t="shared" si="71"/>
        <v>0.022701367781154946</v>
      </c>
      <c r="E516">
        <f ca="1" t="shared" si="72"/>
        <v>334</v>
      </c>
      <c r="F516" s="30">
        <f t="shared" si="73"/>
        <v>-0.018829663962920073</v>
      </c>
      <c r="G516" s="30">
        <f t="shared" si="74"/>
        <v>0.9036578794901506</v>
      </c>
      <c r="H516" s="13">
        <f t="shared" si="75"/>
        <v>903657.8794901506</v>
      </c>
      <c r="J516" s="13">
        <f t="shared" si="76"/>
        <v>903657.8795372506</v>
      </c>
      <c r="K516">
        <f t="shared" si="77"/>
        <v>717</v>
      </c>
      <c r="L516" s="13">
        <f t="shared" si="78"/>
        <v>903657.8795372506</v>
      </c>
      <c r="M516" s="13">
        <f t="shared" si="79"/>
        <v>920204.2050936245</v>
      </c>
    </row>
    <row r="517" spans="1:13" ht="12.75">
      <c r="A517" s="1">
        <v>40329</v>
      </c>
      <c r="B517">
        <v>1.1534</v>
      </c>
      <c r="C517">
        <f t="shared" si="70"/>
        <v>473</v>
      </c>
      <c r="D517" s="30">
        <f t="shared" si="71"/>
        <v>0.07123618463824655</v>
      </c>
      <c r="E517">
        <f ca="1" t="shared" si="72"/>
        <v>399</v>
      </c>
      <c r="F517" s="30">
        <f t="shared" si="73"/>
        <v>-0.00023659305993684043</v>
      </c>
      <c r="G517" s="30">
        <f t="shared" si="74"/>
        <v>0.9207820977917982</v>
      </c>
      <c r="H517" s="13">
        <f t="shared" si="75"/>
        <v>920782.0977917982</v>
      </c>
      <c r="J517" s="13">
        <f t="shared" si="76"/>
        <v>920782.0978389982</v>
      </c>
      <c r="K517">
        <f t="shared" si="77"/>
        <v>457</v>
      </c>
      <c r="L517" s="13">
        <f t="shared" si="78"/>
        <v>920782.0978389982</v>
      </c>
      <c r="M517" s="13">
        <f t="shared" si="79"/>
        <v>920204.2050794245</v>
      </c>
    </row>
    <row r="518" spans="1:13" ht="12.75">
      <c r="A518" s="1">
        <v>40359</v>
      </c>
      <c r="B518">
        <v>1.0774000000000001</v>
      </c>
      <c r="C518">
        <f t="shared" si="70"/>
        <v>474</v>
      </c>
      <c r="D518" s="30">
        <f t="shared" si="71"/>
        <v>-0.06589214496271878</v>
      </c>
      <c r="E518">
        <f ca="1" t="shared" si="72"/>
        <v>599</v>
      </c>
      <c r="F518" s="30">
        <f t="shared" si="73"/>
        <v>-0.011456628477905073</v>
      </c>
      <c r="G518" s="30">
        <f t="shared" si="74"/>
        <v>0.9104484451718494</v>
      </c>
      <c r="H518" s="13">
        <f t="shared" si="75"/>
        <v>910448.4451718495</v>
      </c>
      <c r="J518" s="13">
        <f t="shared" si="76"/>
        <v>910448.4452191495</v>
      </c>
      <c r="K518">
        <f t="shared" si="77"/>
        <v>616</v>
      </c>
      <c r="L518" s="13">
        <f t="shared" si="78"/>
        <v>910448.4452191495</v>
      </c>
      <c r="M518" s="13">
        <f t="shared" si="79"/>
        <v>920200.173702096</v>
      </c>
    </row>
    <row r="519" spans="1:13" ht="12.75">
      <c r="A519" s="1">
        <v>40389</v>
      </c>
      <c r="B519">
        <v>1.0410000000000001</v>
      </c>
      <c r="C519">
        <f t="shared" si="70"/>
        <v>475</v>
      </c>
      <c r="D519" s="30">
        <f t="shared" si="71"/>
        <v>-0.03378503805457578</v>
      </c>
      <c r="E519">
        <f ca="1" t="shared" si="72"/>
        <v>530</v>
      </c>
      <c r="F519" s="30">
        <f t="shared" si="73"/>
        <v>0.03289902280130286</v>
      </c>
      <c r="G519" s="30">
        <f t="shared" si="74"/>
        <v>0.9512999999999999</v>
      </c>
      <c r="H519" s="13">
        <f t="shared" si="75"/>
        <v>951299.9999999999</v>
      </c>
      <c r="J519" s="13">
        <f t="shared" si="76"/>
        <v>951300.0000473999</v>
      </c>
      <c r="K519">
        <f t="shared" si="77"/>
        <v>132</v>
      </c>
      <c r="L519" s="13">
        <f t="shared" si="78"/>
        <v>951300.0000473999</v>
      </c>
      <c r="M519" s="13">
        <f t="shared" si="79"/>
        <v>920097.943283648</v>
      </c>
    </row>
    <row r="520" spans="1:13" ht="12.75">
      <c r="A520" s="1">
        <v>40421</v>
      </c>
      <c r="B520">
        <v>1.0150000000000001</v>
      </c>
      <c r="C520">
        <f t="shared" si="70"/>
        <v>476</v>
      </c>
      <c r="D520" s="30">
        <f t="shared" si="71"/>
        <v>-0.024975984630163373</v>
      </c>
      <c r="E520">
        <f ca="1" t="shared" si="72"/>
        <v>226</v>
      </c>
      <c r="F520" s="30">
        <f t="shared" si="73"/>
        <v>-0.00511461671185609</v>
      </c>
      <c r="G520" s="30">
        <f t="shared" si="74"/>
        <v>0.9162894380083806</v>
      </c>
      <c r="H520" s="13">
        <f t="shared" si="75"/>
        <v>916289.4380083806</v>
      </c>
      <c r="J520" s="13">
        <f t="shared" si="76"/>
        <v>916289.4380558806</v>
      </c>
      <c r="K520">
        <f t="shared" si="77"/>
        <v>524</v>
      </c>
      <c r="L520" s="13">
        <f t="shared" si="78"/>
        <v>916289.4380558806</v>
      </c>
      <c r="M520" s="13">
        <f t="shared" si="79"/>
        <v>920097.943225648</v>
      </c>
    </row>
    <row r="521" spans="1:13" ht="12.75">
      <c r="A521" s="1">
        <v>40451</v>
      </c>
      <c r="B521">
        <v>0.9808</v>
      </c>
      <c r="C521">
        <f t="shared" si="70"/>
        <v>477</v>
      </c>
      <c r="D521" s="30">
        <f t="shared" si="71"/>
        <v>-0.03369458128078828</v>
      </c>
      <c r="E521">
        <f ca="1" t="shared" si="72"/>
        <v>206</v>
      </c>
      <c r="F521" s="30">
        <f t="shared" si="73"/>
        <v>0.01843048343450615</v>
      </c>
      <c r="G521" s="30">
        <f t="shared" si="74"/>
        <v>0.9379744752431802</v>
      </c>
      <c r="H521" s="13">
        <f t="shared" si="75"/>
        <v>937974.4752431802</v>
      </c>
      <c r="J521" s="13">
        <f t="shared" si="76"/>
        <v>937974.4752907802</v>
      </c>
      <c r="K521">
        <f t="shared" si="77"/>
        <v>238</v>
      </c>
      <c r="L521" s="13">
        <f t="shared" si="78"/>
        <v>937974.4752907802</v>
      </c>
      <c r="M521" s="13">
        <f t="shared" si="79"/>
        <v>920097.943218248</v>
      </c>
    </row>
    <row r="522" spans="1:13" ht="12.75">
      <c r="A522" s="1">
        <v>40480</v>
      </c>
      <c r="B522">
        <v>0.9843000000000001</v>
      </c>
      <c r="C522">
        <f t="shared" si="70"/>
        <v>478</v>
      </c>
      <c r="D522" s="30">
        <f t="shared" si="71"/>
        <v>0.003568515497553104</v>
      </c>
      <c r="E522">
        <f ca="1" t="shared" si="72"/>
        <v>121</v>
      </c>
      <c r="F522" s="30">
        <f t="shared" si="73"/>
        <v>0.08083916083916098</v>
      </c>
      <c r="G522" s="30">
        <f t="shared" si="74"/>
        <v>0.9954528671328673</v>
      </c>
      <c r="H522" s="13">
        <f t="shared" si="75"/>
        <v>995452.8671328673</v>
      </c>
      <c r="J522" s="13">
        <f t="shared" si="76"/>
        <v>995452.8671805674</v>
      </c>
      <c r="K522">
        <f t="shared" si="77"/>
        <v>14</v>
      </c>
      <c r="L522" s="13">
        <f t="shared" si="78"/>
        <v>995452.8671805674</v>
      </c>
      <c r="M522" s="13">
        <f t="shared" si="79"/>
        <v>920044.6821268159</v>
      </c>
    </row>
    <row r="523" spans="1:13" ht="12.75">
      <c r="A523" s="1">
        <v>40512</v>
      </c>
      <c r="B523">
        <v>0.9985</v>
      </c>
      <c r="C523">
        <f t="shared" si="70"/>
        <v>479</v>
      </c>
      <c r="D523" s="30">
        <f t="shared" si="71"/>
        <v>0.014426495986995747</v>
      </c>
      <c r="E523">
        <f ca="1" t="shared" si="72"/>
        <v>450</v>
      </c>
      <c r="F523" s="30">
        <f t="shared" si="73"/>
        <v>-0.021484749664300806</v>
      </c>
      <c r="G523" s="30">
        <f t="shared" si="74"/>
        <v>0.901212545559179</v>
      </c>
      <c r="H523" s="13">
        <f t="shared" si="75"/>
        <v>901212.5455591789</v>
      </c>
      <c r="J523" s="13">
        <f t="shared" si="76"/>
        <v>901212.5456069789</v>
      </c>
      <c r="K523">
        <f t="shared" si="77"/>
        <v>762</v>
      </c>
      <c r="L523" s="13">
        <f t="shared" si="78"/>
        <v>901212.5456069789</v>
      </c>
      <c r="M523" s="13">
        <f t="shared" si="79"/>
        <v>920044.682056516</v>
      </c>
    </row>
    <row r="524" spans="1:13" ht="12.75">
      <c r="A524" s="1">
        <v>40543</v>
      </c>
      <c r="B524">
        <v>0.9369000000000001</v>
      </c>
      <c r="C524">
        <f t="shared" si="70"/>
        <v>480</v>
      </c>
      <c r="D524" s="30">
        <f t="shared" si="71"/>
        <v>-0.06169253880821235</v>
      </c>
      <c r="E524">
        <f ca="1" t="shared" si="72"/>
        <v>329</v>
      </c>
      <c r="F524" s="30">
        <f t="shared" si="73"/>
        <v>-0.012329223592136063</v>
      </c>
      <c r="G524" s="30">
        <f t="shared" si="74"/>
        <v>0.9096447850716427</v>
      </c>
      <c r="H524" s="13">
        <f t="shared" si="75"/>
        <v>909644.7850716427</v>
      </c>
      <c r="J524" s="13">
        <f t="shared" si="76"/>
        <v>909644.7851195427</v>
      </c>
      <c r="K524">
        <f t="shared" si="77"/>
        <v>633</v>
      </c>
      <c r="L524" s="13">
        <f t="shared" si="78"/>
        <v>909644.7851195427</v>
      </c>
      <c r="M524" s="13">
        <f t="shared" si="79"/>
        <v>919891.9190774724</v>
      </c>
    </row>
    <row r="525" spans="1:13" ht="12.75">
      <c r="A525" s="1">
        <v>40574</v>
      </c>
      <c r="B525">
        <v>0.9402</v>
      </c>
      <c r="C525">
        <f t="shared" si="70"/>
        <v>481</v>
      </c>
      <c r="D525" s="30">
        <f t="shared" si="71"/>
        <v>0.0035222542427153503</v>
      </c>
      <c r="E525">
        <f ca="1" t="shared" si="72"/>
        <v>260</v>
      </c>
      <c r="F525" s="30">
        <f t="shared" si="73"/>
        <v>-0.055323986358469024</v>
      </c>
      <c r="G525" s="30">
        <f t="shared" si="74"/>
        <v>0.8700466085638501</v>
      </c>
      <c r="H525" s="13">
        <f t="shared" si="75"/>
        <v>870046.60856385</v>
      </c>
      <c r="J525" s="13">
        <f t="shared" si="76"/>
        <v>870046.6086118501</v>
      </c>
      <c r="K525">
        <f t="shared" si="77"/>
        <v>948</v>
      </c>
      <c r="L525" s="13">
        <f t="shared" si="78"/>
        <v>870046.6086118501</v>
      </c>
      <c r="M525" s="13">
        <f t="shared" si="79"/>
        <v>919709.2278048445</v>
      </c>
    </row>
    <row r="526" spans="1:13" ht="12.75">
      <c r="A526" s="1">
        <v>40602</v>
      </c>
      <c r="B526">
        <v>0.9305</v>
      </c>
      <c r="C526">
        <f t="shared" si="70"/>
        <v>482</v>
      </c>
      <c r="D526" s="30">
        <f t="shared" si="71"/>
        <v>-0.010316953839608622</v>
      </c>
      <c r="E526">
        <f ca="1" t="shared" si="72"/>
        <v>184</v>
      </c>
      <c r="F526" s="30">
        <f t="shared" si="73"/>
        <v>-0.07310838445807766</v>
      </c>
      <c r="G526" s="30">
        <f t="shared" si="74"/>
        <v>0.8536671779141105</v>
      </c>
      <c r="H526" s="13">
        <f t="shared" si="75"/>
        <v>853667.1779141105</v>
      </c>
      <c r="J526" s="13">
        <f t="shared" si="76"/>
        <v>853667.1779622105</v>
      </c>
      <c r="K526">
        <f t="shared" si="77"/>
        <v>986</v>
      </c>
      <c r="L526" s="13">
        <f t="shared" si="78"/>
        <v>853667.1779622105</v>
      </c>
      <c r="M526" s="13">
        <f t="shared" si="79"/>
        <v>919709.2277315445</v>
      </c>
    </row>
    <row r="527" spans="1:13" ht="12.75">
      <c r="A527" s="1">
        <v>40633</v>
      </c>
      <c r="B527">
        <v>0.9157000000000001</v>
      </c>
      <c r="C527">
        <f t="shared" si="70"/>
        <v>483</v>
      </c>
      <c r="D527" s="30">
        <f t="shared" si="71"/>
        <v>-0.015905427189682908</v>
      </c>
      <c r="E527">
        <f ca="1" t="shared" si="72"/>
        <v>502</v>
      </c>
      <c r="F527" s="30">
        <f t="shared" si="73"/>
        <v>-0.009468085106382973</v>
      </c>
      <c r="G527" s="30">
        <f t="shared" si="74"/>
        <v>0.9122798936170213</v>
      </c>
      <c r="H527" s="13">
        <f t="shared" si="75"/>
        <v>912279.8936170214</v>
      </c>
      <c r="J527" s="13">
        <f t="shared" si="76"/>
        <v>912279.8936652214</v>
      </c>
      <c r="K527">
        <f t="shared" si="77"/>
        <v>581</v>
      </c>
      <c r="L527" s="13">
        <f t="shared" si="78"/>
        <v>912279.8936652214</v>
      </c>
      <c r="M527" s="13">
        <f t="shared" si="79"/>
        <v>919682.9268980683</v>
      </c>
    </row>
    <row r="528" spans="1:13" ht="12.75">
      <c r="A528" s="1">
        <v>40662</v>
      </c>
      <c r="B528">
        <v>0.8666</v>
      </c>
      <c r="C528">
        <f t="shared" si="70"/>
        <v>484</v>
      </c>
      <c r="D528" s="30">
        <f t="shared" si="71"/>
        <v>-0.05362018128207935</v>
      </c>
      <c r="E528">
        <f ca="1" t="shared" si="72"/>
        <v>518</v>
      </c>
      <c r="F528" s="30">
        <f t="shared" si="73"/>
        <v>-0.02673442333186038</v>
      </c>
      <c r="G528" s="30">
        <f t="shared" si="74"/>
        <v>0.8963775961113566</v>
      </c>
      <c r="H528" s="13">
        <f t="shared" si="75"/>
        <v>896377.5961113566</v>
      </c>
      <c r="J528" s="13">
        <f t="shared" si="76"/>
        <v>896377.5961596566</v>
      </c>
      <c r="K528">
        <f t="shared" si="77"/>
        <v>804</v>
      </c>
      <c r="L528" s="13">
        <f t="shared" si="78"/>
        <v>896377.5961596566</v>
      </c>
      <c r="M528" s="13">
        <f t="shared" si="79"/>
        <v>919682.9268933684</v>
      </c>
    </row>
    <row r="529" spans="1:13" ht="12.75">
      <c r="A529" s="1">
        <v>40694</v>
      </c>
      <c r="B529">
        <v>0.8525</v>
      </c>
      <c r="C529">
        <f t="shared" si="70"/>
        <v>485</v>
      </c>
      <c r="D529" s="30">
        <f t="shared" si="71"/>
        <v>-0.016270482344795778</v>
      </c>
      <c r="E529">
        <f ca="1" t="shared" si="72"/>
        <v>447</v>
      </c>
      <c r="F529" s="30">
        <f t="shared" si="73"/>
        <v>-0.04925730713943455</v>
      </c>
      <c r="G529" s="30">
        <f t="shared" si="74"/>
        <v>0.8756340201245808</v>
      </c>
      <c r="H529" s="13">
        <f t="shared" si="75"/>
        <v>875634.0201245808</v>
      </c>
      <c r="J529" s="13">
        <f t="shared" si="76"/>
        <v>875634.0201729808</v>
      </c>
      <c r="K529">
        <f t="shared" si="77"/>
        <v>926</v>
      </c>
      <c r="L529" s="13">
        <f t="shared" si="78"/>
        <v>875634.0201729808</v>
      </c>
      <c r="M529" s="13">
        <f t="shared" si="79"/>
        <v>919682.9268318684</v>
      </c>
    </row>
    <row r="530" spans="1:13" ht="12.75">
      <c r="A530" s="1">
        <v>40724</v>
      </c>
      <c r="B530">
        <v>0.8413</v>
      </c>
      <c r="C530">
        <f t="shared" si="70"/>
        <v>486</v>
      </c>
      <c r="D530" s="30">
        <f t="shared" si="71"/>
        <v>-0.013137829912023391</v>
      </c>
      <c r="E530">
        <f ca="1" t="shared" si="72"/>
        <v>292</v>
      </c>
      <c r="F530" s="30">
        <f t="shared" si="73"/>
        <v>0.01103265666372466</v>
      </c>
      <c r="G530" s="30">
        <f t="shared" si="74"/>
        <v>0.9311610767872904</v>
      </c>
      <c r="H530" s="13">
        <f t="shared" si="75"/>
        <v>931161.0767872904</v>
      </c>
      <c r="J530" s="13">
        <f t="shared" si="76"/>
        <v>931161.0768357904</v>
      </c>
      <c r="K530">
        <f t="shared" si="77"/>
        <v>305</v>
      </c>
      <c r="L530" s="13">
        <f t="shared" si="78"/>
        <v>931161.0768357904</v>
      </c>
      <c r="M530" s="13">
        <f t="shared" si="79"/>
        <v>919627.0347038761</v>
      </c>
    </row>
    <row r="531" spans="1:13" ht="12.75">
      <c r="A531" s="1">
        <v>40753</v>
      </c>
      <c r="B531">
        <v>0.7881</v>
      </c>
      <c r="C531">
        <f t="shared" si="70"/>
        <v>487</v>
      </c>
      <c r="D531" s="30">
        <f t="shared" si="71"/>
        <v>-0.06323546891715204</v>
      </c>
      <c r="E531">
        <f ca="1" t="shared" si="72"/>
        <v>527</v>
      </c>
      <c r="F531" s="30">
        <f t="shared" si="73"/>
        <v>0.0036371194014339636</v>
      </c>
      <c r="G531" s="30">
        <f t="shared" si="74"/>
        <v>0.9243497869687207</v>
      </c>
      <c r="H531" s="13">
        <f t="shared" si="75"/>
        <v>924349.7869687207</v>
      </c>
      <c r="J531" s="13">
        <f t="shared" si="76"/>
        <v>924349.7870173207</v>
      </c>
      <c r="K531">
        <f t="shared" si="77"/>
        <v>388</v>
      </c>
      <c r="L531" s="13">
        <f t="shared" si="78"/>
        <v>924349.7870173207</v>
      </c>
      <c r="M531" s="13">
        <f t="shared" si="79"/>
        <v>919573.7515049003</v>
      </c>
    </row>
    <row r="532" spans="1:13" ht="12.75">
      <c r="A532" s="1">
        <v>40786</v>
      </c>
      <c r="B532">
        <v>0.8038000000000001</v>
      </c>
      <c r="C532">
        <f t="shared" si="70"/>
        <v>488</v>
      </c>
      <c r="D532" s="30">
        <f t="shared" si="71"/>
        <v>0.019921329780484776</v>
      </c>
      <c r="E532">
        <f ca="1" t="shared" si="72"/>
        <v>293</v>
      </c>
      <c r="F532" s="30">
        <f t="shared" si="73"/>
        <v>0.01920558707987774</v>
      </c>
      <c r="G532" s="30">
        <f t="shared" si="74"/>
        <v>0.9386883457005675</v>
      </c>
      <c r="H532" s="13">
        <f t="shared" si="75"/>
        <v>938688.3457005675</v>
      </c>
      <c r="J532" s="13">
        <f t="shared" si="76"/>
        <v>938688.3457492675</v>
      </c>
      <c r="K532">
        <f t="shared" si="77"/>
        <v>235</v>
      </c>
      <c r="L532" s="13">
        <f t="shared" si="78"/>
        <v>938688.3457492675</v>
      </c>
      <c r="M532" s="13">
        <f t="shared" si="79"/>
        <v>919573.7514924002</v>
      </c>
    </row>
    <row r="533" spans="1:13" ht="12.75">
      <c r="A533" s="1">
        <v>40816</v>
      </c>
      <c r="B533">
        <v>0.9048</v>
      </c>
      <c r="C533">
        <f t="shared" si="70"/>
        <v>489</v>
      </c>
      <c r="D533" s="30">
        <f t="shared" si="71"/>
        <v>0.1256531475491416</v>
      </c>
      <c r="E533">
        <f ca="1" t="shared" si="72"/>
        <v>509</v>
      </c>
      <c r="F533" s="30">
        <f t="shared" si="73"/>
        <v>0.030651753065175313</v>
      </c>
      <c r="G533" s="30">
        <f t="shared" si="74"/>
        <v>0.9492302645730265</v>
      </c>
      <c r="H533" s="13">
        <f t="shared" si="75"/>
        <v>949230.2645730264</v>
      </c>
      <c r="J533" s="13">
        <f t="shared" si="76"/>
        <v>949230.2646218265</v>
      </c>
      <c r="K533">
        <f t="shared" si="77"/>
        <v>145</v>
      </c>
      <c r="L533" s="13">
        <f t="shared" si="78"/>
        <v>949230.2646218265</v>
      </c>
      <c r="M533" s="13">
        <f t="shared" si="79"/>
        <v>919573.7514842002</v>
      </c>
    </row>
    <row r="534" spans="1:13" ht="12.75">
      <c r="A534" s="1">
        <v>40847</v>
      </c>
      <c r="B534">
        <v>0.8706</v>
      </c>
      <c r="C534">
        <f t="shared" si="70"/>
        <v>490</v>
      </c>
      <c r="D534" s="30">
        <f aca="true" t="shared" si="80" ref="D534:D598">B534/B533-1</f>
        <v>-0.037798408488063706</v>
      </c>
      <c r="E534">
        <f ca="1" t="shared" si="72"/>
        <v>2</v>
      </c>
      <c r="F534" s="30">
        <f t="shared" si="73"/>
        <v>0.002490515094383472</v>
      </c>
      <c r="G534" s="30">
        <f t="shared" si="74"/>
        <v>0.9232937644019272</v>
      </c>
      <c r="H534" s="13">
        <f t="shared" si="75"/>
        <v>923293.7644019272</v>
      </c>
      <c r="J534" s="13">
        <f t="shared" si="76"/>
        <v>923293.7644508273</v>
      </c>
      <c r="K534">
        <f t="shared" si="77"/>
        <v>414</v>
      </c>
      <c r="L534" s="13">
        <f t="shared" si="78"/>
        <v>923293.7644508273</v>
      </c>
      <c r="M534" s="13">
        <f t="shared" si="79"/>
        <v>919452.2139468539</v>
      </c>
    </row>
    <row r="535" spans="1:13" ht="12.75">
      <c r="A535" s="1">
        <v>40877</v>
      </c>
      <c r="B535">
        <v>0.9106000000000001</v>
      </c>
      <c r="C535">
        <f t="shared" si="70"/>
        <v>491</v>
      </c>
      <c r="D535" s="30">
        <f t="shared" si="80"/>
        <v>0.04594532506317495</v>
      </c>
      <c r="E535">
        <f ca="1" t="shared" si="72"/>
        <v>581</v>
      </c>
      <c r="F535" s="30">
        <f t="shared" si="73"/>
        <v>-0.016274509803921533</v>
      </c>
      <c r="G535" s="30">
        <f t="shared" si="74"/>
        <v>0.9060111764705883</v>
      </c>
      <c r="H535" s="13">
        <f t="shared" si="75"/>
        <v>906011.1764705883</v>
      </c>
      <c r="J535" s="13">
        <f t="shared" si="76"/>
        <v>906011.1765195883</v>
      </c>
      <c r="K535">
        <f t="shared" si="77"/>
        <v>684</v>
      </c>
      <c r="L535" s="13">
        <f t="shared" si="78"/>
        <v>906011.1765195883</v>
      </c>
      <c r="M535" s="13">
        <f t="shared" si="79"/>
        <v>919270.9637251309</v>
      </c>
    </row>
    <row r="536" spans="1:13" ht="12.75">
      <c r="A536" s="1">
        <v>40907</v>
      </c>
      <c r="B536">
        <v>0.9374</v>
      </c>
      <c r="C536">
        <f t="shared" si="70"/>
        <v>492</v>
      </c>
      <c r="D536" s="30">
        <f t="shared" si="80"/>
        <v>0.02943114430046112</v>
      </c>
      <c r="E536">
        <f ca="1" t="shared" si="72"/>
        <v>612</v>
      </c>
      <c r="F536" s="30">
        <f t="shared" si="73"/>
        <v>-0.007703157209504208</v>
      </c>
      <c r="G536" s="30">
        <f t="shared" si="74"/>
        <v>0.9139053922100466</v>
      </c>
      <c r="H536" s="13">
        <f t="shared" si="75"/>
        <v>913905.3922100466</v>
      </c>
      <c r="J536" s="13">
        <f t="shared" si="76"/>
        <v>913905.3922591467</v>
      </c>
      <c r="K536">
        <f t="shared" si="77"/>
        <v>564</v>
      </c>
      <c r="L536" s="13">
        <f t="shared" si="78"/>
        <v>913905.3922591467</v>
      </c>
      <c r="M536" s="13">
        <f t="shared" si="79"/>
        <v>919065.7066464571</v>
      </c>
    </row>
    <row r="537" spans="1:13" ht="12.75">
      <c r="A537" s="1">
        <v>40939</v>
      </c>
      <c r="B537">
        <v>0.922</v>
      </c>
      <c r="C537">
        <f t="shared" si="70"/>
        <v>493</v>
      </c>
      <c r="D537" s="30">
        <f t="shared" si="80"/>
        <v>-0.016428419031363273</v>
      </c>
      <c r="E537">
        <f ca="1" t="shared" si="72"/>
        <v>243</v>
      </c>
      <c r="F537" s="30">
        <f t="shared" si="73"/>
        <v>0.08933283075763288</v>
      </c>
      <c r="G537" s="30">
        <f t="shared" si="74"/>
        <v>1.00327553712778</v>
      </c>
      <c r="H537" s="13">
        <f t="shared" si="75"/>
        <v>1003275.5371277799</v>
      </c>
      <c r="J537" s="13">
        <f t="shared" si="76"/>
        <v>1003275.5371769799</v>
      </c>
      <c r="K537">
        <f t="shared" si="77"/>
        <v>8</v>
      </c>
      <c r="L537" s="13">
        <f t="shared" si="78"/>
        <v>1003275.5371769799</v>
      </c>
      <c r="M537" s="13">
        <f t="shared" si="79"/>
        <v>919065.7066234571</v>
      </c>
    </row>
    <row r="538" spans="1:13" ht="12.75">
      <c r="A538" s="1">
        <v>40968</v>
      </c>
      <c r="B538">
        <v>0.9023</v>
      </c>
      <c r="C538">
        <f t="shared" si="70"/>
        <v>494</v>
      </c>
      <c r="D538" s="30">
        <f t="shared" si="80"/>
        <v>-0.02136659436008681</v>
      </c>
      <c r="E538">
        <f ca="1" t="shared" si="72"/>
        <v>196</v>
      </c>
      <c r="F538" s="30">
        <f t="shared" si="73"/>
        <v>-0.018930587844569913</v>
      </c>
      <c r="G538" s="30">
        <f t="shared" si="74"/>
        <v>0.9035649285951511</v>
      </c>
      <c r="H538" s="13">
        <f t="shared" si="75"/>
        <v>903564.9285951512</v>
      </c>
      <c r="J538" s="13">
        <f t="shared" si="76"/>
        <v>903564.9286444512</v>
      </c>
      <c r="K538">
        <f t="shared" si="77"/>
        <v>722</v>
      </c>
      <c r="L538" s="13">
        <f t="shared" si="78"/>
        <v>903564.9286444512</v>
      </c>
      <c r="M538" s="13">
        <f t="shared" si="79"/>
        <v>919065.7066084571</v>
      </c>
    </row>
    <row r="539" spans="1:13" ht="12.75">
      <c r="A539" s="1">
        <v>40998</v>
      </c>
      <c r="B539">
        <v>0.9026000000000001</v>
      </c>
      <c r="C539">
        <f t="shared" si="70"/>
        <v>495</v>
      </c>
      <c r="D539" s="30">
        <f t="shared" si="80"/>
        <v>0.00033248365288707227</v>
      </c>
      <c r="E539">
        <f ca="1" t="shared" si="72"/>
        <v>267</v>
      </c>
      <c r="F539" s="30">
        <f t="shared" si="73"/>
        <v>-0.02260812581913496</v>
      </c>
      <c r="G539" s="30">
        <f t="shared" si="74"/>
        <v>0.9001779161205767</v>
      </c>
      <c r="H539" s="13">
        <f t="shared" si="75"/>
        <v>900177.9161205768</v>
      </c>
      <c r="J539" s="13">
        <f t="shared" si="76"/>
        <v>900177.9161699768</v>
      </c>
      <c r="K539">
        <f t="shared" si="77"/>
        <v>775</v>
      </c>
      <c r="L539" s="13">
        <f t="shared" si="78"/>
        <v>900177.9161699768</v>
      </c>
      <c r="M539" s="13">
        <f t="shared" si="79"/>
        <v>918794.4522673488</v>
      </c>
    </row>
    <row r="540" spans="1:13" ht="12.75">
      <c r="A540" s="1">
        <v>41029</v>
      </c>
      <c r="B540">
        <v>0.9081</v>
      </c>
      <c r="C540">
        <f t="shared" si="70"/>
        <v>496</v>
      </c>
      <c r="D540" s="30">
        <f t="shared" si="80"/>
        <v>0.0060935076445822745</v>
      </c>
      <c r="E540">
        <f ca="1" t="shared" si="72"/>
        <v>466</v>
      </c>
      <c r="F540" s="30">
        <f t="shared" si="73"/>
        <v>-0.013204819277108482</v>
      </c>
      <c r="G540" s="30">
        <f t="shared" si="74"/>
        <v>0.9088383614457831</v>
      </c>
      <c r="H540" s="13">
        <f t="shared" si="75"/>
        <v>908838.3614457832</v>
      </c>
      <c r="J540" s="13">
        <f t="shared" si="76"/>
        <v>908838.3614952832</v>
      </c>
      <c r="K540">
        <f t="shared" si="77"/>
        <v>648</v>
      </c>
      <c r="L540" s="13">
        <f t="shared" si="78"/>
        <v>908838.3614952832</v>
      </c>
      <c r="M540" s="13">
        <f t="shared" si="79"/>
        <v>918643.4377308398</v>
      </c>
    </row>
    <row r="541" spans="1:13" ht="12.75">
      <c r="A541" s="1">
        <v>41060</v>
      </c>
      <c r="B541">
        <v>0.9713</v>
      </c>
      <c r="C541">
        <f t="shared" si="70"/>
        <v>497</v>
      </c>
      <c r="D541" s="30">
        <f t="shared" si="80"/>
        <v>0.06959585948684066</v>
      </c>
      <c r="E541">
        <f ca="1" t="shared" si="72"/>
        <v>64</v>
      </c>
      <c r="F541" s="30">
        <f t="shared" si="73"/>
        <v>-0.00905975499271272</v>
      </c>
      <c r="G541" s="30">
        <f t="shared" si="74"/>
        <v>0.9126559656517116</v>
      </c>
      <c r="H541" s="13">
        <f t="shared" si="75"/>
        <v>912655.9656517116</v>
      </c>
      <c r="J541" s="13">
        <f t="shared" si="76"/>
        <v>912655.9657013116</v>
      </c>
      <c r="K541">
        <f t="shared" si="77"/>
        <v>576</v>
      </c>
      <c r="L541" s="13">
        <f t="shared" si="78"/>
        <v>912655.9657013116</v>
      </c>
      <c r="M541" s="13">
        <f t="shared" si="79"/>
        <v>918493.7513539267</v>
      </c>
    </row>
    <row r="542" spans="1:13" ht="12.75">
      <c r="A542" s="1">
        <v>41089</v>
      </c>
      <c r="B542">
        <v>0.9485</v>
      </c>
      <c r="C542">
        <f t="shared" si="70"/>
        <v>498</v>
      </c>
      <c r="D542" s="30">
        <f t="shared" si="80"/>
        <v>-0.023473695047874</v>
      </c>
      <c r="E542">
        <f ca="1" t="shared" si="72"/>
        <v>476</v>
      </c>
      <c r="F542" s="30">
        <f t="shared" si="73"/>
        <v>-0.024975984630163373</v>
      </c>
      <c r="G542" s="30">
        <f t="shared" si="74"/>
        <v>0.8979971181556196</v>
      </c>
      <c r="H542" s="13">
        <f t="shared" si="75"/>
        <v>897997.1181556196</v>
      </c>
      <c r="J542" s="13">
        <f t="shared" si="76"/>
        <v>897997.1182053196</v>
      </c>
      <c r="K542">
        <f t="shared" si="77"/>
        <v>791</v>
      </c>
      <c r="L542" s="13">
        <f t="shared" si="78"/>
        <v>897997.1182053196</v>
      </c>
      <c r="M542" s="13">
        <f t="shared" si="79"/>
        <v>918493.7513164267</v>
      </c>
    </row>
    <row r="543" spans="1:13" ht="12.75">
      <c r="A543" s="1">
        <v>41121</v>
      </c>
      <c r="B543">
        <v>0.9753000000000001</v>
      </c>
      <c r="C543">
        <f t="shared" si="70"/>
        <v>499</v>
      </c>
      <c r="D543" s="30">
        <f t="shared" si="80"/>
        <v>0.028255139694254083</v>
      </c>
      <c r="E543">
        <f ca="1" t="shared" si="72"/>
        <v>470</v>
      </c>
      <c r="F543" s="30">
        <f t="shared" si="73"/>
        <v>0.014587477503078317</v>
      </c>
      <c r="G543" s="30">
        <f t="shared" si="74"/>
        <v>0.9344350667803352</v>
      </c>
      <c r="H543" s="13">
        <f t="shared" si="75"/>
        <v>934435.0667803352</v>
      </c>
      <c r="J543" s="13">
        <f t="shared" si="76"/>
        <v>934435.0668301352</v>
      </c>
      <c r="K543">
        <f t="shared" si="77"/>
        <v>266</v>
      </c>
      <c r="L543" s="13">
        <f t="shared" si="78"/>
        <v>934435.0668301352</v>
      </c>
      <c r="M543" s="13">
        <f t="shared" si="79"/>
        <v>918493.7512685267</v>
      </c>
    </row>
    <row r="544" spans="1:13" ht="12.75">
      <c r="A544" s="1">
        <v>41152</v>
      </c>
      <c r="B544">
        <v>0.9546</v>
      </c>
      <c r="C544">
        <f t="shared" si="70"/>
        <v>500</v>
      </c>
      <c r="D544" s="30">
        <f t="shared" si="80"/>
        <v>-0.021224238695785935</v>
      </c>
      <c r="E544">
        <f ca="1" t="shared" si="72"/>
        <v>170</v>
      </c>
      <c r="F544" s="30">
        <f t="shared" si="73"/>
        <v>0.06803738317757002</v>
      </c>
      <c r="G544" s="30">
        <f t="shared" si="74"/>
        <v>0.9836624299065421</v>
      </c>
      <c r="H544" s="13">
        <f t="shared" si="75"/>
        <v>983662.4299065421</v>
      </c>
      <c r="J544" s="13">
        <f t="shared" si="76"/>
        <v>983662.4299564421</v>
      </c>
      <c r="K544">
        <f t="shared" si="77"/>
        <v>34</v>
      </c>
      <c r="L544" s="13">
        <f t="shared" si="78"/>
        <v>983662.4299564421</v>
      </c>
      <c r="M544" s="13">
        <f t="shared" si="79"/>
        <v>918213.6374885567</v>
      </c>
    </row>
    <row r="545" spans="1:13" ht="12.75">
      <c r="A545" s="1">
        <v>41180</v>
      </c>
      <c r="B545">
        <v>0.9400000000000001</v>
      </c>
      <c r="C545">
        <f t="shared" si="70"/>
        <v>501</v>
      </c>
      <c r="D545" s="30">
        <f t="shared" si="80"/>
        <v>-0.015294364131573368</v>
      </c>
      <c r="E545">
        <f ca="1" t="shared" si="72"/>
        <v>391</v>
      </c>
      <c r="F545" s="30">
        <f t="shared" si="73"/>
        <v>0.016051483097862196</v>
      </c>
      <c r="G545" s="30">
        <f t="shared" si="74"/>
        <v>0.9357834159331311</v>
      </c>
      <c r="H545" s="13">
        <f t="shared" si="75"/>
        <v>935783.4159331311</v>
      </c>
      <c r="J545" s="13">
        <f t="shared" si="76"/>
        <v>935783.4159831312</v>
      </c>
      <c r="K545">
        <f t="shared" si="77"/>
        <v>256</v>
      </c>
      <c r="L545" s="13">
        <f t="shared" si="78"/>
        <v>935783.4159831312</v>
      </c>
      <c r="M545" s="13">
        <f t="shared" si="79"/>
        <v>918213.6374361566</v>
      </c>
    </row>
    <row r="546" spans="1:13" ht="12.75">
      <c r="A546" s="1">
        <v>41213</v>
      </c>
      <c r="B546">
        <v>0.9311</v>
      </c>
      <c r="C546">
        <f t="shared" si="70"/>
        <v>502</v>
      </c>
      <c r="D546" s="30">
        <f t="shared" si="80"/>
        <v>-0.009468085106382973</v>
      </c>
      <c r="E546">
        <f ca="1" t="shared" si="72"/>
        <v>563</v>
      </c>
      <c r="F546" s="30">
        <f t="shared" si="73"/>
        <v>-0.013041733547351497</v>
      </c>
      <c r="G546" s="30">
        <f t="shared" si="74"/>
        <v>0.9089885634028894</v>
      </c>
      <c r="H546" s="13">
        <f t="shared" si="75"/>
        <v>908988.5634028894</v>
      </c>
      <c r="I546" s="2"/>
      <c r="J546" s="13">
        <f t="shared" si="76"/>
        <v>908988.5634529894</v>
      </c>
      <c r="K546">
        <f t="shared" si="77"/>
        <v>640</v>
      </c>
      <c r="L546" s="13">
        <f t="shared" si="78"/>
        <v>908988.5634529894</v>
      </c>
      <c r="M546" s="13">
        <f t="shared" si="79"/>
        <v>918146.380751695</v>
      </c>
    </row>
    <row r="547" spans="1:13" ht="12.75">
      <c r="A547" s="1">
        <v>41243</v>
      </c>
      <c r="B547">
        <v>0.9264</v>
      </c>
      <c r="C547">
        <f t="shared" si="70"/>
        <v>503</v>
      </c>
      <c r="D547" s="30">
        <f t="shared" si="80"/>
        <v>-0.0050477929330898785</v>
      </c>
      <c r="E547">
        <f ca="1" t="shared" si="72"/>
        <v>55</v>
      </c>
      <c r="F547" s="30">
        <f t="shared" si="73"/>
        <v>0.07768231768231781</v>
      </c>
      <c r="G547" s="30">
        <f t="shared" si="74"/>
        <v>0.9925454145854148</v>
      </c>
      <c r="H547" s="13">
        <f t="shared" si="75"/>
        <v>992545.4145854148</v>
      </c>
      <c r="I547" s="2"/>
      <c r="J547" s="13">
        <f t="shared" si="76"/>
        <v>992545.4146356148</v>
      </c>
      <c r="K547">
        <f t="shared" si="77"/>
        <v>16</v>
      </c>
      <c r="L547" s="13">
        <f t="shared" si="78"/>
        <v>992545.4146356148</v>
      </c>
      <c r="M547" s="13">
        <f t="shared" si="79"/>
        <v>917962.2189234549</v>
      </c>
    </row>
    <row r="548" spans="1:13" ht="12.75">
      <c r="A548" s="1">
        <v>41274</v>
      </c>
      <c r="B548">
        <v>0.9155000000000001</v>
      </c>
      <c r="C548">
        <f t="shared" si="70"/>
        <v>504</v>
      </c>
      <c r="D548" s="30">
        <f t="shared" si="80"/>
        <v>-0.01176597582037986</v>
      </c>
      <c r="E548">
        <f ca="1" t="shared" si="72"/>
        <v>42</v>
      </c>
      <c r="F548" s="30">
        <f t="shared" si="73"/>
        <v>0.006913447662516337</v>
      </c>
      <c r="G548" s="30">
        <f t="shared" si="74"/>
        <v>0.9273672852971776</v>
      </c>
      <c r="H548" s="13">
        <f t="shared" si="75"/>
        <v>927367.2852971776</v>
      </c>
      <c r="I548" s="2"/>
      <c r="J548" s="13">
        <f t="shared" si="76"/>
        <v>927367.2853474776</v>
      </c>
      <c r="K548">
        <f t="shared" si="77"/>
        <v>342</v>
      </c>
      <c r="L548" s="13">
        <f t="shared" si="78"/>
        <v>927367.2853474776</v>
      </c>
      <c r="M548" s="13">
        <f t="shared" si="79"/>
        <v>917962.2189003548</v>
      </c>
    </row>
    <row r="549" spans="1:13" ht="12.75">
      <c r="A549" s="1">
        <v>41305</v>
      </c>
      <c r="B549">
        <v>0.9093</v>
      </c>
      <c r="C549">
        <f t="shared" si="70"/>
        <v>505</v>
      </c>
      <c r="D549" s="30">
        <f t="shared" si="80"/>
        <v>-0.0067722555980339605</v>
      </c>
      <c r="E549">
        <f ca="1" t="shared" si="72"/>
        <v>105</v>
      </c>
      <c r="F549" s="30">
        <f t="shared" si="73"/>
        <v>-0.06170752324598483</v>
      </c>
      <c r="G549" s="30">
        <f t="shared" si="74"/>
        <v>0.864167371090448</v>
      </c>
      <c r="H549" s="13">
        <f t="shared" si="75"/>
        <v>864167.3710904481</v>
      </c>
      <c r="I549" s="2"/>
      <c r="J549" s="13">
        <f t="shared" si="76"/>
        <v>864167.3711408481</v>
      </c>
      <c r="K549">
        <f t="shared" si="77"/>
        <v>955</v>
      </c>
      <c r="L549" s="13">
        <f t="shared" si="78"/>
        <v>864167.3711408481</v>
      </c>
      <c r="M549" s="13">
        <f t="shared" si="79"/>
        <v>917954.4280376144</v>
      </c>
    </row>
    <row r="550" spans="1:13" ht="12.75">
      <c r="A550" s="1">
        <v>41333</v>
      </c>
      <c r="B550">
        <v>0.9336000000000001</v>
      </c>
      <c r="C550">
        <f t="shared" si="70"/>
        <v>506</v>
      </c>
      <c r="D550" s="30">
        <f t="shared" si="80"/>
        <v>0.026723853513691997</v>
      </c>
      <c r="E550">
        <f ca="1" t="shared" si="72"/>
        <v>592</v>
      </c>
      <c r="F550" s="30">
        <f t="shared" si="73"/>
        <v>0.0043627298223747335</v>
      </c>
      <c r="G550" s="30">
        <f t="shared" si="74"/>
        <v>0.9250180741664071</v>
      </c>
      <c r="H550" s="13">
        <f t="shared" si="75"/>
        <v>925018.0741664071</v>
      </c>
      <c r="I550" s="2"/>
      <c r="J550" s="13">
        <f t="shared" si="76"/>
        <v>925018.0742169071</v>
      </c>
      <c r="K550">
        <f t="shared" si="77"/>
        <v>374</v>
      </c>
      <c r="L550" s="13">
        <f t="shared" si="78"/>
        <v>925018.0742169071</v>
      </c>
      <c r="M550" s="13">
        <f t="shared" si="79"/>
        <v>917182.3834237892</v>
      </c>
    </row>
    <row r="551" spans="1:13" ht="12.75">
      <c r="A551" s="1">
        <v>41362</v>
      </c>
      <c r="B551">
        <v>0.9490000000000001</v>
      </c>
      <c r="C551">
        <f t="shared" si="70"/>
        <v>507</v>
      </c>
      <c r="D551" s="30">
        <f t="shared" si="80"/>
        <v>0.016495287060839692</v>
      </c>
      <c r="E551">
        <f ca="1" t="shared" si="72"/>
        <v>563</v>
      </c>
      <c r="F551" s="30">
        <f t="shared" si="73"/>
        <v>-0.013041733547351497</v>
      </c>
      <c r="G551" s="30">
        <f t="shared" si="74"/>
        <v>0.9089885634028894</v>
      </c>
      <c r="H551" s="13">
        <f t="shared" si="75"/>
        <v>908988.5634028894</v>
      </c>
      <c r="I551" s="2"/>
      <c r="J551" s="13">
        <f t="shared" si="76"/>
        <v>908988.5634534894</v>
      </c>
      <c r="K551">
        <f t="shared" si="77"/>
        <v>639</v>
      </c>
      <c r="L551" s="13">
        <f t="shared" si="78"/>
        <v>908988.5634534894</v>
      </c>
      <c r="M551" s="13">
        <f t="shared" si="79"/>
        <v>917034.6785252966</v>
      </c>
    </row>
    <row r="552" spans="1:13" ht="12.75">
      <c r="A552" s="1">
        <v>41394</v>
      </c>
      <c r="B552">
        <v>0.9298000000000001</v>
      </c>
      <c r="C552">
        <f t="shared" si="70"/>
        <v>508</v>
      </c>
      <c r="D552" s="30">
        <f t="shared" si="80"/>
        <v>-0.02023182297154902</v>
      </c>
      <c r="E552">
        <f ca="1" t="shared" si="72"/>
        <v>508</v>
      </c>
      <c r="F552" s="30">
        <f t="shared" si="73"/>
        <v>-0.02023182297154902</v>
      </c>
      <c r="G552" s="30">
        <f t="shared" si="74"/>
        <v>0.9023664910432034</v>
      </c>
      <c r="H552" s="13">
        <f t="shared" si="75"/>
        <v>902366.4910432034</v>
      </c>
      <c r="I552" s="2"/>
      <c r="J552" s="13">
        <f t="shared" si="76"/>
        <v>902366.4910939034</v>
      </c>
      <c r="K552">
        <f t="shared" si="77"/>
        <v>733</v>
      </c>
      <c r="L552" s="13">
        <f t="shared" si="78"/>
        <v>902366.4910939034</v>
      </c>
      <c r="M552" s="13">
        <f t="shared" si="79"/>
        <v>917034.6785006966</v>
      </c>
    </row>
    <row r="553" spans="1:13" ht="12.75">
      <c r="A553" s="1">
        <v>41425</v>
      </c>
      <c r="B553">
        <v>0.9583</v>
      </c>
      <c r="C553">
        <f t="shared" si="70"/>
        <v>509</v>
      </c>
      <c r="D553" s="30">
        <f t="shared" si="80"/>
        <v>0.030651753065175313</v>
      </c>
      <c r="E553">
        <f ca="1" t="shared" si="72"/>
        <v>107</v>
      </c>
      <c r="F553" s="30">
        <f t="shared" si="73"/>
        <v>-0.03763926528154171</v>
      </c>
      <c r="G553" s="30">
        <f t="shared" si="74"/>
        <v>0.8863342366757001</v>
      </c>
      <c r="H553" s="13">
        <f t="shared" si="75"/>
        <v>886334.2366757</v>
      </c>
      <c r="I553" s="2"/>
      <c r="J553" s="13">
        <f t="shared" si="76"/>
        <v>886334.2367265001</v>
      </c>
      <c r="K553">
        <f t="shared" si="77"/>
        <v>878</v>
      </c>
      <c r="L553" s="13">
        <f t="shared" si="78"/>
        <v>886334.2367265001</v>
      </c>
      <c r="M553" s="13">
        <f t="shared" si="79"/>
        <v>917034.6784825966</v>
      </c>
    </row>
    <row r="554" spans="1:13" ht="12.75">
      <c r="A554" s="1">
        <v>41453</v>
      </c>
      <c r="B554">
        <v>0.9450000000000001</v>
      </c>
      <c r="C554">
        <f t="shared" si="70"/>
        <v>510</v>
      </c>
      <c r="D554" s="30">
        <f t="shared" si="80"/>
        <v>-0.013878743608473298</v>
      </c>
      <c r="E554">
        <f ca="1" t="shared" si="72"/>
        <v>8</v>
      </c>
      <c r="F554" s="30">
        <f t="shared" si="73"/>
        <v>-0.022661641623023754</v>
      </c>
      <c r="G554" s="30">
        <f t="shared" si="74"/>
        <v>0.9001286280651951</v>
      </c>
      <c r="H554" s="13">
        <f t="shared" si="75"/>
        <v>900128.6280651952</v>
      </c>
      <c r="I554" s="2"/>
      <c r="J554" s="13">
        <f t="shared" si="76"/>
        <v>900128.6281160952</v>
      </c>
      <c r="K554">
        <f t="shared" si="77"/>
        <v>778</v>
      </c>
      <c r="L554" s="13">
        <f t="shared" si="78"/>
        <v>900128.6281160952</v>
      </c>
      <c r="M554" s="13">
        <f t="shared" si="79"/>
        <v>916838.8554766867</v>
      </c>
    </row>
    <row r="555" spans="1:13" ht="12.75">
      <c r="A555" s="1">
        <v>41486</v>
      </c>
      <c r="B555">
        <v>0.9284</v>
      </c>
      <c r="C555">
        <f t="shared" si="70"/>
        <v>511</v>
      </c>
      <c r="D555" s="30">
        <f t="shared" si="80"/>
        <v>-0.017566137566137674</v>
      </c>
      <c r="E555">
        <f ca="1" t="shared" si="72"/>
        <v>232</v>
      </c>
      <c r="F555" s="30">
        <f t="shared" si="73"/>
        <v>-0.03138564273789646</v>
      </c>
      <c r="G555" s="30">
        <f t="shared" si="74"/>
        <v>0.8920938230383973</v>
      </c>
      <c r="H555" s="13">
        <f t="shared" si="75"/>
        <v>892093.8230383974</v>
      </c>
      <c r="I555" s="2"/>
      <c r="J555" s="13">
        <f t="shared" si="76"/>
        <v>892093.8230893974</v>
      </c>
      <c r="K555">
        <f t="shared" si="77"/>
        <v>828</v>
      </c>
      <c r="L555" s="13">
        <f t="shared" si="78"/>
        <v>892093.8230893974</v>
      </c>
      <c r="M555" s="13">
        <f t="shared" si="79"/>
        <v>916832.5792602204</v>
      </c>
    </row>
    <row r="556" spans="1:13" ht="12.75">
      <c r="A556" s="1">
        <v>41516</v>
      </c>
      <c r="B556">
        <v>0.9313</v>
      </c>
      <c r="C556">
        <f t="shared" si="70"/>
        <v>512</v>
      </c>
      <c r="D556" s="30">
        <f t="shared" si="80"/>
        <v>0.0031236535975873725</v>
      </c>
      <c r="E556">
        <f ca="1" t="shared" si="72"/>
        <v>511</v>
      </c>
      <c r="F556" s="30">
        <f t="shared" si="73"/>
        <v>-0.017566137566137674</v>
      </c>
      <c r="G556" s="30">
        <f t="shared" si="74"/>
        <v>0.9048215873015872</v>
      </c>
      <c r="H556" s="13">
        <f t="shared" si="75"/>
        <v>904821.5873015872</v>
      </c>
      <c r="I556" s="2"/>
      <c r="J556" s="13">
        <f t="shared" si="76"/>
        <v>904821.5873526873</v>
      </c>
      <c r="K556">
        <f t="shared" si="77"/>
        <v>701</v>
      </c>
      <c r="L556" s="13">
        <f t="shared" si="78"/>
        <v>904821.5873526873</v>
      </c>
      <c r="M556" s="13">
        <f t="shared" si="79"/>
        <v>916832.5792556204</v>
      </c>
    </row>
    <row r="557" spans="1:13" ht="12.75">
      <c r="A557" s="1">
        <v>41547</v>
      </c>
      <c r="B557">
        <v>0.9041</v>
      </c>
      <c r="C557">
        <f t="shared" si="70"/>
        <v>513</v>
      </c>
      <c r="D557" s="30">
        <f t="shared" si="80"/>
        <v>-0.029206485557822348</v>
      </c>
      <c r="E557">
        <f ca="1" t="shared" si="72"/>
        <v>258</v>
      </c>
      <c r="F557" s="30">
        <f t="shared" si="73"/>
        <v>-0.055967586869935526</v>
      </c>
      <c r="G557" s="30">
        <f t="shared" si="74"/>
        <v>0.8694538524927894</v>
      </c>
      <c r="H557" s="13">
        <f t="shared" si="75"/>
        <v>869453.8524927894</v>
      </c>
      <c r="I557" s="2"/>
      <c r="J557" s="13">
        <f t="shared" si="76"/>
        <v>869453.8525439894</v>
      </c>
      <c r="K557">
        <f t="shared" si="77"/>
        <v>949</v>
      </c>
      <c r="L557" s="13">
        <f t="shared" si="78"/>
        <v>869453.8525439894</v>
      </c>
      <c r="M557" s="13">
        <f t="shared" si="79"/>
        <v>916832.5792127204</v>
      </c>
    </row>
    <row r="558" spans="1:13" ht="12.75">
      <c r="A558" s="1">
        <v>41578</v>
      </c>
      <c r="B558">
        <v>0.9056000000000001</v>
      </c>
      <c r="C558">
        <f t="shared" si="70"/>
        <v>514</v>
      </c>
      <c r="D558" s="30">
        <f t="shared" si="80"/>
        <v>0.0016591085056962829</v>
      </c>
      <c r="E558">
        <f ca="1" t="shared" si="72"/>
        <v>490</v>
      </c>
      <c r="F558" s="30">
        <f t="shared" si="73"/>
        <v>-0.037798408488063706</v>
      </c>
      <c r="G558" s="30">
        <f t="shared" si="74"/>
        <v>0.8861876657824934</v>
      </c>
      <c r="H558" s="13">
        <f t="shared" si="75"/>
        <v>886187.6657824934</v>
      </c>
      <c r="I558" s="2"/>
      <c r="J558" s="13">
        <f t="shared" si="76"/>
        <v>886187.6658337935</v>
      </c>
      <c r="K558">
        <f t="shared" si="77"/>
        <v>881</v>
      </c>
      <c r="L558" s="13">
        <f t="shared" si="78"/>
        <v>886187.6658337935</v>
      </c>
      <c r="M558" s="13">
        <f t="shared" si="79"/>
        <v>916809.7404897725</v>
      </c>
    </row>
    <row r="559" spans="1:13" ht="12.75">
      <c r="A559" s="1">
        <v>41607</v>
      </c>
      <c r="B559">
        <v>0.9047000000000001</v>
      </c>
      <c r="C559">
        <f aca="true" t="shared" si="81" ref="C559:C622">C558+1</f>
        <v>515</v>
      </c>
      <c r="D559" s="30">
        <f t="shared" si="80"/>
        <v>-0.0009938162544169682</v>
      </c>
      <c r="E559">
        <f aca="true" ca="1" t="shared" si="82" ref="E559:E622">RANDBETWEEN(2,614)</f>
        <v>149</v>
      </c>
      <c r="F559" s="30">
        <f aca="true" t="shared" si="83" ref="F559:F622">VLOOKUP(E559,$C$46:$D$658,2,TRUE)</f>
        <v>0.011095031355523366</v>
      </c>
      <c r="G559" s="30">
        <f aca="true" t="shared" si="84" ref="G559:G622">$B$1*(1+F559)</f>
        <v>0.9312185238784371</v>
      </c>
      <c r="H559" s="13">
        <f aca="true" t="shared" si="85" ref="H559:H622">1*G559*$B$3</f>
        <v>931218.5238784371</v>
      </c>
      <c r="I559" s="2"/>
      <c r="J559" s="13">
        <f aca="true" t="shared" si="86" ref="J559:J622">H559+0.0000001*C558</f>
        <v>931218.5239298372</v>
      </c>
      <c r="K559">
        <f aca="true" t="shared" si="87" ref="K559:K622">RANK(J559,J$46:J$1045)</f>
        <v>297</v>
      </c>
      <c r="L559" s="13">
        <f aca="true" t="shared" si="88" ref="L559:L622">H559+0.0000001*C558</f>
        <v>931218.5239298372</v>
      </c>
      <c r="M559" s="13">
        <f aca="true" t="shared" si="89" ref="M559:M622">_xlfn.IFERROR(VLOOKUP(C558,K$46:L$1045,2,FALSE),VLOOKUP(C558,K$46:L$1045,2,TRUE))</f>
        <v>916809.7404875725</v>
      </c>
    </row>
    <row r="560" spans="1:13" ht="12.75">
      <c r="A560" s="1">
        <v>41639</v>
      </c>
      <c r="B560">
        <v>0.8904000000000001</v>
      </c>
      <c r="C560">
        <f t="shared" si="81"/>
        <v>516</v>
      </c>
      <c r="D560" s="30">
        <f t="shared" si="80"/>
        <v>-0.015806344644633596</v>
      </c>
      <c r="E560">
        <f ca="1" t="shared" si="82"/>
        <v>481</v>
      </c>
      <c r="F560" s="30">
        <f t="shared" si="83"/>
        <v>0.0035222542427153503</v>
      </c>
      <c r="G560" s="30">
        <f t="shared" si="84"/>
        <v>0.9242439961575408</v>
      </c>
      <c r="H560" s="13">
        <f t="shared" si="85"/>
        <v>924243.9961575408</v>
      </c>
      <c r="I560" s="2"/>
      <c r="J560" s="13">
        <f t="shared" si="86"/>
        <v>924243.9962090409</v>
      </c>
      <c r="K560">
        <f t="shared" si="87"/>
        <v>394</v>
      </c>
      <c r="L560" s="13">
        <f t="shared" si="88"/>
        <v>924243.9962090409</v>
      </c>
      <c r="M560" s="13">
        <f t="shared" si="89"/>
        <v>916799.510648649</v>
      </c>
    </row>
    <row r="561" spans="1:13" ht="12.75">
      <c r="A561" s="1">
        <v>41670</v>
      </c>
      <c r="B561">
        <v>0.9052</v>
      </c>
      <c r="C561">
        <f t="shared" si="81"/>
        <v>517</v>
      </c>
      <c r="D561" s="30">
        <f t="shared" si="80"/>
        <v>0.01662174303683739</v>
      </c>
      <c r="E561">
        <f ca="1" t="shared" si="82"/>
        <v>472</v>
      </c>
      <c r="F561" s="30">
        <f t="shared" si="83"/>
        <v>0.022701367781154946</v>
      </c>
      <c r="G561" s="30">
        <f t="shared" si="84"/>
        <v>0.9419079597264437</v>
      </c>
      <c r="H561" s="13">
        <f t="shared" si="85"/>
        <v>941907.9597264437</v>
      </c>
      <c r="I561" s="2"/>
      <c r="J561" s="13">
        <f t="shared" si="86"/>
        <v>941907.9597780438</v>
      </c>
      <c r="K561">
        <f t="shared" si="87"/>
        <v>209</v>
      </c>
      <c r="L561" s="13">
        <f t="shared" si="88"/>
        <v>941907.9597780438</v>
      </c>
      <c r="M561" s="13">
        <f t="shared" si="89"/>
        <v>916532.0181679548</v>
      </c>
    </row>
    <row r="562" spans="1:13" ht="12.75">
      <c r="A562" s="1">
        <v>41698</v>
      </c>
      <c r="B562">
        <v>0.881</v>
      </c>
      <c r="C562">
        <f t="shared" si="81"/>
        <v>518</v>
      </c>
      <c r="D562" s="30">
        <f t="shared" si="80"/>
        <v>-0.02673442333186038</v>
      </c>
      <c r="E562">
        <f ca="1" t="shared" si="82"/>
        <v>207</v>
      </c>
      <c r="F562" s="30">
        <f t="shared" si="83"/>
        <v>-0.021543985637342944</v>
      </c>
      <c r="G562" s="30">
        <f t="shared" si="84"/>
        <v>0.9011579892280072</v>
      </c>
      <c r="H562" s="13">
        <f t="shared" si="85"/>
        <v>901157.9892280072</v>
      </c>
      <c r="I562" s="2"/>
      <c r="J562" s="13">
        <f t="shared" si="86"/>
        <v>901157.9892797072</v>
      </c>
      <c r="K562">
        <f t="shared" si="87"/>
        <v>764</v>
      </c>
      <c r="L562" s="13">
        <f t="shared" si="88"/>
        <v>901157.9892797072</v>
      </c>
      <c r="M562" s="13">
        <f t="shared" si="89"/>
        <v>916532.0181477548</v>
      </c>
    </row>
    <row r="563" spans="1:13" ht="12.75">
      <c r="A563" s="1">
        <v>41729</v>
      </c>
      <c r="B563">
        <v>0.884</v>
      </c>
      <c r="C563">
        <f t="shared" si="81"/>
        <v>519</v>
      </c>
      <c r="D563" s="30">
        <f t="shared" si="80"/>
        <v>0.0034052213393871433</v>
      </c>
      <c r="E563">
        <f ca="1" t="shared" si="82"/>
        <v>435</v>
      </c>
      <c r="F563" s="30">
        <f t="shared" si="83"/>
        <v>-0.005168594634506474</v>
      </c>
      <c r="G563" s="30">
        <f t="shared" si="84"/>
        <v>0.9162397243416196</v>
      </c>
      <c r="H563" s="13">
        <f t="shared" si="85"/>
        <v>916239.7243416196</v>
      </c>
      <c r="I563" s="2"/>
      <c r="J563" s="13">
        <f t="shared" si="86"/>
        <v>916239.7243934197</v>
      </c>
      <c r="K563">
        <f t="shared" si="87"/>
        <v>527</v>
      </c>
      <c r="L563" s="13">
        <f t="shared" si="88"/>
        <v>916239.7243934197</v>
      </c>
      <c r="M563" s="13">
        <f t="shared" si="89"/>
        <v>916532.0181207547</v>
      </c>
    </row>
    <row r="564" spans="1:13" ht="12.75">
      <c r="A564" s="1">
        <v>41759</v>
      </c>
      <c r="B564">
        <v>0.88</v>
      </c>
      <c r="C564">
        <f t="shared" si="81"/>
        <v>520</v>
      </c>
      <c r="D564" s="30">
        <f t="shared" si="80"/>
        <v>-0.004524886877828038</v>
      </c>
      <c r="E564">
        <f ca="1" t="shared" si="82"/>
        <v>322</v>
      </c>
      <c r="F564" s="30">
        <f t="shared" si="83"/>
        <v>-0.03801209788287063</v>
      </c>
      <c r="G564" s="30">
        <f t="shared" si="84"/>
        <v>0.8859908578498762</v>
      </c>
      <c r="H564" s="13">
        <f t="shared" si="85"/>
        <v>885990.8578498762</v>
      </c>
      <c r="I564" s="2"/>
      <c r="J564" s="13">
        <f t="shared" si="86"/>
        <v>885990.8579017762</v>
      </c>
      <c r="K564">
        <f t="shared" si="87"/>
        <v>892</v>
      </c>
      <c r="L564" s="13">
        <f t="shared" si="88"/>
        <v>885990.8579017762</v>
      </c>
      <c r="M564" s="13">
        <f t="shared" si="89"/>
        <v>916532.0181170548</v>
      </c>
    </row>
    <row r="565" spans="1:13" ht="12.75">
      <c r="A565" s="1">
        <v>41789</v>
      </c>
      <c r="B565">
        <v>0.8944000000000001</v>
      </c>
      <c r="C565">
        <f t="shared" si="81"/>
        <v>521</v>
      </c>
      <c r="D565" s="30">
        <f t="shared" si="80"/>
        <v>0.016363636363636358</v>
      </c>
      <c r="E565">
        <f ca="1" t="shared" si="82"/>
        <v>380</v>
      </c>
      <c r="F565" s="30">
        <f t="shared" si="83"/>
        <v>0.011730600687655857</v>
      </c>
      <c r="G565" s="30">
        <f t="shared" si="84"/>
        <v>0.9318038832333311</v>
      </c>
      <c r="H565" s="13">
        <f t="shared" si="85"/>
        <v>931803.883233331</v>
      </c>
      <c r="I565" s="2"/>
      <c r="J565" s="13">
        <f t="shared" si="86"/>
        <v>931803.8832853311</v>
      </c>
      <c r="K565">
        <f t="shared" si="87"/>
        <v>292</v>
      </c>
      <c r="L565" s="13">
        <f t="shared" si="88"/>
        <v>931803.8832853311</v>
      </c>
      <c r="M565" s="13">
        <f t="shared" si="89"/>
        <v>916532.0181131548</v>
      </c>
    </row>
    <row r="566" spans="1:13" ht="12.75">
      <c r="A566" s="1">
        <v>41820</v>
      </c>
      <c r="B566">
        <v>0.8868</v>
      </c>
      <c r="C566">
        <f t="shared" si="81"/>
        <v>522</v>
      </c>
      <c r="D566" s="30">
        <f t="shared" si="80"/>
        <v>-0.008497316636851604</v>
      </c>
      <c r="E566">
        <f ca="1" t="shared" si="82"/>
        <v>301</v>
      </c>
      <c r="F566" s="30">
        <f t="shared" si="83"/>
        <v>0.050519930675909874</v>
      </c>
      <c r="G566" s="30">
        <f t="shared" si="84"/>
        <v>0.967528856152513</v>
      </c>
      <c r="H566" s="13">
        <f t="shared" si="85"/>
        <v>967528.8561525131</v>
      </c>
      <c r="I566" s="2"/>
      <c r="J566" s="13">
        <f t="shared" si="86"/>
        <v>967528.8562046131</v>
      </c>
      <c r="K566">
        <f t="shared" si="87"/>
        <v>54</v>
      </c>
      <c r="L566" s="13">
        <f t="shared" si="88"/>
        <v>967528.8562046131</v>
      </c>
      <c r="M566" s="13">
        <f t="shared" si="89"/>
        <v>916517.4234007834</v>
      </c>
    </row>
    <row r="567" spans="1:13" ht="12.75">
      <c r="A567" s="1">
        <v>41851</v>
      </c>
      <c r="B567">
        <v>0.9086000000000001</v>
      </c>
      <c r="C567">
        <f t="shared" si="81"/>
        <v>523</v>
      </c>
      <c r="D567" s="30">
        <f t="shared" si="80"/>
        <v>0.024582769508344704</v>
      </c>
      <c r="E567">
        <f ca="1" t="shared" si="82"/>
        <v>21</v>
      </c>
      <c r="F567" s="30">
        <f t="shared" si="83"/>
        <v>0.005420699137976603</v>
      </c>
      <c r="G567" s="30">
        <f t="shared" si="84"/>
        <v>0.9259924639060765</v>
      </c>
      <c r="H567" s="13">
        <f t="shared" si="85"/>
        <v>925992.4639060765</v>
      </c>
      <c r="I567" s="2"/>
      <c r="J567" s="13">
        <f t="shared" si="86"/>
        <v>925992.4639582766</v>
      </c>
      <c r="K567">
        <f t="shared" si="87"/>
        <v>362</v>
      </c>
      <c r="L567" s="13">
        <f t="shared" si="88"/>
        <v>925992.4639582766</v>
      </c>
      <c r="M567" s="13">
        <f t="shared" si="89"/>
        <v>916499.2849079322</v>
      </c>
    </row>
    <row r="568" spans="1:13" ht="13.5" thickBot="1">
      <c r="A568" s="1">
        <v>41880</v>
      </c>
      <c r="B568">
        <v>0.9174</v>
      </c>
      <c r="C568">
        <f t="shared" si="81"/>
        <v>524</v>
      </c>
      <c r="D568" s="30">
        <f t="shared" si="80"/>
        <v>0.009685230024212954</v>
      </c>
      <c r="E568">
        <f ca="1" t="shared" si="82"/>
        <v>394</v>
      </c>
      <c r="F568" s="30">
        <f t="shared" si="83"/>
        <v>0.013173834039975851</v>
      </c>
      <c r="G568" s="30">
        <f t="shared" si="84"/>
        <v>0.9331331011508178</v>
      </c>
      <c r="H568" s="13">
        <f t="shared" si="85"/>
        <v>933133.1011508178</v>
      </c>
      <c r="I568" s="3"/>
      <c r="J568" s="13">
        <f t="shared" si="86"/>
        <v>933133.1012031179</v>
      </c>
      <c r="K568">
        <f t="shared" si="87"/>
        <v>289</v>
      </c>
      <c r="L568" s="13">
        <f t="shared" si="88"/>
        <v>933133.1012031179</v>
      </c>
      <c r="M568" s="13">
        <f t="shared" si="89"/>
        <v>916350.9828010242</v>
      </c>
    </row>
    <row r="569" spans="1:13" ht="12.75">
      <c r="A569" s="1">
        <v>41912</v>
      </c>
      <c r="B569">
        <v>0.9554</v>
      </c>
      <c r="C569">
        <f t="shared" si="81"/>
        <v>525</v>
      </c>
      <c r="D569" s="30">
        <f t="shared" si="80"/>
        <v>0.041421408327883213</v>
      </c>
      <c r="E569">
        <f ca="1" t="shared" si="82"/>
        <v>467</v>
      </c>
      <c r="F569" s="30">
        <f t="shared" si="83"/>
        <v>-0.018362961515920984</v>
      </c>
      <c r="G569" s="30">
        <f t="shared" si="84"/>
        <v>0.9040877124438368</v>
      </c>
      <c r="H569" s="13">
        <f t="shared" si="85"/>
        <v>904087.7124438367</v>
      </c>
      <c r="J569" s="13">
        <f t="shared" si="86"/>
        <v>904087.7124962368</v>
      </c>
      <c r="K569">
        <f t="shared" si="87"/>
        <v>714</v>
      </c>
      <c r="L569" s="13">
        <f t="shared" si="88"/>
        <v>904087.7124962368</v>
      </c>
      <c r="M569" s="13">
        <f t="shared" si="89"/>
        <v>916289.4380558806</v>
      </c>
    </row>
    <row r="570" spans="1:13" ht="12.75">
      <c r="A570" s="1">
        <v>41943</v>
      </c>
      <c r="B570">
        <v>0.9623</v>
      </c>
      <c r="C570">
        <f t="shared" si="81"/>
        <v>526</v>
      </c>
      <c r="D570" s="30">
        <f t="shared" si="80"/>
        <v>0.007222105924220346</v>
      </c>
      <c r="E570">
        <f ca="1" t="shared" si="82"/>
        <v>350</v>
      </c>
      <c r="F570" s="30">
        <f t="shared" si="83"/>
        <v>0.01030615337981211</v>
      </c>
      <c r="G570" s="30">
        <f t="shared" si="84"/>
        <v>0.930491967262807</v>
      </c>
      <c r="H570" s="13">
        <f t="shared" si="85"/>
        <v>930491.9672628071</v>
      </c>
      <c r="J570" s="13">
        <f t="shared" si="86"/>
        <v>930491.9673153071</v>
      </c>
      <c r="K570">
        <f t="shared" si="87"/>
        <v>309</v>
      </c>
      <c r="L570" s="13">
        <f t="shared" si="88"/>
        <v>930491.9673153071</v>
      </c>
      <c r="M570" s="13">
        <f t="shared" si="89"/>
        <v>916289.4380224806</v>
      </c>
    </row>
    <row r="571" spans="1:13" ht="12.75">
      <c r="A571" s="1">
        <v>41971</v>
      </c>
      <c r="B571">
        <v>0.9658</v>
      </c>
      <c r="C571">
        <f t="shared" si="81"/>
        <v>527</v>
      </c>
      <c r="D571" s="30">
        <f t="shared" si="80"/>
        <v>0.0036371194014339636</v>
      </c>
      <c r="E571">
        <f ca="1" t="shared" si="82"/>
        <v>173</v>
      </c>
      <c r="F571" s="30">
        <f t="shared" si="83"/>
        <v>-0.009615384615384581</v>
      </c>
      <c r="G571" s="30">
        <f t="shared" si="84"/>
        <v>0.9121442307692308</v>
      </c>
      <c r="H571" s="13">
        <f t="shared" si="85"/>
        <v>912144.2307692308</v>
      </c>
      <c r="J571" s="13">
        <f t="shared" si="86"/>
        <v>912144.2308218308</v>
      </c>
      <c r="K571">
        <f t="shared" si="87"/>
        <v>587</v>
      </c>
      <c r="L571" s="13">
        <f t="shared" si="88"/>
        <v>912144.2308218308</v>
      </c>
      <c r="M571" s="13">
        <f t="shared" si="89"/>
        <v>916239.7244181196</v>
      </c>
    </row>
    <row r="572" spans="1:13" ht="12.75">
      <c r="A572" s="1">
        <v>42004</v>
      </c>
      <c r="B572">
        <v>0.9934000000000001</v>
      </c>
      <c r="C572">
        <f t="shared" si="81"/>
        <v>528</v>
      </c>
      <c r="D572" s="30">
        <f t="shared" si="80"/>
        <v>0.028577345206046934</v>
      </c>
      <c r="E572">
        <f ca="1" t="shared" si="82"/>
        <v>275</v>
      </c>
      <c r="F572" s="30">
        <f t="shared" si="83"/>
        <v>0.011598111935266164</v>
      </c>
      <c r="G572" s="30">
        <f t="shared" si="84"/>
        <v>0.9316818610923802</v>
      </c>
      <c r="H572" s="13">
        <f t="shared" si="85"/>
        <v>931681.8610923801</v>
      </c>
      <c r="J572" s="13">
        <f t="shared" si="86"/>
        <v>931681.8611450802</v>
      </c>
      <c r="K572">
        <f t="shared" si="87"/>
        <v>294</v>
      </c>
      <c r="L572" s="13">
        <f t="shared" si="88"/>
        <v>931681.8611450802</v>
      </c>
      <c r="M572" s="13">
        <f t="shared" si="89"/>
        <v>916239.7243934197</v>
      </c>
    </row>
    <row r="573" spans="1:13" ht="12.75">
      <c r="A573" s="1">
        <v>42034</v>
      </c>
      <c r="B573">
        <v>0.921</v>
      </c>
      <c r="C573">
        <f t="shared" si="81"/>
        <v>529</v>
      </c>
      <c r="D573" s="30">
        <f t="shared" si="80"/>
        <v>-0.07288101469700026</v>
      </c>
      <c r="E573">
        <f ca="1" t="shared" si="82"/>
        <v>351</v>
      </c>
      <c r="F573" s="30">
        <f t="shared" si="83"/>
        <v>-0.0021002100210021357</v>
      </c>
      <c r="G573" s="30">
        <f t="shared" si="84"/>
        <v>0.9190657065706571</v>
      </c>
      <c r="H573" s="13">
        <f t="shared" si="85"/>
        <v>919065.7065706571</v>
      </c>
      <c r="J573" s="13">
        <f t="shared" si="86"/>
        <v>919065.7066234571</v>
      </c>
      <c r="K573">
        <f t="shared" si="87"/>
        <v>492</v>
      </c>
      <c r="L573" s="13">
        <f t="shared" si="88"/>
        <v>919065.7066234571</v>
      </c>
      <c r="M573" s="13">
        <f t="shared" si="89"/>
        <v>916239.7243738197</v>
      </c>
    </row>
    <row r="574" spans="1:13" ht="12.75">
      <c r="A574" s="1">
        <v>42062</v>
      </c>
      <c r="B574">
        <v>0.9513</v>
      </c>
      <c r="C574">
        <f t="shared" si="81"/>
        <v>530</v>
      </c>
      <c r="D574" s="30">
        <f t="shared" si="80"/>
        <v>0.03289902280130286</v>
      </c>
      <c r="E574">
        <f ca="1" t="shared" si="82"/>
        <v>84</v>
      </c>
      <c r="F574" s="30">
        <f t="shared" si="83"/>
        <v>-0.07773459189339249</v>
      </c>
      <c r="G574" s="30">
        <f t="shared" si="84"/>
        <v>0.8494064408661856</v>
      </c>
      <c r="H574" s="13">
        <f t="shared" si="85"/>
        <v>849406.4408661856</v>
      </c>
      <c r="J574" s="13">
        <f t="shared" si="86"/>
        <v>849406.4409190856</v>
      </c>
      <c r="K574">
        <f t="shared" si="87"/>
        <v>989</v>
      </c>
      <c r="L574" s="13">
        <f t="shared" si="88"/>
        <v>849406.4409190856</v>
      </c>
      <c r="M574" s="13">
        <f t="shared" si="89"/>
        <v>916142.1036973583</v>
      </c>
    </row>
    <row r="575" spans="1:13" ht="12.75">
      <c r="A575" s="1">
        <v>42094</v>
      </c>
      <c r="B575">
        <v>0.9712000000000001</v>
      </c>
      <c r="C575">
        <f t="shared" si="81"/>
        <v>531</v>
      </c>
      <c r="D575" s="30">
        <f t="shared" si="80"/>
        <v>0.020918742773047505</v>
      </c>
      <c r="E575">
        <f ca="1" t="shared" si="82"/>
        <v>47</v>
      </c>
      <c r="F575" s="30">
        <f t="shared" si="83"/>
        <v>-0.05508135038149331</v>
      </c>
      <c r="G575" s="30">
        <f t="shared" si="84"/>
        <v>0.8702700762986447</v>
      </c>
      <c r="H575" s="13">
        <f t="shared" si="85"/>
        <v>870270.0762986448</v>
      </c>
      <c r="J575" s="13">
        <f t="shared" si="86"/>
        <v>870270.0763516448</v>
      </c>
      <c r="K575">
        <f t="shared" si="87"/>
        <v>944</v>
      </c>
      <c r="L575" s="13">
        <f t="shared" si="88"/>
        <v>870270.0763516448</v>
      </c>
      <c r="M575" s="13">
        <f t="shared" si="89"/>
        <v>916025.6052088243</v>
      </c>
    </row>
    <row r="576" spans="1:13" ht="12.75">
      <c r="A576" s="1">
        <v>42124</v>
      </c>
      <c r="B576">
        <v>0.9410000000000001</v>
      </c>
      <c r="C576">
        <f t="shared" si="81"/>
        <v>532</v>
      </c>
      <c r="D576" s="30">
        <f t="shared" si="80"/>
        <v>-0.031095551894563478</v>
      </c>
      <c r="E576">
        <f ca="1" t="shared" si="82"/>
        <v>14</v>
      </c>
      <c r="F576" s="30">
        <f t="shared" si="83"/>
        <v>-0.0015485869144405973</v>
      </c>
      <c r="G576" s="30">
        <f t="shared" si="84"/>
        <v>0.9195737514518002</v>
      </c>
      <c r="H576" s="13">
        <f t="shared" si="85"/>
        <v>919573.7514518002</v>
      </c>
      <c r="J576" s="13">
        <f t="shared" si="86"/>
        <v>919573.7515049003</v>
      </c>
      <c r="K576">
        <f t="shared" si="87"/>
        <v>486</v>
      </c>
      <c r="L576" s="13">
        <f t="shared" si="88"/>
        <v>919573.7515049003</v>
      </c>
      <c r="M576" s="13">
        <f t="shared" si="89"/>
        <v>916025.6051483243</v>
      </c>
    </row>
    <row r="577" spans="1:13" ht="12.75">
      <c r="A577" s="1">
        <v>42153</v>
      </c>
      <c r="B577">
        <v>0.9404</v>
      </c>
      <c r="C577">
        <f t="shared" si="81"/>
        <v>533</v>
      </c>
      <c r="D577" s="30">
        <f t="shared" si="80"/>
        <v>-0.0006376195536663687</v>
      </c>
      <c r="E577">
        <f ca="1" t="shared" si="82"/>
        <v>538</v>
      </c>
      <c r="F577" s="30">
        <f t="shared" si="83"/>
        <v>0.008697431699580482</v>
      </c>
      <c r="G577" s="30">
        <f t="shared" si="84"/>
        <v>0.9290103345953137</v>
      </c>
      <c r="H577" s="13">
        <f t="shared" si="85"/>
        <v>929010.3345953136</v>
      </c>
      <c r="J577" s="13">
        <f t="shared" si="86"/>
        <v>929010.3346485137</v>
      </c>
      <c r="K577">
        <f t="shared" si="87"/>
        <v>319</v>
      </c>
      <c r="L577" s="13">
        <f t="shared" si="88"/>
        <v>929010.3346485137</v>
      </c>
      <c r="M577" s="13">
        <f t="shared" si="89"/>
        <v>915973.990175059</v>
      </c>
    </row>
    <row r="578" spans="1:13" ht="12.75">
      <c r="A578" s="1">
        <v>42185</v>
      </c>
      <c r="B578">
        <v>0.9346000000000001</v>
      </c>
      <c r="C578">
        <f t="shared" si="81"/>
        <v>534</v>
      </c>
      <c r="D578" s="30">
        <f t="shared" si="80"/>
        <v>-0.006167588260314716</v>
      </c>
      <c r="E578">
        <f ca="1" t="shared" si="82"/>
        <v>294</v>
      </c>
      <c r="F578" s="30">
        <f t="shared" si="83"/>
        <v>-0.013704496788008558</v>
      </c>
      <c r="G578" s="30">
        <f t="shared" si="84"/>
        <v>0.9083781584582442</v>
      </c>
      <c r="H578" s="13">
        <f t="shared" si="85"/>
        <v>908378.1584582442</v>
      </c>
      <c r="J578" s="13">
        <f t="shared" si="86"/>
        <v>908378.1585115442</v>
      </c>
      <c r="K578">
        <f t="shared" si="87"/>
        <v>654</v>
      </c>
      <c r="L578" s="13">
        <f t="shared" si="88"/>
        <v>908378.1585115442</v>
      </c>
      <c r="M578" s="13">
        <f t="shared" si="89"/>
        <v>915973.9901651589</v>
      </c>
    </row>
    <row r="579" spans="1:13" ht="12.75">
      <c r="A579" s="1">
        <v>42216</v>
      </c>
      <c r="B579">
        <v>0.9636</v>
      </c>
      <c r="C579">
        <f t="shared" si="81"/>
        <v>535</v>
      </c>
      <c r="D579" s="30">
        <f t="shared" si="80"/>
        <v>0.031029317355018016</v>
      </c>
      <c r="E579">
        <f ca="1" t="shared" si="82"/>
        <v>210</v>
      </c>
      <c r="F579" s="30">
        <f t="shared" si="83"/>
        <v>0.04308075910790965</v>
      </c>
      <c r="G579" s="30">
        <f t="shared" si="84"/>
        <v>0.9606773791383848</v>
      </c>
      <c r="H579" s="13">
        <f t="shared" si="85"/>
        <v>960677.3791383848</v>
      </c>
      <c r="J579" s="13">
        <f t="shared" si="86"/>
        <v>960677.3791917849</v>
      </c>
      <c r="K579">
        <f t="shared" si="87"/>
        <v>73</v>
      </c>
      <c r="L579" s="13">
        <f t="shared" si="88"/>
        <v>960677.3791917849</v>
      </c>
      <c r="M579" s="13">
        <f t="shared" si="89"/>
        <v>915973.9900865589</v>
      </c>
    </row>
    <row r="580" spans="1:13" ht="12.75">
      <c r="A580" s="1">
        <v>42247</v>
      </c>
      <c r="B580">
        <v>0.9681000000000001</v>
      </c>
      <c r="C580">
        <f t="shared" si="81"/>
        <v>536</v>
      </c>
      <c r="D580" s="30">
        <f t="shared" si="80"/>
        <v>0.004669987546700005</v>
      </c>
      <c r="E580">
        <f ca="1" t="shared" si="82"/>
        <v>266</v>
      </c>
      <c r="F580" s="30">
        <f t="shared" si="83"/>
        <v>0.02553763440860224</v>
      </c>
      <c r="G580" s="30">
        <f t="shared" si="84"/>
        <v>0.9445201612903227</v>
      </c>
      <c r="H580" s="13">
        <f t="shared" si="85"/>
        <v>944520.1612903227</v>
      </c>
      <c r="J580" s="13">
        <f t="shared" si="86"/>
        <v>944520.1613438227</v>
      </c>
      <c r="K580">
        <f t="shared" si="87"/>
        <v>183</v>
      </c>
      <c r="L580" s="13">
        <f t="shared" si="88"/>
        <v>944520.1613438227</v>
      </c>
      <c r="M580" s="13">
        <f t="shared" si="89"/>
        <v>915876.3164197083</v>
      </c>
    </row>
    <row r="581" spans="1:13" ht="12.75">
      <c r="A581" s="1">
        <v>42277</v>
      </c>
      <c r="B581">
        <v>0.9773000000000001</v>
      </c>
      <c r="C581">
        <f t="shared" si="81"/>
        <v>537</v>
      </c>
      <c r="D581" s="30">
        <f t="shared" si="80"/>
        <v>0.009503150500981272</v>
      </c>
      <c r="E581">
        <f ca="1" t="shared" si="82"/>
        <v>569</v>
      </c>
      <c r="F581" s="30">
        <f t="shared" si="83"/>
        <v>-0.00676016547270708</v>
      </c>
      <c r="G581" s="30">
        <f t="shared" si="84"/>
        <v>0.9147738875996368</v>
      </c>
      <c r="H581" s="13">
        <f t="shared" si="85"/>
        <v>914773.8875996368</v>
      </c>
      <c r="J581" s="13">
        <f t="shared" si="86"/>
        <v>914773.8876532367</v>
      </c>
      <c r="K581">
        <f t="shared" si="87"/>
        <v>551</v>
      </c>
      <c r="L581" s="13">
        <f t="shared" si="88"/>
        <v>914773.8876532367</v>
      </c>
      <c r="M581" s="13">
        <f t="shared" si="89"/>
        <v>915629.5577282506</v>
      </c>
    </row>
    <row r="582" spans="1:13" ht="12.75">
      <c r="A582" s="1">
        <v>42307</v>
      </c>
      <c r="B582">
        <v>0.9858</v>
      </c>
      <c r="C582">
        <f t="shared" si="81"/>
        <v>538</v>
      </c>
      <c r="D582" s="30">
        <f t="shared" si="80"/>
        <v>0.008697431699580482</v>
      </c>
      <c r="E582">
        <f ca="1" t="shared" si="82"/>
        <v>581</v>
      </c>
      <c r="F582" s="30">
        <f t="shared" si="83"/>
        <v>-0.016274509803921533</v>
      </c>
      <c r="G582" s="30">
        <f t="shared" si="84"/>
        <v>0.9060111764705883</v>
      </c>
      <c r="H582" s="13">
        <f t="shared" si="85"/>
        <v>906011.1764705883</v>
      </c>
      <c r="J582" s="13">
        <f t="shared" si="86"/>
        <v>906011.1765242883</v>
      </c>
      <c r="K582">
        <f t="shared" si="87"/>
        <v>683</v>
      </c>
      <c r="L582" s="13">
        <f t="shared" si="88"/>
        <v>906011.1765242883</v>
      </c>
      <c r="M582" s="13">
        <f t="shared" si="89"/>
        <v>915479.741154388</v>
      </c>
    </row>
    <row r="583" spans="1:13" ht="12.75">
      <c r="A583" s="1">
        <v>42338</v>
      </c>
      <c r="B583">
        <v>1.0282</v>
      </c>
      <c r="C583">
        <f t="shared" si="81"/>
        <v>539</v>
      </c>
      <c r="D583" s="30">
        <f t="shared" si="80"/>
        <v>0.043010752688172005</v>
      </c>
      <c r="E583">
        <f ca="1" t="shared" si="82"/>
        <v>222</v>
      </c>
      <c r="F583" s="30">
        <f t="shared" si="83"/>
        <v>-0.015826494724501816</v>
      </c>
      <c r="G583" s="30">
        <f t="shared" si="84"/>
        <v>0.9064237983587339</v>
      </c>
      <c r="H583" s="13">
        <f t="shared" si="85"/>
        <v>906423.7983587339</v>
      </c>
      <c r="J583" s="13">
        <f t="shared" si="86"/>
        <v>906423.7984125338</v>
      </c>
      <c r="K583">
        <f t="shared" si="87"/>
        <v>677</v>
      </c>
      <c r="L583" s="13">
        <f t="shared" si="88"/>
        <v>906423.7984125338</v>
      </c>
      <c r="M583" s="13">
        <f t="shared" si="89"/>
        <v>915479.7411535879</v>
      </c>
    </row>
    <row r="584" spans="1:13" ht="12.75">
      <c r="A584" s="1">
        <v>42369</v>
      </c>
      <c r="B584">
        <v>1.0017</v>
      </c>
      <c r="C584">
        <f t="shared" si="81"/>
        <v>540</v>
      </c>
      <c r="D584" s="30">
        <f t="shared" si="80"/>
        <v>-0.02577319587628868</v>
      </c>
      <c r="E584">
        <f ca="1" t="shared" si="82"/>
        <v>241</v>
      </c>
      <c r="F584" s="30">
        <f t="shared" si="83"/>
        <v>-0.014878621769772948</v>
      </c>
      <c r="G584" s="30">
        <f t="shared" si="84"/>
        <v>0.9072967893500391</v>
      </c>
      <c r="H584" s="13">
        <f t="shared" si="85"/>
        <v>907296.7893500391</v>
      </c>
      <c r="J584" s="13">
        <f t="shared" si="86"/>
        <v>907296.789403939</v>
      </c>
      <c r="K584">
        <f t="shared" si="87"/>
        <v>663</v>
      </c>
      <c r="L584" s="13">
        <f t="shared" si="88"/>
        <v>907296.789403939</v>
      </c>
      <c r="M584" s="13">
        <f t="shared" si="89"/>
        <v>915479.741140088</v>
      </c>
    </row>
    <row r="585" spans="1:13" ht="12.75">
      <c r="A585" s="1">
        <v>42398</v>
      </c>
      <c r="B585">
        <v>1.0226</v>
      </c>
      <c r="C585">
        <f t="shared" si="81"/>
        <v>541</v>
      </c>
      <c r="D585" s="30">
        <f t="shared" si="80"/>
        <v>0.020864530298492445</v>
      </c>
      <c r="E585">
        <f ca="1" t="shared" si="82"/>
        <v>196</v>
      </c>
      <c r="F585" s="30">
        <f t="shared" si="83"/>
        <v>-0.018930587844569913</v>
      </c>
      <c r="G585" s="30">
        <f t="shared" si="84"/>
        <v>0.9035649285951511</v>
      </c>
      <c r="H585" s="13">
        <f t="shared" si="85"/>
        <v>903564.9285951512</v>
      </c>
      <c r="J585" s="13">
        <f t="shared" si="86"/>
        <v>903564.9286491511</v>
      </c>
      <c r="K585">
        <f t="shared" si="87"/>
        <v>721</v>
      </c>
      <c r="L585" s="13">
        <f t="shared" si="88"/>
        <v>903564.9286491511</v>
      </c>
      <c r="M585" s="13">
        <f t="shared" si="89"/>
        <v>915479.741104588</v>
      </c>
    </row>
    <row r="586" spans="1:13" ht="12.75">
      <c r="A586" s="1">
        <v>42429</v>
      </c>
      <c r="B586">
        <v>0.996</v>
      </c>
      <c r="C586">
        <f t="shared" si="81"/>
        <v>542</v>
      </c>
      <c r="D586" s="30">
        <f t="shared" si="80"/>
        <v>-0.026012125953451926</v>
      </c>
      <c r="E586">
        <f ca="1" t="shared" si="82"/>
        <v>407</v>
      </c>
      <c r="F586" s="30">
        <f t="shared" si="83"/>
        <v>-0.04729729729729726</v>
      </c>
      <c r="G586" s="30">
        <f t="shared" si="84"/>
        <v>0.8774391891891893</v>
      </c>
      <c r="H586" s="13">
        <f t="shared" si="85"/>
        <v>877439.1891891892</v>
      </c>
      <c r="J586" s="13">
        <f t="shared" si="86"/>
        <v>877439.1892432892</v>
      </c>
      <c r="K586">
        <f t="shared" si="87"/>
        <v>922</v>
      </c>
      <c r="L586" s="13">
        <f t="shared" si="88"/>
        <v>877439.1892432892</v>
      </c>
      <c r="M586" s="13">
        <f t="shared" si="89"/>
        <v>915479.741076388</v>
      </c>
    </row>
    <row r="587" spans="1:13" ht="12.75">
      <c r="A587" s="1">
        <v>42460</v>
      </c>
      <c r="B587">
        <v>0.9583</v>
      </c>
      <c r="C587">
        <f t="shared" si="81"/>
        <v>543</v>
      </c>
      <c r="D587" s="30">
        <f t="shared" si="80"/>
        <v>-0.0378514056224899</v>
      </c>
      <c r="E587">
        <f ca="1" t="shared" si="82"/>
        <v>220</v>
      </c>
      <c r="F587" s="30">
        <f t="shared" si="83"/>
        <v>0.006616541353383409</v>
      </c>
      <c r="G587" s="30">
        <f t="shared" si="84"/>
        <v>0.9270938345864662</v>
      </c>
      <c r="H587" s="13">
        <f t="shared" si="85"/>
        <v>927093.8345864662</v>
      </c>
      <c r="J587" s="13">
        <f t="shared" si="86"/>
        <v>927093.8346406661</v>
      </c>
      <c r="K587">
        <f t="shared" si="87"/>
        <v>348</v>
      </c>
      <c r="L587" s="13">
        <f t="shared" si="88"/>
        <v>927093.8346406661</v>
      </c>
      <c r="M587" s="13">
        <f t="shared" si="89"/>
        <v>915351.9240750981</v>
      </c>
    </row>
    <row r="588" spans="1:13" ht="12.75">
      <c r="A588" s="1">
        <v>42489</v>
      </c>
      <c r="B588">
        <v>0.9598000000000001</v>
      </c>
      <c r="C588">
        <f t="shared" si="81"/>
        <v>544</v>
      </c>
      <c r="D588" s="30">
        <f t="shared" si="80"/>
        <v>0.0015652718355421147</v>
      </c>
      <c r="E588">
        <f ca="1" t="shared" si="82"/>
        <v>426</v>
      </c>
      <c r="F588" s="30">
        <f t="shared" si="83"/>
        <v>0.00723743728925097</v>
      </c>
      <c r="G588" s="30">
        <f t="shared" si="84"/>
        <v>0.9276656797434002</v>
      </c>
      <c r="H588" s="13">
        <f t="shared" si="85"/>
        <v>927665.6797434002</v>
      </c>
      <c r="J588" s="13">
        <f t="shared" si="86"/>
        <v>927665.6797977001</v>
      </c>
      <c r="K588">
        <f t="shared" si="87"/>
        <v>335</v>
      </c>
      <c r="L588" s="13">
        <f t="shared" si="88"/>
        <v>927665.6797977001</v>
      </c>
      <c r="M588" s="13">
        <f t="shared" si="89"/>
        <v>915351.9240677982</v>
      </c>
    </row>
    <row r="589" spans="1:13" ht="12.75">
      <c r="A589" s="1">
        <v>42521</v>
      </c>
      <c r="B589">
        <v>0.9934000000000001</v>
      </c>
      <c r="C589">
        <f t="shared" si="81"/>
        <v>545</v>
      </c>
      <c r="D589" s="30">
        <f t="shared" si="80"/>
        <v>0.03500729318608031</v>
      </c>
      <c r="E589">
        <f ca="1" t="shared" si="82"/>
        <v>68</v>
      </c>
      <c r="F589" s="30">
        <f t="shared" si="83"/>
        <v>-0.0014907332796133543</v>
      </c>
      <c r="G589" s="30">
        <f t="shared" si="84"/>
        <v>0.9196270346494761</v>
      </c>
      <c r="H589" s="13">
        <f t="shared" si="85"/>
        <v>919627.0346494762</v>
      </c>
      <c r="J589" s="13">
        <f t="shared" si="86"/>
        <v>919627.0347038761</v>
      </c>
      <c r="K589">
        <f t="shared" si="87"/>
        <v>485</v>
      </c>
      <c r="L589" s="13">
        <f t="shared" si="88"/>
        <v>919627.0347038761</v>
      </c>
      <c r="M589" s="13">
        <f t="shared" si="89"/>
        <v>915351.9240543982</v>
      </c>
    </row>
    <row r="590" spans="1:13" ht="12.75">
      <c r="A590" s="1">
        <v>42551</v>
      </c>
      <c r="B590">
        <v>0.9792000000000001</v>
      </c>
      <c r="C590">
        <f t="shared" si="81"/>
        <v>546</v>
      </c>
      <c r="D590" s="30">
        <f t="shared" si="80"/>
        <v>-0.014294342661566373</v>
      </c>
      <c r="E590">
        <f ca="1" t="shared" si="82"/>
        <v>170</v>
      </c>
      <c r="F590" s="30">
        <f t="shared" si="83"/>
        <v>0.06803738317757002</v>
      </c>
      <c r="G590" s="30">
        <f t="shared" si="84"/>
        <v>0.9836624299065421</v>
      </c>
      <c r="H590" s="13">
        <f t="shared" si="85"/>
        <v>983662.4299065421</v>
      </c>
      <c r="J590" s="13">
        <f t="shared" si="86"/>
        <v>983662.429961042</v>
      </c>
      <c r="K590">
        <f t="shared" si="87"/>
        <v>33</v>
      </c>
      <c r="L590" s="13">
        <f t="shared" si="88"/>
        <v>983662.429961042</v>
      </c>
      <c r="M590" s="13">
        <f t="shared" si="89"/>
        <v>915351.9240322981</v>
      </c>
    </row>
    <row r="591" spans="1:13" ht="12.75">
      <c r="A591" s="1">
        <v>42580</v>
      </c>
      <c r="B591">
        <v>0.9690000000000001</v>
      </c>
      <c r="C591">
        <f t="shared" si="81"/>
        <v>547</v>
      </c>
      <c r="D591" s="30">
        <f t="shared" si="80"/>
        <v>-0.01041666666666663</v>
      </c>
      <c r="E591">
        <f ca="1" t="shared" si="82"/>
        <v>365</v>
      </c>
      <c r="F591" s="30">
        <f t="shared" si="83"/>
        <v>0.0360334390314212</v>
      </c>
      <c r="G591" s="30">
        <f t="shared" si="84"/>
        <v>0.954186797347939</v>
      </c>
      <c r="H591" s="13">
        <f t="shared" si="85"/>
        <v>954186.797347939</v>
      </c>
      <c r="J591" s="13">
        <f t="shared" si="86"/>
        <v>954186.7974025389</v>
      </c>
      <c r="K591">
        <f t="shared" si="87"/>
        <v>116</v>
      </c>
      <c r="L591" s="13">
        <f t="shared" si="88"/>
        <v>954186.7974025389</v>
      </c>
      <c r="M591" s="13">
        <f t="shared" si="89"/>
        <v>915351.9239975981</v>
      </c>
    </row>
    <row r="592" spans="1:13" ht="12.75">
      <c r="A592" s="1">
        <v>42613</v>
      </c>
      <c r="B592">
        <v>0.9830000000000001</v>
      </c>
      <c r="C592">
        <f t="shared" si="81"/>
        <v>548</v>
      </c>
      <c r="D592" s="30">
        <f t="shared" si="80"/>
        <v>0.014447884416924683</v>
      </c>
      <c r="E592">
        <f ca="1" t="shared" si="82"/>
        <v>61</v>
      </c>
      <c r="F592" s="30">
        <f t="shared" si="83"/>
        <v>-0.007286738898214518</v>
      </c>
      <c r="G592" s="30">
        <f t="shared" si="84"/>
        <v>0.9142889134747445</v>
      </c>
      <c r="H592" s="13">
        <f t="shared" si="85"/>
        <v>914288.9134747445</v>
      </c>
      <c r="J592" s="13">
        <f t="shared" si="86"/>
        <v>914288.9135294445</v>
      </c>
      <c r="K592">
        <f t="shared" si="87"/>
        <v>561</v>
      </c>
      <c r="L592" s="13">
        <f t="shared" si="88"/>
        <v>914288.9135294445</v>
      </c>
      <c r="M592" s="13">
        <f t="shared" si="89"/>
        <v>915266.6833573323</v>
      </c>
    </row>
    <row r="593" spans="1:13" ht="12.75">
      <c r="A593" s="1">
        <v>42643</v>
      </c>
      <c r="B593">
        <v>0.9694</v>
      </c>
      <c r="C593">
        <f t="shared" si="81"/>
        <v>549</v>
      </c>
      <c r="D593" s="30">
        <f t="shared" si="80"/>
        <v>-0.013835198372329605</v>
      </c>
      <c r="E593">
        <f ca="1" t="shared" si="82"/>
        <v>497</v>
      </c>
      <c r="F593" s="30">
        <f t="shared" si="83"/>
        <v>0.06959585948684066</v>
      </c>
      <c r="G593" s="30">
        <f t="shared" si="84"/>
        <v>0.9850977865873803</v>
      </c>
      <c r="H593" s="13">
        <f t="shared" si="85"/>
        <v>985097.7865873803</v>
      </c>
      <c r="J593" s="13">
        <f t="shared" si="86"/>
        <v>985097.7866421803</v>
      </c>
      <c r="K593">
        <f t="shared" si="87"/>
        <v>25</v>
      </c>
      <c r="L593" s="13">
        <f t="shared" si="88"/>
        <v>985097.7866421803</v>
      </c>
      <c r="M593" s="13">
        <f t="shared" si="89"/>
        <v>915266.6832975323</v>
      </c>
    </row>
    <row r="594" spans="1:13" ht="12.75">
      <c r="A594" s="1">
        <v>42674</v>
      </c>
      <c r="B594">
        <v>0.9890000000000001</v>
      </c>
      <c r="C594">
        <f t="shared" si="81"/>
        <v>550</v>
      </c>
      <c r="D594" s="30">
        <f t="shared" si="80"/>
        <v>0.02021869197441717</v>
      </c>
      <c r="E594">
        <f ca="1" t="shared" si="82"/>
        <v>543</v>
      </c>
      <c r="F594" s="30">
        <f t="shared" si="83"/>
        <v>-0.0378514056224899</v>
      </c>
      <c r="G594" s="30">
        <f t="shared" si="84"/>
        <v>0.8861388554216868</v>
      </c>
      <c r="H594" s="13">
        <f t="shared" si="85"/>
        <v>886138.8554216868</v>
      </c>
      <c r="J594" s="13">
        <f t="shared" si="86"/>
        <v>886138.8554765867</v>
      </c>
      <c r="K594">
        <f t="shared" si="87"/>
        <v>885</v>
      </c>
      <c r="L594" s="13">
        <f t="shared" si="88"/>
        <v>886138.8554765867</v>
      </c>
      <c r="M594" s="13">
        <f t="shared" si="89"/>
        <v>915107.4856515067</v>
      </c>
    </row>
    <row r="595" spans="1:13" ht="12.75">
      <c r="A595" s="1">
        <v>42704</v>
      </c>
      <c r="B595">
        <v>1.0187</v>
      </c>
      <c r="C595">
        <f t="shared" si="81"/>
        <v>551</v>
      </c>
      <c r="D595" s="30">
        <f t="shared" si="80"/>
        <v>0.030030333670374</v>
      </c>
      <c r="E595">
        <f ca="1" t="shared" si="82"/>
        <v>412</v>
      </c>
      <c r="F595" s="30">
        <f t="shared" si="83"/>
        <v>-0.004518072289156683</v>
      </c>
      <c r="G595" s="30">
        <f t="shared" si="84"/>
        <v>0.9168388554216867</v>
      </c>
      <c r="H595" s="13">
        <f t="shared" si="85"/>
        <v>916838.8554216868</v>
      </c>
      <c r="J595" s="13">
        <f t="shared" si="86"/>
        <v>916838.8554766867</v>
      </c>
      <c r="K595">
        <f t="shared" si="87"/>
        <v>509</v>
      </c>
      <c r="L595" s="13">
        <f t="shared" si="88"/>
        <v>916838.8554766867</v>
      </c>
      <c r="M595" s="13">
        <f t="shared" si="89"/>
        <v>914958.8133068815</v>
      </c>
    </row>
    <row r="596" spans="1:13" ht="12.75">
      <c r="A596" s="1">
        <v>42734</v>
      </c>
      <c r="B596">
        <v>1.016</v>
      </c>
      <c r="C596">
        <f t="shared" si="81"/>
        <v>552</v>
      </c>
      <c r="D596" s="30">
        <f t="shared" si="80"/>
        <v>-0.0026504368312554316</v>
      </c>
      <c r="E596">
        <f ca="1" t="shared" si="82"/>
        <v>202</v>
      </c>
      <c r="F596" s="30">
        <f t="shared" si="83"/>
        <v>-0.06820552947313507</v>
      </c>
      <c r="G596" s="30">
        <f t="shared" si="84"/>
        <v>0.8581827073552426</v>
      </c>
      <c r="H596" s="13">
        <f t="shared" si="85"/>
        <v>858182.7073552426</v>
      </c>
      <c r="J596" s="13">
        <f t="shared" si="86"/>
        <v>858182.7074103425</v>
      </c>
      <c r="K596">
        <f t="shared" si="87"/>
        <v>973</v>
      </c>
      <c r="L596" s="13">
        <f t="shared" si="88"/>
        <v>858182.7074103425</v>
      </c>
      <c r="M596" s="13">
        <f t="shared" si="89"/>
        <v>914773.8876532367</v>
      </c>
    </row>
    <row r="597" spans="1:13" ht="12.75">
      <c r="A597" s="1">
        <v>42766</v>
      </c>
      <c r="B597">
        <v>0.9888</v>
      </c>
      <c r="C597">
        <f t="shared" si="81"/>
        <v>553</v>
      </c>
      <c r="D597" s="30">
        <f t="shared" si="80"/>
        <v>-0.026771653543307128</v>
      </c>
      <c r="E597">
        <f ca="1" t="shared" si="82"/>
        <v>2</v>
      </c>
      <c r="F597" s="30">
        <f t="shared" si="83"/>
        <v>0.002490515094383472</v>
      </c>
      <c r="G597" s="30">
        <f t="shared" si="84"/>
        <v>0.9232937644019272</v>
      </c>
      <c r="H597" s="13">
        <f t="shared" si="85"/>
        <v>923293.7644019272</v>
      </c>
      <c r="J597" s="13">
        <f t="shared" si="86"/>
        <v>923293.7644571272</v>
      </c>
      <c r="K597">
        <f t="shared" si="87"/>
        <v>413</v>
      </c>
      <c r="L597" s="13">
        <f t="shared" si="88"/>
        <v>923293.7644571272</v>
      </c>
      <c r="M597" s="13">
        <f t="shared" si="89"/>
        <v>914762.7526380108</v>
      </c>
    </row>
    <row r="598" spans="1:13" ht="12.75">
      <c r="A598" s="1">
        <v>42794</v>
      </c>
      <c r="B598">
        <v>1.0022</v>
      </c>
      <c r="C598">
        <f t="shared" si="81"/>
        <v>554</v>
      </c>
      <c r="D598" s="30">
        <f t="shared" si="80"/>
        <v>0.013551779935275121</v>
      </c>
      <c r="E598">
        <f ca="1" t="shared" si="82"/>
        <v>522</v>
      </c>
      <c r="F598" s="30">
        <f t="shared" si="83"/>
        <v>-0.008497316636851604</v>
      </c>
      <c r="G598" s="30">
        <f t="shared" si="84"/>
        <v>0.9131739713774597</v>
      </c>
      <c r="H598" s="13">
        <f t="shared" si="85"/>
        <v>913173.9713774597</v>
      </c>
      <c r="J598" s="13">
        <f t="shared" si="86"/>
        <v>913173.9714327597</v>
      </c>
      <c r="K598">
        <f t="shared" si="87"/>
        <v>575</v>
      </c>
      <c r="L598" s="13">
        <f t="shared" si="88"/>
        <v>913173.9714327597</v>
      </c>
      <c r="M598" s="13">
        <f t="shared" si="89"/>
        <v>914762.7526245108</v>
      </c>
    </row>
    <row r="599" spans="1:13" ht="12.75">
      <c r="A599" s="1">
        <v>42825</v>
      </c>
      <c r="B599">
        <v>0.9998</v>
      </c>
      <c r="C599">
        <f t="shared" si="81"/>
        <v>555</v>
      </c>
      <c r="D599" s="30">
        <f aca="true" t="shared" si="90" ref="D599:D658">B599/B598-1</f>
        <v>-0.0023947315905008537</v>
      </c>
      <c r="E599">
        <f ca="1" t="shared" si="82"/>
        <v>474</v>
      </c>
      <c r="F599" s="30">
        <f t="shared" si="83"/>
        <v>-0.06589214496271878</v>
      </c>
      <c r="G599" s="30">
        <f t="shared" si="84"/>
        <v>0.860313334489336</v>
      </c>
      <c r="H599" s="13">
        <f t="shared" si="85"/>
        <v>860313.334489336</v>
      </c>
      <c r="J599" s="13">
        <f t="shared" si="86"/>
        <v>860313.334544736</v>
      </c>
      <c r="K599">
        <f t="shared" si="87"/>
        <v>968</v>
      </c>
      <c r="L599" s="13">
        <f t="shared" si="88"/>
        <v>860313.334544736</v>
      </c>
      <c r="M599" s="13">
        <f t="shared" si="89"/>
        <v>914589.5396878425</v>
      </c>
    </row>
    <row r="600" spans="1:13" ht="12.75">
      <c r="A600" s="1">
        <v>42853</v>
      </c>
      <c r="B600">
        <v>0.9944000000000001</v>
      </c>
      <c r="C600">
        <f t="shared" si="81"/>
        <v>556</v>
      </c>
      <c r="D600" s="30">
        <f t="shared" si="90"/>
        <v>-0.00540108021604313</v>
      </c>
      <c r="E600">
        <f ca="1" t="shared" si="82"/>
        <v>223</v>
      </c>
      <c r="F600" s="30">
        <f t="shared" si="83"/>
        <v>-0.04318046456223945</v>
      </c>
      <c r="G600" s="30">
        <f t="shared" si="84"/>
        <v>0.8812307921381775</v>
      </c>
      <c r="H600" s="13">
        <f t="shared" si="85"/>
        <v>881230.7921381774</v>
      </c>
      <c r="J600" s="13">
        <f t="shared" si="86"/>
        <v>881230.7921936774</v>
      </c>
      <c r="K600">
        <f t="shared" si="87"/>
        <v>917</v>
      </c>
      <c r="L600" s="13">
        <f t="shared" si="88"/>
        <v>881230.7921936774</v>
      </c>
      <c r="M600" s="13">
        <f t="shared" si="89"/>
        <v>914450.7368708316</v>
      </c>
    </row>
    <row r="601" spans="1:13" ht="12.75">
      <c r="A601" s="1">
        <v>42886</v>
      </c>
      <c r="B601">
        <v>0.9684</v>
      </c>
      <c r="C601">
        <f t="shared" si="81"/>
        <v>557</v>
      </c>
      <c r="D601" s="30">
        <f t="shared" si="90"/>
        <v>-0.026146419951729727</v>
      </c>
      <c r="E601">
        <f ca="1" t="shared" si="82"/>
        <v>399</v>
      </c>
      <c r="F601" s="30">
        <f t="shared" si="83"/>
        <v>-0.00023659305993684043</v>
      </c>
      <c r="G601" s="30">
        <f t="shared" si="84"/>
        <v>0.9207820977917982</v>
      </c>
      <c r="H601" s="13">
        <f t="shared" si="85"/>
        <v>920782.0977917982</v>
      </c>
      <c r="J601" s="13">
        <f t="shared" si="86"/>
        <v>920782.0978473981</v>
      </c>
      <c r="K601">
        <f t="shared" si="87"/>
        <v>456</v>
      </c>
      <c r="L601" s="13">
        <f t="shared" si="88"/>
        <v>920782.0978473981</v>
      </c>
      <c r="M601" s="13">
        <f t="shared" si="89"/>
        <v>914450.7368334315</v>
      </c>
    </row>
    <row r="602" spans="1:13" ht="12.75">
      <c r="A602" s="1">
        <v>42916</v>
      </c>
      <c r="B602">
        <v>0.9586</v>
      </c>
      <c r="C602">
        <f t="shared" si="81"/>
        <v>558</v>
      </c>
      <c r="D602" s="30">
        <f t="shared" si="90"/>
        <v>-0.010119785212722054</v>
      </c>
      <c r="E602">
        <f ca="1" t="shared" si="82"/>
        <v>314</v>
      </c>
      <c r="F602" s="30">
        <f t="shared" si="83"/>
        <v>0.03840732910500355</v>
      </c>
      <c r="G602" s="30">
        <f t="shared" si="84"/>
        <v>0.9563731501057083</v>
      </c>
      <c r="H602" s="13">
        <f t="shared" si="85"/>
        <v>956373.1501057083</v>
      </c>
      <c r="J602" s="13">
        <f t="shared" si="86"/>
        <v>956373.1501614082</v>
      </c>
      <c r="K602">
        <f t="shared" si="87"/>
        <v>97</v>
      </c>
      <c r="L602" s="13">
        <f t="shared" si="88"/>
        <v>956373.1501614082</v>
      </c>
      <c r="M602" s="13">
        <f t="shared" si="89"/>
        <v>914450.7368303315</v>
      </c>
    </row>
    <row r="603" spans="1:13" ht="12.75">
      <c r="A603" s="1">
        <v>42947</v>
      </c>
      <c r="B603">
        <v>0.9650000000000001</v>
      </c>
      <c r="C603">
        <f t="shared" si="81"/>
        <v>559</v>
      </c>
      <c r="D603" s="30">
        <f t="shared" si="90"/>
        <v>0.006676403087836569</v>
      </c>
      <c r="E603">
        <f ca="1" t="shared" si="82"/>
        <v>202</v>
      </c>
      <c r="F603" s="30">
        <f t="shared" si="83"/>
        <v>-0.06820552947313507</v>
      </c>
      <c r="G603" s="30">
        <f t="shared" si="84"/>
        <v>0.8581827073552426</v>
      </c>
      <c r="H603" s="13">
        <f t="shared" si="85"/>
        <v>858182.7073552426</v>
      </c>
      <c r="J603" s="13">
        <f t="shared" si="86"/>
        <v>858182.7074110425</v>
      </c>
      <c r="K603">
        <f t="shared" si="87"/>
        <v>972</v>
      </c>
      <c r="L603" s="13">
        <f t="shared" si="88"/>
        <v>858182.7074110425</v>
      </c>
      <c r="M603" s="13">
        <f t="shared" si="89"/>
        <v>914450.7368298315</v>
      </c>
    </row>
    <row r="604" spans="1:13" ht="12.75">
      <c r="A604" s="1">
        <v>42978</v>
      </c>
      <c r="B604">
        <v>0.9610000000000001</v>
      </c>
      <c r="C604">
        <f t="shared" si="81"/>
        <v>560</v>
      </c>
      <c r="D604" s="30">
        <f t="shared" si="90"/>
        <v>-0.004145077720207224</v>
      </c>
      <c r="E604">
        <f ca="1" t="shared" si="82"/>
        <v>353</v>
      </c>
      <c r="F604" s="30">
        <f t="shared" si="83"/>
        <v>-0.02127536231884053</v>
      </c>
      <c r="G604" s="30">
        <f t="shared" si="84"/>
        <v>0.9014053913043479</v>
      </c>
      <c r="H604" s="13">
        <f t="shared" si="85"/>
        <v>901405.3913043479</v>
      </c>
      <c r="J604" s="13">
        <f t="shared" si="86"/>
        <v>901405.3913602479</v>
      </c>
      <c r="K604">
        <f t="shared" si="87"/>
        <v>751</v>
      </c>
      <c r="L604" s="13">
        <f t="shared" si="88"/>
        <v>901405.3913602479</v>
      </c>
      <c r="M604" s="13">
        <f t="shared" si="89"/>
        <v>914425.7766274759</v>
      </c>
    </row>
    <row r="605" spans="1:13" ht="12.75">
      <c r="A605" s="1">
        <v>43007</v>
      </c>
      <c r="B605">
        <v>0.9688</v>
      </c>
      <c r="C605">
        <f t="shared" si="81"/>
        <v>561</v>
      </c>
      <c r="D605" s="30">
        <f t="shared" si="90"/>
        <v>0.00811654526534844</v>
      </c>
      <c r="E605">
        <f ca="1" t="shared" si="82"/>
        <v>337</v>
      </c>
      <c r="F605" s="30">
        <f t="shared" si="83"/>
        <v>0.031525300327630124</v>
      </c>
      <c r="G605" s="30">
        <f t="shared" si="84"/>
        <v>0.9500348016017474</v>
      </c>
      <c r="H605" s="13">
        <f t="shared" si="85"/>
        <v>950034.8016017474</v>
      </c>
      <c r="J605" s="13">
        <f t="shared" si="86"/>
        <v>950034.8016577474</v>
      </c>
      <c r="K605">
        <f t="shared" si="87"/>
        <v>138</v>
      </c>
      <c r="L605" s="13">
        <f t="shared" si="88"/>
        <v>950034.8016577474</v>
      </c>
      <c r="M605" s="13">
        <f t="shared" si="89"/>
        <v>914415.3597798978</v>
      </c>
    </row>
    <row r="606" spans="1:13" ht="12.75">
      <c r="A606" s="1">
        <v>43039</v>
      </c>
      <c r="B606">
        <v>0.9968</v>
      </c>
      <c r="C606">
        <f t="shared" si="81"/>
        <v>562</v>
      </c>
      <c r="D606" s="30">
        <f t="shared" si="90"/>
        <v>0.028901734104046284</v>
      </c>
      <c r="E606">
        <f ca="1" t="shared" si="82"/>
        <v>347</v>
      </c>
      <c r="F606" s="30">
        <f t="shared" si="83"/>
        <v>0.04264252443744687</v>
      </c>
      <c r="G606" s="30">
        <f t="shared" si="84"/>
        <v>0.9602737650068887</v>
      </c>
      <c r="H606" s="13">
        <f t="shared" si="85"/>
        <v>960273.7650068887</v>
      </c>
      <c r="J606" s="13">
        <f t="shared" si="86"/>
        <v>960273.7650629886</v>
      </c>
      <c r="K606">
        <f t="shared" si="87"/>
        <v>77</v>
      </c>
      <c r="L606" s="13">
        <f t="shared" si="88"/>
        <v>960273.7650629886</v>
      </c>
      <c r="M606" s="13">
        <f t="shared" si="89"/>
        <v>914288.9135294445</v>
      </c>
    </row>
    <row r="607" spans="1:13" ht="12.75">
      <c r="A607" s="1">
        <v>43069</v>
      </c>
      <c r="B607">
        <v>0.9838</v>
      </c>
      <c r="C607">
        <f t="shared" si="81"/>
        <v>563</v>
      </c>
      <c r="D607" s="30">
        <f t="shared" si="90"/>
        <v>-0.013041733547351497</v>
      </c>
      <c r="E607">
        <f ca="1" t="shared" si="82"/>
        <v>53</v>
      </c>
      <c r="F607" s="30">
        <f t="shared" si="83"/>
        <v>-0.02200766163708867</v>
      </c>
      <c r="G607" s="30">
        <f t="shared" si="84"/>
        <v>0.9007309436322414</v>
      </c>
      <c r="H607" s="13">
        <f t="shared" si="85"/>
        <v>900730.9436322413</v>
      </c>
      <c r="J607" s="13">
        <f t="shared" si="86"/>
        <v>900730.9436884413</v>
      </c>
      <c r="K607">
        <f t="shared" si="87"/>
        <v>768</v>
      </c>
      <c r="L607" s="13">
        <f t="shared" si="88"/>
        <v>900730.9436884413</v>
      </c>
      <c r="M607" s="13">
        <f t="shared" si="89"/>
        <v>914128.5199147958</v>
      </c>
    </row>
    <row r="608" spans="1:13" ht="12.75">
      <c r="A608" s="1">
        <v>43098</v>
      </c>
      <c r="B608">
        <v>0.9738</v>
      </c>
      <c r="C608">
        <f t="shared" si="81"/>
        <v>564</v>
      </c>
      <c r="D608" s="30">
        <f t="shared" si="90"/>
        <v>-0.010164667615368939</v>
      </c>
      <c r="E608">
        <f ca="1" t="shared" si="82"/>
        <v>205</v>
      </c>
      <c r="F608" s="30">
        <f t="shared" si="83"/>
        <v>0.07534408179315766</v>
      </c>
      <c r="G608" s="30">
        <f t="shared" si="84"/>
        <v>0.9903918993314983</v>
      </c>
      <c r="H608" s="13">
        <f t="shared" si="85"/>
        <v>990391.8993314983</v>
      </c>
      <c r="J608" s="13">
        <f t="shared" si="86"/>
        <v>990391.8993877983</v>
      </c>
      <c r="K608">
        <f t="shared" si="87"/>
        <v>20</v>
      </c>
      <c r="L608" s="13">
        <f t="shared" si="88"/>
        <v>990391.8993877983</v>
      </c>
      <c r="M608" s="13">
        <f t="shared" si="89"/>
        <v>913905.3922920467</v>
      </c>
    </row>
    <row r="609" spans="1:13" ht="12.75">
      <c r="A609" s="1">
        <v>43131</v>
      </c>
      <c r="B609">
        <v>0.9321</v>
      </c>
      <c r="C609">
        <f t="shared" si="81"/>
        <v>565</v>
      </c>
      <c r="D609" s="30">
        <f t="shared" si="90"/>
        <v>-0.04282193468884776</v>
      </c>
      <c r="E609">
        <f ca="1" t="shared" si="82"/>
        <v>186</v>
      </c>
      <c r="F609" s="30">
        <f t="shared" si="83"/>
        <v>-0.07085596069304367</v>
      </c>
      <c r="G609" s="30">
        <f t="shared" si="84"/>
        <v>0.8557416602017068</v>
      </c>
      <c r="H609" s="13">
        <f t="shared" si="85"/>
        <v>855741.6602017068</v>
      </c>
      <c r="J609" s="13">
        <f t="shared" si="86"/>
        <v>855741.6602581068</v>
      </c>
      <c r="K609">
        <f t="shared" si="87"/>
        <v>975</v>
      </c>
      <c r="L609" s="13">
        <f t="shared" si="88"/>
        <v>855741.6602581068</v>
      </c>
      <c r="M609" s="13">
        <f t="shared" si="89"/>
        <v>913905.3922591467</v>
      </c>
    </row>
    <row r="610" spans="1:13" ht="12.75">
      <c r="A610" s="1">
        <v>43159</v>
      </c>
      <c r="B610">
        <v>0.9430000000000001</v>
      </c>
      <c r="C610">
        <f t="shared" si="81"/>
        <v>566</v>
      </c>
      <c r="D610" s="30">
        <f t="shared" si="90"/>
        <v>0.011694024246325485</v>
      </c>
      <c r="E610">
        <f ca="1" t="shared" si="82"/>
        <v>364</v>
      </c>
      <c r="F610" s="30">
        <f t="shared" si="83"/>
        <v>-0.0008640552995390349</v>
      </c>
      <c r="G610" s="30">
        <f t="shared" si="84"/>
        <v>0.9202042050691246</v>
      </c>
      <c r="H610" s="13">
        <f t="shared" si="85"/>
        <v>920204.2050691246</v>
      </c>
      <c r="J610" s="13">
        <f t="shared" si="86"/>
        <v>920204.2051256245</v>
      </c>
      <c r="K610">
        <f t="shared" si="87"/>
        <v>468</v>
      </c>
      <c r="L610" s="13">
        <f t="shared" si="88"/>
        <v>920204.2051256245</v>
      </c>
      <c r="M610" s="13">
        <f t="shared" si="89"/>
        <v>913905.3922323467</v>
      </c>
    </row>
    <row r="611" spans="1:13" ht="12.75">
      <c r="A611" s="1">
        <v>43189</v>
      </c>
      <c r="B611">
        <v>0.9532</v>
      </c>
      <c r="C611">
        <f t="shared" si="81"/>
        <v>567</v>
      </c>
      <c r="D611" s="30">
        <f t="shared" si="90"/>
        <v>0.010816542948038244</v>
      </c>
      <c r="E611">
        <f ca="1" t="shared" si="82"/>
        <v>571</v>
      </c>
      <c r="F611" s="30">
        <f t="shared" si="83"/>
        <v>-0.0027212255593630497</v>
      </c>
      <c r="G611" s="30">
        <f t="shared" si="84"/>
        <v>0.9184937512598267</v>
      </c>
      <c r="H611" s="13">
        <f t="shared" si="85"/>
        <v>918493.7512598267</v>
      </c>
      <c r="J611" s="13">
        <f t="shared" si="86"/>
        <v>918493.7513164267</v>
      </c>
      <c r="K611">
        <f t="shared" si="87"/>
        <v>497</v>
      </c>
      <c r="L611" s="13">
        <f t="shared" si="88"/>
        <v>918493.7513164267</v>
      </c>
      <c r="M611" s="13">
        <f t="shared" si="89"/>
        <v>913856.297006795</v>
      </c>
    </row>
    <row r="612" spans="1:13" ht="12.75">
      <c r="A612" s="1">
        <v>43220</v>
      </c>
      <c r="B612">
        <v>0.9911000000000001</v>
      </c>
      <c r="C612">
        <f t="shared" si="81"/>
        <v>568</v>
      </c>
      <c r="D612" s="30">
        <f t="shared" si="90"/>
        <v>0.03976080570709195</v>
      </c>
      <c r="E612">
        <f ca="1" t="shared" si="82"/>
        <v>194</v>
      </c>
      <c r="F612" s="30">
        <f t="shared" si="83"/>
        <v>-0.004851228978007827</v>
      </c>
      <c r="G612" s="30">
        <f t="shared" si="84"/>
        <v>0.9165320181112548</v>
      </c>
      <c r="H612" s="13">
        <f t="shared" si="85"/>
        <v>916532.0181112548</v>
      </c>
      <c r="J612" s="13">
        <f t="shared" si="86"/>
        <v>916532.0181679548</v>
      </c>
      <c r="K612">
        <f t="shared" si="87"/>
        <v>516</v>
      </c>
      <c r="L612" s="13">
        <f t="shared" si="88"/>
        <v>916532.0181679548</v>
      </c>
      <c r="M612" s="13">
        <f t="shared" si="89"/>
        <v>913856.2969553949</v>
      </c>
    </row>
    <row r="613" spans="1:13" ht="12.75">
      <c r="A613" s="1">
        <v>43251</v>
      </c>
      <c r="B613">
        <v>0.9844</v>
      </c>
      <c r="C613">
        <f t="shared" si="81"/>
        <v>569</v>
      </c>
      <c r="D613" s="30">
        <f t="shared" si="90"/>
        <v>-0.00676016547270708</v>
      </c>
      <c r="E613">
        <f ca="1" t="shared" si="82"/>
        <v>146</v>
      </c>
      <c r="F613" s="30">
        <f t="shared" si="83"/>
        <v>0.023573200992555776</v>
      </c>
      <c r="G613" s="30">
        <f t="shared" si="84"/>
        <v>0.9427109181141439</v>
      </c>
      <c r="H613" s="13">
        <f t="shared" si="85"/>
        <v>942710.9181141439</v>
      </c>
      <c r="J613" s="13">
        <f t="shared" si="86"/>
        <v>942710.9181709439</v>
      </c>
      <c r="K613">
        <f t="shared" si="87"/>
        <v>199</v>
      </c>
      <c r="L613" s="13">
        <f t="shared" si="88"/>
        <v>942710.9181709439</v>
      </c>
      <c r="M613" s="13">
        <f t="shared" si="89"/>
        <v>913856.296916195</v>
      </c>
    </row>
    <row r="614" spans="1:13" ht="12.75">
      <c r="A614" s="1">
        <v>43280</v>
      </c>
      <c r="B614">
        <v>0.9922000000000001</v>
      </c>
      <c r="C614">
        <f t="shared" si="81"/>
        <v>570</v>
      </c>
      <c r="D614" s="30">
        <f t="shared" si="90"/>
        <v>0.007923608289313266</v>
      </c>
      <c r="E614">
        <f ca="1" t="shared" si="82"/>
        <v>439</v>
      </c>
      <c r="F614" s="30">
        <f t="shared" si="83"/>
        <v>-0.017892156862744923</v>
      </c>
      <c r="G614" s="30">
        <f t="shared" si="84"/>
        <v>0.904521323529412</v>
      </c>
      <c r="H614" s="13">
        <f t="shared" si="85"/>
        <v>904521.3235294119</v>
      </c>
      <c r="J614" s="13">
        <f t="shared" si="86"/>
        <v>904521.3235863119</v>
      </c>
      <c r="K614">
        <f t="shared" si="87"/>
        <v>707</v>
      </c>
      <c r="L614" s="13">
        <f t="shared" si="88"/>
        <v>904521.3235863119</v>
      </c>
      <c r="M614" s="13">
        <f t="shared" si="89"/>
        <v>913486.0140709139</v>
      </c>
    </row>
    <row r="615" spans="1:13" ht="12.75">
      <c r="A615" s="1">
        <v>43312</v>
      </c>
      <c r="B615">
        <v>0.9895</v>
      </c>
      <c r="C615">
        <f t="shared" si="81"/>
        <v>571</v>
      </c>
      <c r="D615" s="30">
        <f t="shared" si="90"/>
        <v>-0.0027212255593630497</v>
      </c>
      <c r="E615">
        <f ca="1" t="shared" si="82"/>
        <v>374</v>
      </c>
      <c r="F615" s="30">
        <f t="shared" si="83"/>
        <v>-0.009598603839441555</v>
      </c>
      <c r="G615" s="30">
        <f t="shared" si="84"/>
        <v>0.9121596858638744</v>
      </c>
      <c r="H615" s="13">
        <f t="shared" si="85"/>
        <v>912159.6858638744</v>
      </c>
      <c r="J615" s="13">
        <f t="shared" si="86"/>
        <v>912159.6859208744</v>
      </c>
      <c r="K615">
        <f t="shared" si="87"/>
        <v>584</v>
      </c>
      <c r="L615" s="13">
        <f t="shared" si="88"/>
        <v>912159.6859208744</v>
      </c>
      <c r="M615" s="13">
        <f t="shared" si="89"/>
        <v>913486.014032714</v>
      </c>
    </row>
    <row r="616" spans="1:13" ht="12.75">
      <c r="A616" s="1">
        <v>43343</v>
      </c>
      <c r="B616">
        <v>0.9698</v>
      </c>
      <c r="C616">
        <f t="shared" si="81"/>
        <v>572</v>
      </c>
      <c r="D616" s="30">
        <f t="shared" si="90"/>
        <v>-0.019909044972208245</v>
      </c>
      <c r="E616">
        <f ca="1" t="shared" si="82"/>
        <v>495</v>
      </c>
      <c r="F616" s="30">
        <f t="shared" si="83"/>
        <v>0.00033248365288707227</v>
      </c>
      <c r="G616" s="30">
        <f t="shared" si="84"/>
        <v>0.9213062174443091</v>
      </c>
      <c r="H616" s="13">
        <f t="shared" si="85"/>
        <v>921306.217444309</v>
      </c>
      <c r="J616" s="13">
        <f t="shared" si="86"/>
        <v>921306.217501409</v>
      </c>
      <c r="K616">
        <f t="shared" si="87"/>
        <v>444</v>
      </c>
      <c r="L616" s="13">
        <f t="shared" si="88"/>
        <v>921306.217501409</v>
      </c>
      <c r="M616" s="13">
        <f t="shared" si="89"/>
        <v>913486.0140268139</v>
      </c>
    </row>
    <row r="617" spans="1:13" ht="12.75">
      <c r="A617" s="1">
        <v>43371</v>
      </c>
      <c r="B617">
        <v>0.9758</v>
      </c>
      <c r="C617">
        <f t="shared" si="81"/>
        <v>573</v>
      </c>
      <c r="D617" s="30">
        <f t="shared" si="90"/>
        <v>0.00618684264796876</v>
      </c>
      <c r="E617">
        <f ca="1" t="shared" si="82"/>
        <v>546</v>
      </c>
      <c r="F617" s="30">
        <f t="shared" si="83"/>
        <v>-0.014294342661566373</v>
      </c>
      <c r="G617" s="30">
        <f t="shared" si="84"/>
        <v>0.9078349104086975</v>
      </c>
      <c r="H617" s="13">
        <f t="shared" si="85"/>
        <v>907834.9104086974</v>
      </c>
      <c r="J617" s="13">
        <f t="shared" si="86"/>
        <v>907834.9104658974</v>
      </c>
      <c r="K617">
        <f t="shared" si="87"/>
        <v>659</v>
      </c>
      <c r="L617" s="13">
        <f t="shared" si="88"/>
        <v>907834.9104658974</v>
      </c>
      <c r="M617" s="13">
        <f t="shared" si="89"/>
        <v>913486.014018614</v>
      </c>
    </row>
    <row r="618" spans="1:13" ht="12.75">
      <c r="A618" s="1">
        <v>43404</v>
      </c>
      <c r="B618">
        <v>1.0057</v>
      </c>
      <c r="C618">
        <f t="shared" si="81"/>
        <v>574</v>
      </c>
      <c r="D618" s="30">
        <f t="shared" si="90"/>
        <v>0.030641524902643935</v>
      </c>
      <c r="E618">
        <f ca="1" t="shared" si="82"/>
        <v>105</v>
      </c>
      <c r="F618" s="30">
        <f t="shared" si="83"/>
        <v>-0.06170752324598483</v>
      </c>
      <c r="G618" s="30">
        <f t="shared" si="84"/>
        <v>0.864167371090448</v>
      </c>
      <c r="H618" s="13">
        <f t="shared" si="85"/>
        <v>864167.3710904481</v>
      </c>
      <c r="J618" s="13">
        <f t="shared" si="86"/>
        <v>864167.3711477481</v>
      </c>
      <c r="K618">
        <f t="shared" si="87"/>
        <v>954</v>
      </c>
      <c r="L618" s="13">
        <f t="shared" si="88"/>
        <v>864167.3711477481</v>
      </c>
      <c r="M618" s="13">
        <f t="shared" si="89"/>
        <v>913345.4123299427</v>
      </c>
    </row>
    <row r="619" spans="1:13" ht="12.75">
      <c r="A619" s="1">
        <v>43434</v>
      </c>
      <c r="B619">
        <v>0.9987</v>
      </c>
      <c r="C619">
        <f t="shared" si="81"/>
        <v>575</v>
      </c>
      <c r="D619" s="30">
        <f t="shared" si="90"/>
        <v>-0.006960326140996287</v>
      </c>
      <c r="E619">
        <f ca="1" t="shared" si="82"/>
        <v>458</v>
      </c>
      <c r="F619" s="30">
        <f t="shared" si="83"/>
        <v>0.005167068549775999</v>
      </c>
      <c r="G619" s="30">
        <f t="shared" si="84"/>
        <v>0.9257588701343438</v>
      </c>
      <c r="H619" s="13">
        <f t="shared" si="85"/>
        <v>925758.8701343437</v>
      </c>
      <c r="J619" s="13">
        <f t="shared" si="86"/>
        <v>925758.8701917437</v>
      </c>
      <c r="K619">
        <f t="shared" si="87"/>
        <v>367</v>
      </c>
      <c r="L619" s="13">
        <f t="shared" si="88"/>
        <v>925758.8701917437</v>
      </c>
      <c r="M619" s="13">
        <f t="shared" si="89"/>
        <v>913214.8895048513</v>
      </c>
    </row>
    <row r="620" spans="1:13" ht="12.75">
      <c r="A620" s="1">
        <v>43465</v>
      </c>
      <c r="B620">
        <v>0.9832000000000001</v>
      </c>
      <c r="C620">
        <f t="shared" si="81"/>
        <v>576</v>
      </c>
      <c r="D620" s="30">
        <f t="shared" si="90"/>
        <v>-0.015520176229097737</v>
      </c>
      <c r="E620">
        <f ca="1" t="shared" si="82"/>
        <v>471</v>
      </c>
      <c r="F620" s="30">
        <f t="shared" si="83"/>
        <v>-0.01708523947343854</v>
      </c>
      <c r="G620" s="30">
        <f t="shared" si="84"/>
        <v>0.9052644944449632</v>
      </c>
      <c r="H620" s="13">
        <f t="shared" si="85"/>
        <v>905264.4944449632</v>
      </c>
      <c r="J620" s="13">
        <f t="shared" si="86"/>
        <v>905264.4945024631</v>
      </c>
      <c r="K620">
        <f t="shared" si="87"/>
        <v>694</v>
      </c>
      <c r="L620" s="13">
        <f t="shared" si="88"/>
        <v>905264.4945024631</v>
      </c>
      <c r="M620" s="13">
        <f t="shared" si="89"/>
        <v>913173.9714327597</v>
      </c>
    </row>
    <row r="621" spans="1:13" ht="12.75">
      <c r="A621" s="1">
        <v>43496</v>
      </c>
      <c r="B621">
        <v>0.9938</v>
      </c>
      <c r="C621">
        <f t="shared" si="81"/>
        <v>577</v>
      </c>
      <c r="D621" s="30">
        <f t="shared" si="90"/>
        <v>0.010781122864117032</v>
      </c>
      <c r="E621">
        <f ca="1" t="shared" si="82"/>
        <v>488</v>
      </c>
      <c r="F621" s="30">
        <f t="shared" si="83"/>
        <v>0.019921329780484776</v>
      </c>
      <c r="G621" s="30">
        <f t="shared" si="84"/>
        <v>0.9393475447278266</v>
      </c>
      <c r="H621" s="13">
        <f t="shared" si="85"/>
        <v>939347.5447278266</v>
      </c>
      <c r="J621" s="13">
        <f t="shared" si="86"/>
        <v>939347.5447854266</v>
      </c>
      <c r="K621">
        <f t="shared" si="87"/>
        <v>227</v>
      </c>
      <c r="L621" s="13">
        <f t="shared" si="88"/>
        <v>939347.5447854266</v>
      </c>
      <c r="M621" s="13">
        <f t="shared" si="89"/>
        <v>912655.9657013116</v>
      </c>
    </row>
    <row r="622" spans="1:13" ht="12.75">
      <c r="A622" s="1">
        <v>43524</v>
      </c>
      <c r="B622">
        <v>0.9974000000000001</v>
      </c>
      <c r="C622">
        <f t="shared" si="81"/>
        <v>578</v>
      </c>
      <c r="D622" s="30">
        <f t="shared" si="90"/>
        <v>0.0036224592473335093</v>
      </c>
      <c r="E622">
        <f ca="1" t="shared" si="82"/>
        <v>359</v>
      </c>
      <c r="F622" s="30">
        <f t="shared" si="83"/>
        <v>-0.0340972299477138</v>
      </c>
      <c r="G622" s="30">
        <f t="shared" si="84"/>
        <v>0.8895964512181557</v>
      </c>
      <c r="H622" s="13">
        <f t="shared" si="85"/>
        <v>889596.4512181557</v>
      </c>
      <c r="J622" s="13">
        <f t="shared" si="86"/>
        <v>889596.4512758557</v>
      </c>
      <c r="K622">
        <f t="shared" si="87"/>
        <v>860</v>
      </c>
      <c r="L622" s="13">
        <f t="shared" si="88"/>
        <v>889596.4512758557</v>
      </c>
      <c r="M622" s="13">
        <f t="shared" si="89"/>
        <v>912543.1850996097</v>
      </c>
    </row>
    <row r="623" spans="1:13" ht="12.75">
      <c r="A623" s="1">
        <v>43553</v>
      </c>
      <c r="B623">
        <v>0.9962000000000001</v>
      </c>
      <c r="C623">
        <f aca="true" t="shared" si="91" ref="C623:C686">C622+1</f>
        <v>579</v>
      </c>
      <c r="D623" s="30">
        <f t="shared" si="90"/>
        <v>-0.0012031281331461585</v>
      </c>
      <c r="E623">
        <f aca="true" ca="1" t="shared" si="92" ref="E623:E686">RANDBETWEEN(2,614)</f>
        <v>489</v>
      </c>
      <c r="F623" s="30">
        <f aca="true" t="shared" si="93" ref="F623:F686">VLOOKUP(E623,$C$46:$D$658,2,TRUE)</f>
        <v>0.1256531475491416</v>
      </c>
      <c r="G623" s="30">
        <f aca="true" t="shared" si="94" ref="G623:G686">$B$1*(1+F623)</f>
        <v>1.0367265488927595</v>
      </c>
      <c r="H623" s="13">
        <f aca="true" t="shared" si="95" ref="H623:H686">1*G623*$B$3</f>
        <v>1036726.5488927595</v>
      </c>
      <c r="J623" s="13">
        <f aca="true" t="shared" si="96" ref="J623:J686">H623+0.0000001*C622</f>
        <v>1036726.5489505595</v>
      </c>
      <c r="K623">
        <f aca="true" t="shared" si="97" ref="K623:K686">RANK(J623,J$46:J$1045)</f>
        <v>2</v>
      </c>
      <c r="L623" s="13">
        <f aca="true" t="shared" si="98" ref="L623:L686">H623+0.0000001*C622</f>
        <v>1036726.5489505595</v>
      </c>
      <c r="M623" s="13">
        <f aca="true" t="shared" si="99" ref="M623:M686">_xlfn.IFERROR(VLOOKUP(C622,K$46:L$1045,2,FALSE),VLOOKUP(C622,K$46:L$1045,2,TRUE))</f>
        <v>912453.03720006</v>
      </c>
    </row>
    <row r="624" spans="1:13" ht="12.75">
      <c r="A624" s="1">
        <v>43585</v>
      </c>
      <c r="B624">
        <v>1.02</v>
      </c>
      <c r="C624">
        <f t="shared" si="91"/>
        <v>580</v>
      </c>
      <c r="D624" s="30">
        <f t="shared" si="90"/>
        <v>0.023890784982935065</v>
      </c>
      <c r="E624">
        <f ca="1" t="shared" si="92"/>
        <v>57</v>
      </c>
      <c r="F624" s="30">
        <f t="shared" si="93"/>
        <v>0.02249869626760037</v>
      </c>
      <c r="G624" s="30">
        <f t="shared" si="94"/>
        <v>0.94172129926246</v>
      </c>
      <c r="H624" s="13">
        <f t="shared" si="95"/>
        <v>941721.29926246</v>
      </c>
      <c r="J624" s="13">
        <f t="shared" si="96"/>
        <v>941721.29932036</v>
      </c>
      <c r="K624">
        <f t="shared" si="97"/>
        <v>212</v>
      </c>
      <c r="L624" s="13">
        <f t="shared" si="98"/>
        <v>941721.29932036</v>
      </c>
      <c r="M624" s="13">
        <f t="shared" si="99"/>
        <v>912419.0397932393</v>
      </c>
    </row>
    <row r="625" spans="1:13" ht="12.75">
      <c r="A625" s="1">
        <v>43616</v>
      </c>
      <c r="B625">
        <v>1.0034</v>
      </c>
      <c r="C625">
        <f t="shared" si="91"/>
        <v>581</v>
      </c>
      <c r="D625" s="30">
        <f t="shared" si="90"/>
        <v>-0.016274509803921533</v>
      </c>
      <c r="E625">
        <f ca="1" t="shared" si="92"/>
        <v>9</v>
      </c>
      <c r="F625" s="30">
        <f t="shared" si="93"/>
        <v>-0.009890825320512775</v>
      </c>
      <c r="G625" s="30">
        <f t="shared" si="94"/>
        <v>0.9118905498798078</v>
      </c>
      <c r="H625" s="13">
        <f t="shared" si="95"/>
        <v>911890.5498798077</v>
      </c>
      <c r="J625" s="13">
        <f t="shared" si="96"/>
        <v>911890.5499378077</v>
      </c>
      <c r="K625">
        <f t="shared" si="97"/>
        <v>593</v>
      </c>
      <c r="L625" s="13">
        <f t="shared" si="98"/>
        <v>911890.5499378077</v>
      </c>
      <c r="M625" s="13">
        <f t="shared" si="99"/>
        <v>912419.0397630393</v>
      </c>
    </row>
    <row r="626" spans="1:13" ht="12.75">
      <c r="A626" s="1">
        <v>43644</v>
      </c>
      <c r="B626">
        <v>0.9758</v>
      </c>
      <c r="C626">
        <f t="shared" si="91"/>
        <v>582</v>
      </c>
      <c r="D626" s="30">
        <f t="shared" si="90"/>
        <v>-0.02750647797488548</v>
      </c>
      <c r="E626">
        <f ca="1" t="shared" si="92"/>
        <v>493</v>
      </c>
      <c r="F626" s="30">
        <f t="shared" si="93"/>
        <v>-0.016428419031363273</v>
      </c>
      <c r="G626" s="30">
        <f t="shared" si="94"/>
        <v>0.9058694260721145</v>
      </c>
      <c r="H626" s="13">
        <f t="shared" si="95"/>
        <v>905869.4260721145</v>
      </c>
      <c r="J626" s="13">
        <f t="shared" si="96"/>
        <v>905869.4261302145</v>
      </c>
      <c r="K626">
        <f t="shared" si="97"/>
        <v>687</v>
      </c>
      <c r="L626" s="13">
        <f t="shared" si="98"/>
        <v>905869.4261302145</v>
      </c>
      <c r="M626" s="13">
        <f t="shared" si="99"/>
        <v>912279.8936652214</v>
      </c>
    </row>
    <row r="627" spans="1:13" ht="12.75">
      <c r="A627" s="1">
        <v>43677</v>
      </c>
      <c r="B627">
        <v>0.9902000000000001</v>
      </c>
      <c r="C627">
        <f t="shared" si="91"/>
        <v>583</v>
      </c>
      <c r="D627" s="30">
        <f t="shared" si="90"/>
        <v>0.014757122361139574</v>
      </c>
      <c r="E627">
        <f ca="1" t="shared" si="92"/>
        <v>332</v>
      </c>
      <c r="F627" s="30">
        <f t="shared" si="93"/>
        <v>-0.033389205497820984</v>
      </c>
      <c r="G627" s="30">
        <f t="shared" si="94"/>
        <v>0.8902485417365069</v>
      </c>
      <c r="H627" s="13">
        <f t="shared" si="95"/>
        <v>890248.541736507</v>
      </c>
      <c r="J627" s="13">
        <f t="shared" si="96"/>
        <v>890248.541794707</v>
      </c>
      <c r="K627">
        <f t="shared" si="97"/>
        <v>848</v>
      </c>
      <c r="L627" s="13">
        <f t="shared" si="98"/>
        <v>890248.541794707</v>
      </c>
      <c r="M627" s="13">
        <f t="shared" si="99"/>
        <v>912279.8936596214</v>
      </c>
    </row>
    <row r="628" spans="1:13" ht="12.75">
      <c r="A628" s="1">
        <v>43707</v>
      </c>
      <c r="B628">
        <v>0.9899</v>
      </c>
      <c r="C628">
        <f t="shared" si="91"/>
        <v>584</v>
      </c>
      <c r="D628" s="30">
        <f t="shared" si="90"/>
        <v>-0.000302969097152217</v>
      </c>
      <c r="E628">
        <f ca="1" t="shared" si="92"/>
        <v>342</v>
      </c>
      <c r="F628" s="30">
        <f t="shared" si="93"/>
        <v>0.01799738219895297</v>
      </c>
      <c r="G628" s="30">
        <f t="shared" si="94"/>
        <v>0.9375755890052357</v>
      </c>
      <c r="H628" s="13">
        <f t="shared" si="95"/>
        <v>937575.5890052357</v>
      </c>
      <c r="J628" s="13">
        <f t="shared" si="96"/>
        <v>937575.5890635357</v>
      </c>
      <c r="K628">
        <f t="shared" si="97"/>
        <v>241</v>
      </c>
      <c r="L628" s="13">
        <f t="shared" si="98"/>
        <v>937575.5890635357</v>
      </c>
      <c r="M628" s="13">
        <f t="shared" si="99"/>
        <v>912279.8936508214</v>
      </c>
    </row>
    <row r="629" spans="1:13" ht="12.75">
      <c r="A629" s="1">
        <v>43738</v>
      </c>
      <c r="B629">
        <v>0.9978</v>
      </c>
      <c r="C629">
        <f t="shared" si="91"/>
        <v>585</v>
      </c>
      <c r="D629" s="30">
        <f t="shared" si="90"/>
        <v>0.007980604101424316</v>
      </c>
      <c r="E629">
        <f ca="1" t="shared" si="92"/>
        <v>296</v>
      </c>
      <c r="F629" s="30">
        <f t="shared" si="93"/>
        <v>0.04823989569752274</v>
      </c>
      <c r="G629" s="30">
        <f t="shared" si="94"/>
        <v>0.9654289439374185</v>
      </c>
      <c r="H629" s="13">
        <f t="shared" si="95"/>
        <v>965428.9439374185</v>
      </c>
      <c r="J629" s="13">
        <f t="shared" si="96"/>
        <v>965428.9439958185</v>
      </c>
      <c r="K629">
        <f t="shared" si="97"/>
        <v>60</v>
      </c>
      <c r="L629" s="13">
        <f t="shared" si="98"/>
        <v>965428.9439958185</v>
      </c>
      <c r="M629" s="13">
        <f t="shared" si="99"/>
        <v>912159.6859208744</v>
      </c>
    </row>
    <row r="630" spans="1:13" ht="12.75">
      <c r="A630" s="1">
        <v>43769</v>
      </c>
      <c r="B630">
        <v>0.9868</v>
      </c>
      <c r="C630">
        <f t="shared" si="91"/>
        <v>586</v>
      </c>
      <c r="D630" s="30">
        <f t="shared" si="90"/>
        <v>-0.011024253357386216</v>
      </c>
      <c r="E630">
        <f ca="1" t="shared" si="92"/>
        <v>450</v>
      </c>
      <c r="F630" s="30">
        <f t="shared" si="93"/>
        <v>-0.021484749664300806</v>
      </c>
      <c r="G630" s="30">
        <f t="shared" si="94"/>
        <v>0.901212545559179</v>
      </c>
      <c r="H630" s="13">
        <f t="shared" si="95"/>
        <v>901212.5455591789</v>
      </c>
      <c r="J630" s="13">
        <f t="shared" si="96"/>
        <v>901212.5456176789</v>
      </c>
      <c r="K630">
        <f t="shared" si="97"/>
        <v>761</v>
      </c>
      <c r="L630" s="13">
        <f t="shared" si="98"/>
        <v>901212.5456176789</v>
      </c>
      <c r="M630" s="13">
        <f t="shared" si="99"/>
        <v>912159.6858917744</v>
      </c>
    </row>
    <row r="631" spans="1:13" ht="12.75">
      <c r="A631" s="1">
        <v>43798</v>
      </c>
      <c r="B631">
        <v>1.0001</v>
      </c>
      <c r="C631">
        <f t="shared" si="91"/>
        <v>587</v>
      </c>
      <c r="D631" s="30">
        <f t="shared" si="90"/>
        <v>0.013477908390757909</v>
      </c>
      <c r="E631">
        <f ca="1" t="shared" si="92"/>
        <v>460</v>
      </c>
      <c r="F631" s="30">
        <f t="shared" si="93"/>
        <v>0.0006143045195261543</v>
      </c>
      <c r="G631" s="30">
        <f t="shared" si="94"/>
        <v>0.9215657744624837</v>
      </c>
      <c r="H631" s="13">
        <f t="shared" si="95"/>
        <v>921565.7744624837</v>
      </c>
      <c r="J631" s="13">
        <f t="shared" si="96"/>
        <v>921565.7745210837</v>
      </c>
      <c r="K631">
        <f t="shared" si="97"/>
        <v>433</v>
      </c>
      <c r="L631" s="13">
        <f t="shared" si="98"/>
        <v>921565.7745210837</v>
      </c>
      <c r="M631" s="13">
        <f t="shared" si="99"/>
        <v>912159.6858826744</v>
      </c>
    </row>
    <row r="632" spans="1:13" ht="12.75">
      <c r="A632" s="1">
        <v>43830</v>
      </c>
      <c r="B632">
        <v>0.9677</v>
      </c>
      <c r="C632">
        <f t="shared" si="91"/>
        <v>588</v>
      </c>
      <c r="D632" s="30">
        <f t="shared" si="90"/>
        <v>-0.032396760323967544</v>
      </c>
      <c r="E632">
        <f ca="1" t="shared" si="92"/>
        <v>257</v>
      </c>
      <c r="F632" s="30">
        <f t="shared" si="93"/>
        <v>-0.04007910349373767</v>
      </c>
      <c r="G632" s="30">
        <f t="shared" si="94"/>
        <v>0.8840871456822676</v>
      </c>
      <c r="H632" s="13">
        <f t="shared" si="95"/>
        <v>884087.1456822676</v>
      </c>
      <c r="J632" s="13">
        <f t="shared" si="96"/>
        <v>884087.1457409676</v>
      </c>
      <c r="K632">
        <f t="shared" si="97"/>
        <v>904</v>
      </c>
      <c r="L632" s="13">
        <f t="shared" si="98"/>
        <v>884087.1457409676</v>
      </c>
      <c r="M632" s="13">
        <f t="shared" si="99"/>
        <v>912144.2308218308</v>
      </c>
    </row>
    <row r="633" spans="1:13" ht="12.75">
      <c r="A633" s="1">
        <v>43861</v>
      </c>
      <c r="B633">
        <v>0.9645</v>
      </c>
      <c r="C633">
        <f t="shared" si="91"/>
        <v>589</v>
      </c>
      <c r="D633" s="30">
        <f t="shared" si="90"/>
        <v>-0.0033068099617650226</v>
      </c>
      <c r="E633">
        <f ca="1" t="shared" si="92"/>
        <v>356</v>
      </c>
      <c r="F633" s="30">
        <f t="shared" si="93"/>
        <v>0.04410090478758466</v>
      </c>
      <c r="G633" s="30">
        <f t="shared" si="94"/>
        <v>0.9616169333093655</v>
      </c>
      <c r="H633" s="13">
        <f t="shared" si="95"/>
        <v>961616.9333093655</v>
      </c>
      <c r="J633" s="13">
        <f t="shared" si="96"/>
        <v>961616.9333681655</v>
      </c>
      <c r="K633">
        <f t="shared" si="97"/>
        <v>67</v>
      </c>
      <c r="L633" s="13">
        <f t="shared" si="98"/>
        <v>961616.9333681655</v>
      </c>
      <c r="M633" s="13">
        <f t="shared" si="99"/>
        <v>912140.823406313</v>
      </c>
    </row>
    <row r="634" spans="1:13" ht="12.75">
      <c r="A634" s="1">
        <v>43889</v>
      </c>
      <c r="B634">
        <v>0.9671000000000001</v>
      </c>
      <c r="C634">
        <f t="shared" si="91"/>
        <v>590</v>
      </c>
      <c r="D634" s="30">
        <f t="shared" si="90"/>
        <v>0.0026956972524625478</v>
      </c>
      <c r="E634">
        <f ca="1" t="shared" si="92"/>
        <v>244</v>
      </c>
      <c r="F634" s="30">
        <f t="shared" si="93"/>
        <v>0.0027681660899654403</v>
      </c>
      <c r="G634" s="30">
        <f t="shared" si="94"/>
        <v>0.9235494809688582</v>
      </c>
      <c r="H634" s="13">
        <f t="shared" si="95"/>
        <v>923549.4809688582</v>
      </c>
      <c r="J634" s="13">
        <f t="shared" si="96"/>
        <v>923549.4810277582</v>
      </c>
      <c r="K634">
        <f t="shared" si="97"/>
        <v>407</v>
      </c>
      <c r="L634" s="13">
        <f t="shared" si="98"/>
        <v>923549.4810277582</v>
      </c>
      <c r="M634" s="13">
        <f t="shared" si="99"/>
        <v>912094.8308846161</v>
      </c>
    </row>
    <row r="635" spans="1:13" ht="12.75">
      <c r="A635" s="1">
        <v>43921</v>
      </c>
      <c r="B635">
        <v>0.9627</v>
      </c>
      <c r="C635">
        <f t="shared" si="91"/>
        <v>591</v>
      </c>
      <c r="D635" s="30">
        <f t="shared" si="90"/>
        <v>-0.004549684624134076</v>
      </c>
      <c r="E635">
        <f ca="1" t="shared" si="92"/>
        <v>321</v>
      </c>
      <c r="F635" s="30">
        <f t="shared" si="93"/>
        <v>-0.022902814158103357</v>
      </c>
      <c r="G635" s="30">
        <f t="shared" si="94"/>
        <v>0.8999065081603869</v>
      </c>
      <c r="H635" s="13">
        <f t="shared" si="95"/>
        <v>899906.5081603868</v>
      </c>
      <c r="J635" s="13">
        <f t="shared" si="96"/>
        <v>899906.5082193868</v>
      </c>
      <c r="K635">
        <f t="shared" si="97"/>
        <v>780</v>
      </c>
      <c r="L635" s="13">
        <f t="shared" si="98"/>
        <v>899906.5082193868</v>
      </c>
      <c r="M635" s="13">
        <f t="shared" si="99"/>
        <v>912094.8307935161</v>
      </c>
    </row>
    <row r="636" spans="1:13" ht="12.75">
      <c r="A636" s="1">
        <v>43951</v>
      </c>
      <c r="B636">
        <v>0.9669000000000001</v>
      </c>
      <c r="C636">
        <f t="shared" si="91"/>
        <v>592</v>
      </c>
      <c r="D636" s="30">
        <f t="shared" si="90"/>
        <v>0.0043627298223747335</v>
      </c>
      <c r="E636">
        <f ca="1" t="shared" si="92"/>
        <v>188</v>
      </c>
      <c r="F636" s="30">
        <f t="shared" si="93"/>
        <v>-0.0220500595947557</v>
      </c>
      <c r="G636" s="30">
        <f t="shared" si="94"/>
        <v>0.90069189511323</v>
      </c>
      <c r="H636" s="13">
        <f t="shared" si="95"/>
        <v>900691.89511323</v>
      </c>
      <c r="J636" s="13">
        <f t="shared" si="96"/>
        <v>900691.89517233</v>
      </c>
      <c r="K636">
        <f t="shared" si="97"/>
        <v>772</v>
      </c>
      <c r="L636" s="13">
        <f t="shared" si="98"/>
        <v>900691.89517233</v>
      </c>
      <c r="M636" s="13">
        <f t="shared" si="99"/>
        <v>911890.5499772078</v>
      </c>
    </row>
    <row r="637" spans="1:13" ht="12.75">
      <c r="A637" s="1">
        <v>43980</v>
      </c>
      <c r="B637">
        <v>0.9618000000000001</v>
      </c>
      <c r="C637">
        <f t="shared" si="91"/>
        <v>593</v>
      </c>
      <c r="D637" s="30">
        <f t="shared" si="90"/>
        <v>-0.00527458889233634</v>
      </c>
      <c r="E637">
        <f ca="1" t="shared" si="92"/>
        <v>261</v>
      </c>
      <c r="F637" s="30">
        <f t="shared" si="93"/>
        <v>-0.0074608904933815</v>
      </c>
      <c r="G637" s="30">
        <f t="shared" si="94"/>
        <v>0.9141285198555957</v>
      </c>
      <c r="H637" s="13">
        <f t="shared" si="95"/>
        <v>914128.5198555958</v>
      </c>
      <c r="J637" s="13">
        <f t="shared" si="96"/>
        <v>914128.5199147958</v>
      </c>
      <c r="K637">
        <f t="shared" si="97"/>
        <v>562</v>
      </c>
      <c r="L637" s="13">
        <f t="shared" si="98"/>
        <v>914128.5199147958</v>
      </c>
      <c r="M637" s="13">
        <f t="shared" si="99"/>
        <v>911890.5499645077</v>
      </c>
    </row>
    <row r="638" spans="1:13" ht="12.75">
      <c r="A638" s="1">
        <v>44012</v>
      </c>
      <c r="B638">
        <v>0.9467000000000001</v>
      </c>
      <c r="C638">
        <f t="shared" si="91"/>
        <v>594</v>
      </c>
      <c r="D638" s="30">
        <f t="shared" si="90"/>
        <v>-0.01569972967352884</v>
      </c>
      <c r="E638">
        <f ca="1" t="shared" si="92"/>
        <v>267</v>
      </c>
      <c r="F638" s="30">
        <f t="shared" si="93"/>
        <v>-0.02260812581913496</v>
      </c>
      <c r="G638" s="30">
        <f t="shared" si="94"/>
        <v>0.9001779161205767</v>
      </c>
      <c r="H638" s="13">
        <f t="shared" si="95"/>
        <v>900177.9161205768</v>
      </c>
      <c r="J638" s="13">
        <f t="shared" si="96"/>
        <v>900177.9161798768</v>
      </c>
      <c r="K638">
        <f t="shared" si="97"/>
        <v>774</v>
      </c>
      <c r="L638" s="13">
        <f t="shared" si="98"/>
        <v>900177.9161798768</v>
      </c>
      <c r="M638" s="13">
        <f t="shared" si="99"/>
        <v>911890.5499378077</v>
      </c>
    </row>
    <row r="639" spans="1:13" ht="12.75">
      <c r="A639" s="1">
        <v>44043</v>
      </c>
      <c r="B639">
        <v>0.9113</v>
      </c>
      <c r="C639">
        <f t="shared" si="91"/>
        <v>595</v>
      </c>
      <c r="D639" s="30">
        <f t="shared" si="90"/>
        <v>-0.03739304954050926</v>
      </c>
      <c r="E639">
        <f ca="1" t="shared" si="92"/>
        <v>301</v>
      </c>
      <c r="F639" s="30">
        <f t="shared" si="93"/>
        <v>0.050519930675909874</v>
      </c>
      <c r="G639" s="30">
        <f t="shared" si="94"/>
        <v>0.967528856152513</v>
      </c>
      <c r="H639" s="13">
        <f t="shared" si="95"/>
        <v>967528.8561525131</v>
      </c>
      <c r="J639" s="13">
        <f t="shared" si="96"/>
        <v>967528.856211913</v>
      </c>
      <c r="K639">
        <f t="shared" si="97"/>
        <v>53</v>
      </c>
      <c r="L639" s="13">
        <f t="shared" si="98"/>
        <v>967528.856211913</v>
      </c>
      <c r="M639" s="13">
        <f t="shared" si="99"/>
        <v>911792.9700374744</v>
      </c>
    </row>
    <row r="640" spans="1:13" ht="12.75">
      <c r="A640" s="1">
        <v>44074</v>
      </c>
      <c r="B640">
        <v>0.9012</v>
      </c>
      <c r="C640">
        <f t="shared" si="91"/>
        <v>596</v>
      </c>
      <c r="D640" s="30">
        <f t="shared" si="90"/>
        <v>-0.01108306814440907</v>
      </c>
      <c r="E640">
        <f ca="1" t="shared" si="92"/>
        <v>541</v>
      </c>
      <c r="F640" s="30">
        <f t="shared" si="93"/>
        <v>0.020864530298492445</v>
      </c>
      <c r="G640" s="30">
        <f t="shared" si="94"/>
        <v>0.9402162324049116</v>
      </c>
      <c r="H640" s="13">
        <f t="shared" si="95"/>
        <v>940216.2324049115</v>
      </c>
      <c r="J640" s="13">
        <f t="shared" si="96"/>
        <v>940216.2324644115</v>
      </c>
      <c r="K640">
        <f t="shared" si="97"/>
        <v>224</v>
      </c>
      <c r="L640" s="13">
        <f t="shared" si="98"/>
        <v>940216.2324644115</v>
      </c>
      <c r="M640" s="13">
        <f t="shared" si="99"/>
        <v>911705.9106408944</v>
      </c>
    </row>
    <row r="641" spans="1:13" ht="12.75">
      <c r="A641" s="1">
        <v>44104</v>
      </c>
      <c r="B641">
        <v>0.9188000000000001</v>
      </c>
      <c r="C641">
        <f t="shared" si="91"/>
        <v>597</v>
      </c>
      <c r="D641" s="30">
        <f t="shared" si="90"/>
        <v>0.01952951620062149</v>
      </c>
      <c r="E641">
        <f ca="1" t="shared" si="92"/>
        <v>181</v>
      </c>
      <c r="F641" s="30">
        <f t="shared" si="93"/>
        <v>-0.011650485436893177</v>
      </c>
      <c r="G641" s="30">
        <f t="shared" si="94"/>
        <v>0.9102699029126214</v>
      </c>
      <c r="H641" s="13">
        <f t="shared" si="95"/>
        <v>910269.9029126214</v>
      </c>
      <c r="J641" s="13">
        <f t="shared" si="96"/>
        <v>910269.9029722214</v>
      </c>
      <c r="K641">
        <f t="shared" si="97"/>
        <v>622</v>
      </c>
      <c r="L641" s="13">
        <f t="shared" si="98"/>
        <v>910269.9029722214</v>
      </c>
      <c r="M641" s="13">
        <f t="shared" si="99"/>
        <v>911679.677836383</v>
      </c>
    </row>
    <row r="642" spans="1:13" ht="12.75">
      <c r="A642" s="1">
        <v>44135</v>
      </c>
      <c r="B642">
        <v>0.9165</v>
      </c>
      <c r="C642">
        <f t="shared" si="91"/>
        <v>598</v>
      </c>
      <c r="D642" s="30">
        <f t="shared" si="90"/>
        <v>-0.002503265128428467</v>
      </c>
      <c r="E642">
        <f ca="1" t="shared" si="92"/>
        <v>136</v>
      </c>
      <c r="F642" s="30">
        <f t="shared" si="93"/>
        <v>0.009543461439257106</v>
      </c>
      <c r="G642" s="30">
        <f t="shared" si="94"/>
        <v>0.9297895279855558</v>
      </c>
      <c r="H642" s="13">
        <f t="shared" si="95"/>
        <v>929789.5279855558</v>
      </c>
      <c r="J642" s="13">
        <f t="shared" si="96"/>
        <v>929789.5280452558</v>
      </c>
      <c r="K642">
        <f t="shared" si="97"/>
        <v>314</v>
      </c>
      <c r="L642" s="13">
        <f t="shared" si="98"/>
        <v>929789.5280452558</v>
      </c>
      <c r="M642" s="13">
        <f t="shared" si="99"/>
        <v>911500.1137883428</v>
      </c>
    </row>
    <row r="643" spans="1:13" ht="12.75">
      <c r="A643" s="1">
        <v>44164</v>
      </c>
      <c r="B643">
        <v>0.906</v>
      </c>
      <c r="C643">
        <f t="shared" si="91"/>
        <v>599</v>
      </c>
      <c r="D643" s="30">
        <f t="shared" si="90"/>
        <v>-0.011456628477905073</v>
      </c>
      <c r="E643">
        <f ca="1" t="shared" si="92"/>
        <v>596</v>
      </c>
      <c r="F643" s="30">
        <f t="shared" si="93"/>
        <v>-0.01108306814440907</v>
      </c>
      <c r="G643" s="30">
        <f t="shared" si="94"/>
        <v>0.9107924942389993</v>
      </c>
      <c r="H643" s="13">
        <f t="shared" si="95"/>
        <v>910792.4942389993</v>
      </c>
      <c r="J643" s="13">
        <f t="shared" si="96"/>
        <v>910792.4942987993</v>
      </c>
      <c r="K643">
        <f t="shared" si="97"/>
        <v>611</v>
      </c>
      <c r="L643" s="13">
        <f t="shared" si="98"/>
        <v>910792.4942987993</v>
      </c>
      <c r="M643" s="13">
        <f t="shared" si="99"/>
        <v>911498.0856029205</v>
      </c>
    </row>
    <row r="644" spans="1:13" ht="12.75">
      <c r="A644" s="1">
        <v>44196</v>
      </c>
      <c r="B644">
        <v>0.8841</v>
      </c>
      <c r="C644">
        <f t="shared" si="91"/>
        <v>600</v>
      </c>
      <c r="D644" s="30">
        <f t="shared" si="90"/>
        <v>-0.024172185430463622</v>
      </c>
      <c r="E644">
        <f ca="1" t="shared" si="92"/>
        <v>183</v>
      </c>
      <c r="F644" s="30">
        <f t="shared" si="93"/>
        <v>0.03601694915254239</v>
      </c>
      <c r="G644" s="30">
        <f t="shared" si="94"/>
        <v>0.9541716101694916</v>
      </c>
      <c r="H644" s="13">
        <f t="shared" si="95"/>
        <v>954171.6101694916</v>
      </c>
      <c r="J644" s="13">
        <f t="shared" si="96"/>
        <v>954171.6102293916</v>
      </c>
      <c r="K644">
        <f t="shared" si="97"/>
        <v>119</v>
      </c>
      <c r="L644" s="13">
        <f t="shared" si="98"/>
        <v>954171.6102293916</v>
      </c>
      <c r="M644" s="13">
        <f t="shared" si="99"/>
        <v>911498.0855462205</v>
      </c>
    </row>
    <row r="645" spans="1:13" ht="12.75">
      <c r="A645" s="1">
        <v>44227</v>
      </c>
      <c r="B645">
        <v>0.8905</v>
      </c>
      <c r="C645">
        <f t="shared" si="91"/>
        <v>601</v>
      </c>
      <c r="D645" s="30">
        <f t="shared" si="90"/>
        <v>0.007239000113109295</v>
      </c>
      <c r="E645">
        <f ca="1" t="shared" si="92"/>
        <v>385</v>
      </c>
      <c r="F645" s="30">
        <f t="shared" si="93"/>
        <v>-0.010843634786380285</v>
      </c>
      <c r="G645" s="30">
        <f t="shared" si="94"/>
        <v>0.9110130123617438</v>
      </c>
      <c r="H645" s="13">
        <f t="shared" si="95"/>
        <v>911013.0123617438</v>
      </c>
      <c r="J645" s="13">
        <f t="shared" si="96"/>
        <v>911013.0124217438</v>
      </c>
      <c r="K645">
        <f t="shared" si="97"/>
        <v>604</v>
      </c>
      <c r="L645" s="13">
        <f t="shared" si="98"/>
        <v>911013.0124217438</v>
      </c>
      <c r="M645" s="13">
        <f t="shared" si="99"/>
        <v>911180.9716993191</v>
      </c>
    </row>
    <row r="646" spans="1:13" ht="12.75">
      <c r="A646" s="1">
        <v>44255</v>
      </c>
      <c r="B646">
        <v>0.9092</v>
      </c>
      <c r="C646">
        <f t="shared" si="91"/>
        <v>602</v>
      </c>
      <c r="D646" s="30">
        <f t="shared" si="90"/>
        <v>0.02099943851768682</v>
      </c>
      <c r="E646">
        <f ca="1" t="shared" si="92"/>
        <v>526</v>
      </c>
      <c r="F646" s="30">
        <f t="shared" si="93"/>
        <v>0.007222105924220346</v>
      </c>
      <c r="G646" s="30">
        <f t="shared" si="94"/>
        <v>0.9276515595562069</v>
      </c>
      <c r="H646" s="13">
        <f t="shared" si="95"/>
        <v>927651.5595562069</v>
      </c>
      <c r="J646" s="13">
        <f t="shared" si="96"/>
        <v>927651.5596163069</v>
      </c>
      <c r="K646">
        <f t="shared" si="97"/>
        <v>340</v>
      </c>
      <c r="L646" s="13">
        <f t="shared" si="98"/>
        <v>927651.5596163069</v>
      </c>
      <c r="M646" s="13">
        <f t="shared" si="99"/>
        <v>911111.3684452528</v>
      </c>
    </row>
    <row r="647" spans="1:13" ht="12.75">
      <c r="A647" s="1">
        <v>44286</v>
      </c>
      <c r="B647">
        <v>0.9418</v>
      </c>
      <c r="C647">
        <f t="shared" si="91"/>
        <v>603</v>
      </c>
      <c r="D647" s="30">
        <f t="shared" si="90"/>
        <v>0.03585569731632199</v>
      </c>
      <c r="E647">
        <f ca="1" t="shared" si="92"/>
        <v>87</v>
      </c>
      <c r="F647" s="30">
        <f t="shared" si="93"/>
        <v>0.006042296072507725</v>
      </c>
      <c r="G647" s="30">
        <f t="shared" si="94"/>
        <v>0.9265649546827797</v>
      </c>
      <c r="H647" s="13">
        <f t="shared" si="95"/>
        <v>926564.9546827796</v>
      </c>
      <c r="J647" s="13">
        <f t="shared" si="96"/>
        <v>926564.9547429796</v>
      </c>
      <c r="K647">
        <f t="shared" si="97"/>
        <v>355</v>
      </c>
      <c r="L647" s="13">
        <f t="shared" si="98"/>
        <v>926564.9547429796</v>
      </c>
      <c r="M647" s="13">
        <f t="shared" si="99"/>
        <v>911111.3684311528</v>
      </c>
    </row>
    <row r="648" spans="1:13" ht="12.75">
      <c r="A648" s="1">
        <v>44316</v>
      </c>
      <c r="B648">
        <v>0.9127</v>
      </c>
      <c r="C648">
        <f t="shared" si="91"/>
        <v>604</v>
      </c>
      <c r="D648" s="30">
        <f t="shared" si="90"/>
        <v>-0.030898279889573166</v>
      </c>
      <c r="E648">
        <f ca="1" t="shared" si="92"/>
        <v>179</v>
      </c>
      <c r="F648" s="30">
        <f t="shared" si="93"/>
        <v>-0.032543003254300484</v>
      </c>
      <c r="G648" s="30">
        <f t="shared" si="94"/>
        <v>0.8910278940027893</v>
      </c>
      <c r="H648" s="13">
        <f t="shared" si="95"/>
        <v>891027.8940027893</v>
      </c>
      <c r="J648" s="13">
        <f t="shared" si="96"/>
        <v>891027.8940630893</v>
      </c>
      <c r="K648">
        <f t="shared" si="97"/>
        <v>843</v>
      </c>
      <c r="L648" s="13">
        <f t="shared" si="98"/>
        <v>891027.8940630893</v>
      </c>
      <c r="M648" s="13">
        <f t="shared" si="99"/>
        <v>911013.0124377438</v>
      </c>
    </row>
    <row r="649" spans="1:13" ht="12.75">
      <c r="A649" s="1">
        <v>44345</v>
      </c>
      <c r="B649">
        <v>0.8995</v>
      </c>
      <c r="C649">
        <f t="shared" si="91"/>
        <v>605</v>
      </c>
      <c r="D649" s="30">
        <f t="shared" si="90"/>
        <v>-0.014462583543332963</v>
      </c>
      <c r="E649">
        <f ca="1" t="shared" si="92"/>
        <v>46</v>
      </c>
      <c r="F649" s="30">
        <f t="shared" si="93"/>
        <v>-0.02698396555815441</v>
      </c>
      <c r="G649" s="30">
        <f t="shared" si="94"/>
        <v>0.8961477677209398</v>
      </c>
      <c r="H649" s="13">
        <f t="shared" si="95"/>
        <v>896147.7677209398</v>
      </c>
      <c r="J649" s="13">
        <f t="shared" si="96"/>
        <v>896147.7677813398</v>
      </c>
      <c r="K649">
        <f t="shared" si="97"/>
        <v>808</v>
      </c>
      <c r="L649" s="13">
        <f t="shared" si="98"/>
        <v>896147.7677813398</v>
      </c>
      <c r="M649" s="13">
        <f t="shared" si="99"/>
        <v>911013.0124217438</v>
      </c>
    </row>
    <row r="650" spans="1:13" ht="12.75">
      <c r="A650" s="1">
        <v>44377</v>
      </c>
      <c r="B650">
        <v>0.9253</v>
      </c>
      <c r="C650">
        <f t="shared" si="91"/>
        <v>606</v>
      </c>
      <c r="D650" s="30">
        <f t="shared" si="90"/>
        <v>0.02868260144524748</v>
      </c>
      <c r="E650">
        <f ca="1" t="shared" si="92"/>
        <v>147</v>
      </c>
      <c r="F650" s="30">
        <f t="shared" si="93"/>
        <v>0.011151515151515135</v>
      </c>
      <c r="G650" s="30">
        <f t="shared" si="94"/>
        <v>0.9312705454545455</v>
      </c>
      <c r="H650" s="13">
        <f t="shared" si="95"/>
        <v>931270.5454545454</v>
      </c>
      <c r="J650" s="13">
        <f t="shared" si="96"/>
        <v>931270.5455150454</v>
      </c>
      <c r="K650">
        <f t="shared" si="97"/>
        <v>295</v>
      </c>
      <c r="L650" s="13">
        <f t="shared" si="98"/>
        <v>931270.5455150454</v>
      </c>
      <c r="M650" s="13">
        <f t="shared" si="99"/>
        <v>911013.0124050438</v>
      </c>
    </row>
    <row r="651" spans="1:13" ht="12.75">
      <c r="A651" s="1">
        <v>44407</v>
      </c>
      <c r="B651">
        <v>0.9061</v>
      </c>
      <c r="C651">
        <f t="shared" si="91"/>
        <v>607</v>
      </c>
      <c r="D651" s="30">
        <f t="shared" si="90"/>
        <v>-0.02075002701826434</v>
      </c>
      <c r="E651">
        <f ca="1" t="shared" si="92"/>
        <v>602</v>
      </c>
      <c r="F651" s="30">
        <f t="shared" si="93"/>
        <v>0.02099943851768682</v>
      </c>
      <c r="G651" s="30">
        <f t="shared" si="94"/>
        <v>0.9403404828747896</v>
      </c>
      <c r="H651" s="13">
        <f t="shared" si="95"/>
        <v>940340.4828747895</v>
      </c>
      <c r="J651" s="13">
        <f t="shared" si="96"/>
        <v>940340.4829353895</v>
      </c>
      <c r="K651">
        <f t="shared" si="97"/>
        <v>217</v>
      </c>
      <c r="L651" s="13">
        <f t="shared" si="98"/>
        <v>940340.4829353895</v>
      </c>
      <c r="M651" s="13">
        <f t="shared" si="99"/>
        <v>911013.0123871438</v>
      </c>
    </row>
    <row r="652" spans="1:13" ht="12.75">
      <c r="A652" s="1">
        <v>44439</v>
      </c>
      <c r="B652">
        <v>0.9161</v>
      </c>
      <c r="C652">
        <f t="shared" si="91"/>
        <v>608</v>
      </c>
      <c r="D652" s="30">
        <f t="shared" si="90"/>
        <v>0.011036309458117177</v>
      </c>
      <c r="E652">
        <f ca="1" t="shared" si="92"/>
        <v>518</v>
      </c>
      <c r="F652" s="30">
        <f t="shared" si="93"/>
        <v>-0.02673442333186038</v>
      </c>
      <c r="G652" s="30">
        <f t="shared" si="94"/>
        <v>0.8963775961113566</v>
      </c>
      <c r="H652" s="13">
        <f t="shared" si="95"/>
        <v>896377.5961113566</v>
      </c>
      <c r="J652" s="13">
        <f t="shared" si="96"/>
        <v>896377.5961720566</v>
      </c>
      <c r="K652">
        <f t="shared" si="97"/>
        <v>803</v>
      </c>
      <c r="L652" s="13">
        <f t="shared" si="98"/>
        <v>896377.5961720566</v>
      </c>
      <c r="M652" s="13">
        <f t="shared" si="99"/>
        <v>911013.0123717438</v>
      </c>
    </row>
    <row r="653" spans="1:13" ht="12.75">
      <c r="A653" s="1">
        <v>44469</v>
      </c>
      <c r="B653">
        <v>0.9339</v>
      </c>
      <c r="C653">
        <f t="shared" si="91"/>
        <v>609</v>
      </c>
      <c r="D653" s="30">
        <f t="shared" si="90"/>
        <v>0.019430193210348223</v>
      </c>
      <c r="E653">
        <f ca="1" t="shared" si="92"/>
        <v>367</v>
      </c>
      <c r="F653" s="30">
        <f t="shared" si="93"/>
        <v>-0.038012021371326865</v>
      </c>
      <c r="G653" s="30">
        <f t="shared" si="94"/>
        <v>0.885990928317008</v>
      </c>
      <c r="H653" s="13">
        <f t="shared" si="95"/>
        <v>885990.928317008</v>
      </c>
      <c r="J653" s="13">
        <f t="shared" si="96"/>
        <v>885990.928377808</v>
      </c>
      <c r="K653">
        <f t="shared" si="97"/>
        <v>890</v>
      </c>
      <c r="L653" s="13">
        <f t="shared" si="98"/>
        <v>885990.928377808</v>
      </c>
      <c r="M653" s="13">
        <f t="shared" si="99"/>
        <v>910895.8179073646</v>
      </c>
    </row>
    <row r="654" spans="1:13" ht="12.75">
      <c r="A654" s="1">
        <v>44498</v>
      </c>
      <c r="B654">
        <v>0.9165</v>
      </c>
      <c r="C654">
        <f t="shared" si="91"/>
        <v>610</v>
      </c>
      <c r="D654" s="30">
        <f t="shared" si="90"/>
        <v>-0.01863154513331189</v>
      </c>
      <c r="E654">
        <f ca="1" t="shared" si="92"/>
        <v>554</v>
      </c>
      <c r="F654" s="30">
        <f t="shared" si="93"/>
        <v>0.013551779935275121</v>
      </c>
      <c r="G654" s="30">
        <f t="shared" si="94"/>
        <v>0.9334811893203885</v>
      </c>
      <c r="H654" s="13">
        <f t="shared" si="95"/>
        <v>933481.1893203885</v>
      </c>
      <c r="J654" s="13">
        <f t="shared" si="96"/>
        <v>933481.1893812885</v>
      </c>
      <c r="K654">
        <f t="shared" si="97"/>
        <v>282</v>
      </c>
      <c r="L654" s="13">
        <f t="shared" si="98"/>
        <v>933481.1893812885</v>
      </c>
      <c r="M654" s="13">
        <f t="shared" si="99"/>
        <v>910895.8178858646</v>
      </c>
    </row>
    <row r="655" spans="1:13" ht="12.75">
      <c r="A655" s="1">
        <v>44530</v>
      </c>
      <c r="B655">
        <v>0.9217</v>
      </c>
      <c r="C655">
        <f t="shared" si="91"/>
        <v>611</v>
      </c>
      <c r="D655" s="30">
        <f t="shared" si="90"/>
        <v>0.005673758865248235</v>
      </c>
      <c r="E655">
        <f ca="1" t="shared" si="92"/>
        <v>200</v>
      </c>
      <c r="F655" s="30">
        <f t="shared" si="93"/>
        <v>-0.029249268768280712</v>
      </c>
      <c r="G655" s="30">
        <f t="shared" si="94"/>
        <v>0.8940614234644135</v>
      </c>
      <c r="H655" s="13">
        <f t="shared" si="95"/>
        <v>894061.4234644135</v>
      </c>
      <c r="J655" s="13">
        <f t="shared" si="96"/>
        <v>894061.4235254135</v>
      </c>
      <c r="K655">
        <f t="shared" si="97"/>
        <v>821</v>
      </c>
      <c r="L655" s="13">
        <f t="shared" si="98"/>
        <v>894061.4235254135</v>
      </c>
      <c r="M655" s="13">
        <f t="shared" si="99"/>
        <v>910895.8178736647</v>
      </c>
    </row>
    <row r="656" spans="1:13" ht="12.75">
      <c r="A656" s="1">
        <v>44560</v>
      </c>
      <c r="B656">
        <v>0.9146</v>
      </c>
      <c r="C656">
        <f t="shared" si="91"/>
        <v>612</v>
      </c>
      <c r="D656" s="30">
        <f t="shared" si="90"/>
        <v>-0.007703157209504208</v>
      </c>
      <c r="E656">
        <f ca="1" t="shared" si="92"/>
        <v>297</v>
      </c>
      <c r="F656" s="30">
        <f t="shared" si="93"/>
        <v>-0.041459369817578584</v>
      </c>
      <c r="G656" s="30">
        <f t="shared" si="94"/>
        <v>0.8828159203980102</v>
      </c>
      <c r="H656" s="13">
        <f t="shared" si="95"/>
        <v>882815.9203980102</v>
      </c>
      <c r="J656" s="13">
        <f t="shared" si="96"/>
        <v>882815.9204591102</v>
      </c>
      <c r="K656">
        <f t="shared" si="97"/>
        <v>912</v>
      </c>
      <c r="L656" s="13">
        <f t="shared" si="98"/>
        <v>882815.9204591102</v>
      </c>
      <c r="M656" s="13">
        <f t="shared" si="99"/>
        <v>910792.4942987993</v>
      </c>
    </row>
    <row r="657" spans="1:13" ht="12.75">
      <c r="A657" s="1">
        <v>44592</v>
      </c>
      <c r="B657">
        <v>0.9303</v>
      </c>
      <c r="C657">
        <f t="shared" si="91"/>
        <v>613</v>
      </c>
      <c r="D657" s="30">
        <f t="shared" si="90"/>
        <v>0.017165974196370115</v>
      </c>
      <c r="E657">
        <f ca="1" t="shared" si="92"/>
        <v>466</v>
      </c>
      <c r="F657" s="30">
        <f t="shared" si="93"/>
        <v>-0.013204819277108482</v>
      </c>
      <c r="G657" s="30">
        <f t="shared" si="94"/>
        <v>0.9088383614457831</v>
      </c>
      <c r="H657" s="13">
        <f t="shared" si="95"/>
        <v>908838.3614457832</v>
      </c>
      <c r="J657" s="13">
        <f t="shared" si="96"/>
        <v>908838.3615069832</v>
      </c>
      <c r="K657">
        <f t="shared" si="97"/>
        <v>647</v>
      </c>
      <c r="L657" s="13">
        <f t="shared" si="98"/>
        <v>908838.3615069832</v>
      </c>
      <c r="M657" s="13">
        <f t="shared" si="99"/>
        <v>910792.4942588994</v>
      </c>
    </row>
    <row r="658" spans="1:13" ht="12.75">
      <c r="A658" s="1">
        <v>44610</v>
      </c>
      <c r="B658">
        <v>0.921</v>
      </c>
      <c r="C658">
        <f t="shared" si="91"/>
        <v>614</v>
      </c>
      <c r="D658" s="30">
        <f t="shared" si="90"/>
        <v>-0.009996775233795496</v>
      </c>
      <c r="E658">
        <f ca="1" t="shared" si="92"/>
        <v>73</v>
      </c>
      <c r="F658" s="30">
        <f t="shared" si="93"/>
        <v>0.024066356133039202</v>
      </c>
      <c r="G658" s="30">
        <f t="shared" si="94"/>
        <v>0.9431651139985291</v>
      </c>
      <c r="H658" s="13">
        <f t="shared" si="95"/>
        <v>943165.113998529</v>
      </c>
      <c r="J658" s="13">
        <f t="shared" si="96"/>
        <v>943165.114059829</v>
      </c>
      <c r="K658">
        <f t="shared" si="97"/>
        <v>193</v>
      </c>
      <c r="L658" s="13">
        <f t="shared" si="98"/>
        <v>943165.114059829</v>
      </c>
      <c r="M658" s="13">
        <f t="shared" si="99"/>
        <v>910792.4942498993</v>
      </c>
    </row>
    <row r="659" spans="3:13" ht="12.75">
      <c r="C659">
        <f t="shared" si="91"/>
        <v>615</v>
      </c>
      <c r="E659">
        <f ca="1" t="shared" si="92"/>
        <v>432</v>
      </c>
      <c r="F659" s="30">
        <f t="shared" si="93"/>
        <v>0.019137556409827727</v>
      </c>
      <c r="G659" s="30">
        <f t="shared" si="94"/>
        <v>0.9386256894534514</v>
      </c>
      <c r="H659" s="13">
        <f t="shared" si="95"/>
        <v>938625.6894534514</v>
      </c>
      <c r="J659" s="13">
        <f t="shared" si="96"/>
        <v>938625.6895148514</v>
      </c>
      <c r="K659">
        <f t="shared" si="97"/>
        <v>237</v>
      </c>
      <c r="L659" s="13">
        <f t="shared" si="98"/>
        <v>938625.6895148514</v>
      </c>
      <c r="M659" s="13">
        <f t="shared" si="99"/>
        <v>910573.5849949606</v>
      </c>
    </row>
    <row r="660" spans="3:13" ht="12.75">
      <c r="C660">
        <f t="shared" si="91"/>
        <v>616</v>
      </c>
      <c r="E660">
        <f ca="1" t="shared" si="92"/>
        <v>535</v>
      </c>
      <c r="F660" s="30">
        <f t="shared" si="93"/>
        <v>0.031029317355018016</v>
      </c>
      <c r="G660" s="30">
        <f t="shared" si="94"/>
        <v>0.9495780012839716</v>
      </c>
      <c r="H660" s="13">
        <f t="shared" si="95"/>
        <v>949578.0012839716</v>
      </c>
      <c r="J660" s="13">
        <f t="shared" si="96"/>
        <v>949578.0013454716</v>
      </c>
      <c r="K660">
        <f t="shared" si="97"/>
        <v>141</v>
      </c>
      <c r="L660" s="13">
        <f t="shared" si="98"/>
        <v>949578.0013454716</v>
      </c>
      <c r="M660" s="13">
        <f t="shared" si="99"/>
        <v>910573.5849700606</v>
      </c>
    </row>
    <row r="661" spans="3:13" ht="12.75">
      <c r="C661">
        <f t="shared" si="91"/>
        <v>617</v>
      </c>
      <c r="E661">
        <f ca="1" t="shared" si="92"/>
        <v>45</v>
      </c>
      <c r="F661" s="30">
        <f t="shared" si="93"/>
        <v>-0.02032479824648814</v>
      </c>
      <c r="G661" s="30">
        <f t="shared" si="94"/>
        <v>0.9022808608149845</v>
      </c>
      <c r="H661" s="13">
        <f t="shared" si="95"/>
        <v>902280.8608149845</v>
      </c>
      <c r="J661" s="13">
        <f t="shared" si="96"/>
        <v>902280.8608765845</v>
      </c>
      <c r="K661">
        <f t="shared" si="97"/>
        <v>738</v>
      </c>
      <c r="L661" s="13">
        <f t="shared" si="98"/>
        <v>902280.8608765845</v>
      </c>
      <c r="M661" s="13">
        <f t="shared" si="99"/>
        <v>910448.4452191495</v>
      </c>
    </row>
    <row r="662" spans="3:13" ht="12.75">
      <c r="C662">
        <f t="shared" si="91"/>
        <v>618</v>
      </c>
      <c r="E662">
        <f ca="1" t="shared" si="92"/>
        <v>410</v>
      </c>
      <c r="F662" s="30">
        <f t="shared" si="93"/>
        <v>-0.02458533299654786</v>
      </c>
      <c r="G662" s="30">
        <f t="shared" si="94"/>
        <v>0.8983569083101794</v>
      </c>
      <c r="H662" s="13">
        <f t="shared" si="95"/>
        <v>898356.9083101795</v>
      </c>
      <c r="J662" s="13">
        <f t="shared" si="96"/>
        <v>898356.9083718795</v>
      </c>
      <c r="K662">
        <f t="shared" si="97"/>
        <v>790</v>
      </c>
      <c r="L662" s="13">
        <f t="shared" si="98"/>
        <v>898356.9083718795</v>
      </c>
      <c r="M662" s="13">
        <f t="shared" si="99"/>
        <v>910448.4452141494</v>
      </c>
    </row>
    <row r="663" spans="3:13" ht="12.75">
      <c r="C663">
        <f t="shared" si="91"/>
        <v>619</v>
      </c>
      <c r="E663">
        <f ca="1" t="shared" si="92"/>
        <v>102</v>
      </c>
      <c r="F663" s="30">
        <f t="shared" si="93"/>
        <v>-0.041159420289855086</v>
      </c>
      <c r="G663" s="30">
        <f t="shared" si="94"/>
        <v>0.8830921739130435</v>
      </c>
      <c r="H663" s="13">
        <f t="shared" si="95"/>
        <v>883092.1739130435</v>
      </c>
      <c r="J663" s="13">
        <f t="shared" si="96"/>
        <v>883092.1739748435</v>
      </c>
      <c r="K663">
        <f t="shared" si="97"/>
        <v>910</v>
      </c>
      <c r="L663" s="13">
        <f t="shared" si="98"/>
        <v>883092.1739748435</v>
      </c>
      <c r="M663" s="13">
        <f t="shared" si="99"/>
        <v>910448.4452128494</v>
      </c>
    </row>
    <row r="664" spans="3:13" ht="12.75">
      <c r="C664">
        <f t="shared" si="91"/>
        <v>620</v>
      </c>
      <c r="E664">
        <f ca="1" t="shared" si="92"/>
        <v>548</v>
      </c>
      <c r="F664" s="30">
        <f t="shared" si="93"/>
        <v>0.014447884416924683</v>
      </c>
      <c r="G664" s="30">
        <f t="shared" si="94"/>
        <v>0.9343065015479877</v>
      </c>
      <c r="H664" s="13">
        <f t="shared" si="95"/>
        <v>934306.5015479877</v>
      </c>
      <c r="J664" s="13">
        <f t="shared" si="96"/>
        <v>934306.5016098877</v>
      </c>
      <c r="K664">
        <f t="shared" si="97"/>
        <v>270</v>
      </c>
      <c r="L664" s="13">
        <f t="shared" si="98"/>
        <v>934306.5016098877</v>
      </c>
      <c r="M664" s="13">
        <f t="shared" si="99"/>
        <v>910410.1046138167</v>
      </c>
    </row>
    <row r="665" spans="3:13" ht="12.75">
      <c r="C665">
        <f t="shared" si="91"/>
        <v>621</v>
      </c>
      <c r="E665">
        <f ca="1" t="shared" si="92"/>
        <v>60</v>
      </c>
      <c r="F665" s="30">
        <f t="shared" si="93"/>
        <v>-0.02073448649456433</v>
      </c>
      <c r="G665" s="30">
        <f t="shared" si="94"/>
        <v>0.9019035379385063</v>
      </c>
      <c r="H665" s="13">
        <f t="shared" si="95"/>
        <v>901903.5379385063</v>
      </c>
      <c r="J665" s="13">
        <f t="shared" si="96"/>
        <v>901903.5380005063</v>
      </c>
      <c r="K665">
        <f t="shared" si="97"/>
        <v>742</v>
      </c>
      <c r="L665" s="13">
        <f t="shared" si="98"/>
        <v>901903.5380005063</v>
      </c>
      <c r="M665" s="13">
        <f t="shared" si="99"/>
        <v>910410.1046112168</v>
      </c>
    </row>
    <row r="666" spans="3:13" ht="12.75">
      <c r="C666">
        <f t="shared" si="91"/>
        <v>622</v>
      </c>
      <c r="E666">
        <f ca="1" t="shared" si="92"/>
        <v>220</v>
      </c>
      <c r="F666" s="30">
        <f t="shared" si="93"/>
        <v>0.006616541353383409</v>
      </c>
      <c r="G666" s="30">
        <f t="shared" si="94"/>
        <v>0.9270938345864662</v>
      </c>
      <c r="H666" s="13">
        <f t="shared" si="95"/>
        <v>927093.8345864662</v>
      </c>
      <c r="J666" s="13">
        <f t="shared" si="96"/>
        <v>927093.8346485662</v>
      </c>
      <c r="K666">
        <f t="shared" si="97"/>
        <v>347</v>
      </c>
      <c r="L666" s="13">
        <f t="shared" si="98"/>
        <v>927093.8346485662</v>
      </c>
      <c r="M666" s="13">
        <f t="shared" si="99"/>
        <v>910410.1045508168</v>
      </c>
    </row>
    <row r="667" spans="3:13" ht="12.75">
      <c r="C667">
        <f t="shared" si="91"/>
        <v>623</v>
      </c>
      <c r="E667">
        <f ca="1" t="shared" si="92"/>
        <v>555</v>
      </c>
      <c r="F667" s="30">
        <f t="shared" si="93"/>
        <v>-0.0023947315905008537</v>
      </c>
      <c r="G667" s="30">
        <f t="shared" si="94"/>
        <v>0.9187944522051488</v>
      </c>
      <c r="H667" s="13">
        <f t="shared" si="95"/>
        <v>918794.4522051488</v>
      </c>
      <c r="J667" s="13">
        <f t="shared" si="96"/>
        <v>918794.4522673488</v>
      </c>
      <c r="K667">
        <f t="shared" si="97"/>
        <v>494</v>
      </c>
      <c r="L667" s="13">
        <f t="shared" si="98"/>
        <v>918794.4522673488</v>
      </c>
      <c r="M667" s="13">
        <f t="shared" si="99"/>
        <v>910269.9029722214</v>
      </c>
    </row>
    <row r="668" spans="3:13" ht="12.75">
      <c r="C668">
        <f t="shared" si="91"/>
        <v>624</v>
      </c>
      <c r="E668">
        <f ca="1" t="shared" si="92"/>
        <v>338</v>
      </c>
      <c r="F668" s="30">
        <f t="shared" si="93"/>
        <v>0.023080180688876295</v>
      </c>
      <c r="G668" s="30">
        <f t="shared" si="94"/>
        <v>0.9422568464144551</v>
      </c>
      <c r="H668" s="13">
        <f t="shared" si="95"/>
        <v>942256.8464144551</v>
      </c>
      <c r="J668" s="13">
        <f t="shared" si="96"/>
        <v>942256.8464767551</v>
      </c>
      <c r="K668">
        <f t="shared" si="97"/>
        <v>200</v>
      </c>
      <c r="L668" s="13">
        <f t="shared" si="98"/>
        <v>942256.8464767551</v>
      </c>
      <c r="M668" s="13">
        <f t="shared" si="99"/>
        <v>910071.8928495188</v>
      </c>
    </row>
    <row r="669" spans="3:13" ht="12.75">
      <c r="C669">
        <f t="shared" si="91"/>
        <v>625</v>
      </c>
      <c r="E669">
        <f ca="1" t="shared" si="92"/>
        <v>8</v>
      </c>
      <c r="F669" s="30">
        <f t="shared" si="93"/>
        <v>-0.022661641623023754</v>
      </c>
      <c r="G669" s="30">
        <f t="shared" si="94"/>
        <v>0.9001286280651951</v>
      </c>
      <c r="H669" s="13">
        <f t="shared" si="95"/>
        <v>900128.6280651952</v>
      </c>
      <c r="J669" s="13">
        <f t="shared" si="96"/>
        <v>900128.6281275952</v>
      </c>
      <c r="K669">
        <f t="shared" si="97"/>
        <v>777</v>
      </c>
      <c r="L669" s="13">
        <f t="shared" si="98"/>
        <v>900128.6281275952</v>
      </c>
      <c r="M669" s="13">
        <f t="shared" si="99"/>
        <v>909910.1322501904</v>
      </c>
    </row>
    <row r="670" spans="3:13" ht="12.75">
      <c r="C670">
        <f t="shared" si="91"/>
        <v>626</v>
      </c>
      <c r="E670">
        <f ca="1" t="shared" si="92"/>
        <v>495</v>
      </c>
      <c r="F670" s="30">
        <f t="shared" si="93"/>
        <v>0.00033248365288707227</v>
      </c>
      <c r="G670" s="30">
        <f t="shared" si="94"/>
        <v>0.9213062174443091</v>
      </c>
      <c r="H670" s="13">
        <f t="shared" si="95"/>
        <v>921306.217444309</v>
      </c>
      <c r="J670" s="13">
        <f t="shared" si="96"/>
        <v>921306.217506809</v>
      </c>
      <c r="K670">
        <f t="shared" si="97"/>
        <v>443</v>
      </c>
      <c r="L670" s="13">
        <f t="shared" si="98"/>
        <v>921306.217506809</v>
      </c>
      <c r="M670" s="13">
        <f t="shared" si="99"/>
        <v>909910.1322246904</v>
      </c>
    </row>
    <row r="671" spans="3:13" ht="12.75">
      <c r="C671">
        <f t="shared" si="91"/>
        <v>627</v>
      </c>
      <c r="E671">
        <f ca="1" t="shared" si="92"/>
        <v>277</v>
      </c>
      <c r="F671" s="30">
        <f t="shared" si="93"/>
        <v>-0.01700268817204298</v>
      </c>
      <c r="G671" s="30">
        <f t="shared" si="94"/>
        <v>0.9053405241935485</v>
      </c>
      <c r="H671" s="13">
        <f t="shared" si="95"/>
        <v>905340.5241935485</v>
      </c>
      <c r="J671" s="13">
        <f t="shared" si="96"/>
        <v>905340.5242561485</v>
      </c>
      <c r="K671">
        <f t="shared" si="97"/>
        <v>691</v>
      </c>
      <c r="L671" s="13">
        <f t="shared" si="98"/>
        <v>905340.5242561485</v>
      </c>
      <c r="M671" s="13">
        <f t="shared" si="99"/>
        <v>909910.1321826903</v>
      </c>
    </row>
    <row r="672" spans="3:13" ht="12.75">
      <c r="C672">
        <f t="shared" si="91"/>
        <v>628</v>
      </c>
      <c r="E672">
        <f ca="1" t="shared" si="92"/>
        <v>53</v>
      </c>
      <c r="F672" s="30">
        <f t="shared" si="93"/>
        <v>-0.02200766163708867</v>
      </c>
      <c r="G672" s="30">
        <f t="shared" si="94"/>
        <v>0.9007309436322414</v>
      </c>
      <c r="H672" s="13">
        <f t="shared" si="95"/>
        <v>900730.9436322413</v>
      </c>
      <c r="J672" s="13">
        <f t="shared" si="96"/>
        <v>900730.9436949414</v>
      </c>
      <c r="K672">
        <f t="shared" si="97"/>
        <v>767</v>
      </c>
      <c r="L672" s="13">
        <f t="shared" si="98"/>
        <v>900730.9436949414</v>
      </c>
      <c r="M672" s="13">
        <f t="shared" si="99"/>
        <v>909910.1321657904</v>
      </c>
    </row>
    <row r="673" spans="3:13" ht="12.75">
      <c r="C673">
        <f t="shared" si="91"/>
        <v>629</v>
      </c>
      <c r="E673">
        <f ca="1" t="shared" si="92"/>
        <v>459</v>
      </c>
      <c r="F673" s="30">
        <f t="shared" si="93"/>
        <v>-0.023732008224811585</v>
      </c>
      <c r="G673" s="30">
        <f t="shared" si="94"/>
        <v>0.8991428204249485</v>
      </c>
      <c r="H673" s="13">
        <f t="shared" si="95"/>
        <v>899142.8204249486</v>
      </c>
      <c r="J673" s="13">
        <f t="shared" si="96"/>
        <v>899142.8204877486</v>
      </c>
      <c r="K673">
        <f t="shared" si="97"/>
        <v>782</v>
      </c>
      <c r="L673" s="13">
        <f t="shared" si="98"/>
        <v>899142.8204877486</v>
      </c>
      <c r="M673" s="13">
        <f t="shared" si="99"/>
        <v>909888.3144685536</v>
      </c>
    </row>
    <row r="674" spans="3:13" ht="12.75">
      <c r="C674">
        <f t="shared" si="91"/>
        <v>630</v>
      </c>
      <c r="E674">
        <f ca="1" t="shared" si="92"/>
        <v>425</v>
      </c>
      <c r="F674" s="30">
        <f t="shared" si="93"/>
        <v>-0.020304568527918843</v>
      </c>
      <c r="G674" s="30">
        <f t="shared" si="94"/>
        <v>0.9022994923857868</v>
      </c>
      <c r="H674" s="13">
        <f t="shared" si="95"/>
        <v>902299.4923857867</v>
      </c>
      <c r="J674" s="13">
        <f t="shared" si="96"/>
        <v>902299.4924486867</v>
      </c>
      <c r="K674">
        <f t="shared" si="97"/>
        <v>735</v>
      </c>
      <c r="L674" s="13">
        <f t="shared" si="98"/>
        <v>902299.4924486867</v>
      </c>
      <c r="M674" s="13">
        <f t="shared" si="99"/>
        <v>909843.7793350331</v>
      </c>
    </row>
    <row r="675" spans="3:13" ht="12.75">
      <c r="C675">
        <f t="shared" si="91"/>
        <v>631</v>
      </c>
      <c r="E675">
        <f ca="1" t="shared" si="92"/>
        <v>262</v>
      </c>
      <c r="F675" s="30">
        <f t="shared" si="93"/>
        <v>0.11299709020368565</v>
      </c>
      <c r="G675" s="30">
        <f t="shared" si="94"/>
        <v>1.0250703200775946</v>
      </c>
      <c r="H675" s="13">
        <f t="shared" si="95"/>
        <v>1025070.3200775946</v>
      </c>
      <c r="J675" s="13">
        <f t="shared" si="96"/>
        <v>1025070.3201405946</v>
      </c>
      <c r="K675">
        <f t="shared" si="97"/>
        <v>4</v>
      </c>
      <c r="L675" s="13">
        <f t="shared" si="98"/>
        <v>1025070.3201405946</v>
      </c>
      <c r="M675" s="13">
        <f t="shared" si="99"/>
        <v>909752.6168980483</v>
      </c>
    </row>
    <row r="676" spans="3:13" ht="12.75">
      <c r="C676">
        <f t="shared" si="91"/>
        <v>632</v>
      </c>
      <c r="E676">
        <f ca="1" t="shared" si="92"/>
        <v>518</v>
      </c>
      <c r="F676" s="30">
        <f t="shared" si="93"/>
        <v>-0.02673442333186038</v>
      </c>
      <c r="G676" s="30">
        <f t="shared" si="94"/>
        <v>0.8963775961113566</v>
      </c>
      <c r="H676" s="13">
        <f t="shared" si="95"/>
        <v>896377.5961113566</v>
      </c>
      <c r="J676" s="13">
        <f t="shared" si="96"/>
        <v>896377.5961744566</v>
      </c>
      <c r="K676">
        <f t="shared" si="97"/>
        <v>802</v>
      </c>
      <c r="L676" s="13">
        <f t="shared" si="98"/>
        <v>896377.5961744566</v>
      </c>
      <c r="M676" s="13">
        <f t="shared" si="99"/>
        <v>909644.7851666427</v>
      </c>
    </row>
    <row r="677" spans="3:13" ht="12.75">
      <c r="C677">
        <f t="shared" si="91"/>
        <v>633</v>
      </c>
      <c r="E677">
        <f ca="1" t="shared" si="92"/>
        <v>573</v>
      </c>
      <c r="F677" s="30">
        <f t="shared" si="93"/>
        <v>0.00618684264796876</v>
      </c>
      <c r="G677" s="30">
        <f t="shared" si="94"/>
        <v>0.9266980820787792</v>
      </c>
      <c r="H677" s="13">
        <f t="shared" si="95"/>
        <v>926698.0820787792</v>
      </c>
      <c r="J677" s="13">
        <f t="shared" si="96"/>
        <v>926698.0821419792</v>
      </c>
      <c r="K677">
        <f t="shared" si="97"/>
        <v>351</v>
      </c>
      <c r="L677" s="13">
        <f t="shared" si="98"/>
        <v>926698.0821419792</v>
      </c>
      <c r="M677" s="13">
        <f t="shared" si="99"/>
        <v>909644.7851406427</v>
      </c>
    </row>
    <row r="678" spans="3:13" ht="12.75">
      <c r="C678">
        <f t="shared" si="91"/>
        <v>634</v>
      </c>
      <c r="E678">
        <f ca="1" t="shared" si="92"/>
        <v>334</v>
      </c>
      <c r="F678" s="30">
        <f t="shared" si="93"/>
        <v>-0.018829663962920073</v>
      </c>
      <c r="G678" s="30">
        <f t="shared" si="94"/>
        <v>0.9036578794901506</v>
      </c>
      <c r="H678" s="13">
        <f t="shared" si="95"/>
        <v>903657.8794901506</v>
      </c>
      <c r="J678" s="13">
        <f t="shared" si="96"/>
        <v>903657.8795534506</v>
      </c>
      <c r="K678">
        <f t="shared" si="97"/>
        <v>716</v>
      </c>
      <c r="L678" s="13">
        <f t="shared" si="98"/>
        <v>903657.8795534506</v>
      </c>
      <c r="M678" s="13">
        <f t="shared" si="99"/>
        <v>909644.7851195427</v>
      </c>
    </row>
    <row r="679" spans="3:13" ht="12.75">
      <c r="C679">
        <f t="shared" si="91"/>
        <v>635</v>
      </c>
      <c r="E679">
        <f ca="1" t="shared" si="92"/>
        <v>4</v>
      </c>
      <c r="F679" s="30">
        <f t="shared" si="93"/>
        <v>0.0001164035945431241</v>
      </c>
      <c r="G679" s="30">
        <f t="shared" si="94"/>
        <v>0.9211072077105743</v>
      </c>
      <c r="H679" s="13">
        <f t="shared" si="95"/>
        <v>921107.2077105743</v>
      </c>
      <c r="J679" s="13">
        <f t="shared" si="96"/>
        <v>921107.2077739743</v>
      </c>
      <c r="K679">
        <f t="shared" si="97"/>
        <v>450</v>
      </c>
      <c r="L679" s="13">
        <f t="shared" si="98"/>
        <v>921107.2077739743</v>
      </c>
      <c r="M679" s="13">
        <f t="shared" si="99"/>
        <v>909644.7851005427</v>
      </c>
    </row>
    <row r="680" spans="3:13" ht="12.75">
      <c r="C680">
        <f t="shared" si="91"/>
        <v>636</v>
      </c>
      <c r="E680">
        <f ca="1" t="shared" si="92"/>
        <v>144</v>
      </c>
      <c r="F680" s="30">
        <f t="shared" si="93"/>
        <v>-0.051948051948051854</v>
      </c>
      <c r="G680" s="30">
        <f t="shared" si="94"/>
        <v>0.8731558441558442</v>
      </c>
      <c r="H680" s="13">
        <f t="shared" si="95"/>
        <v>873155.8441558442</v>
      </c>
      <c r="J680" s="13">
        <f t="shared" si="96"/>
        <v>873155.8442193442</v>
      </c>
      <c r="K680">
        <f t="shared" si="97"/>
        <v>934</v>
      </c>
      <c r="L680" s="13">
        <f t="shared" si="98"/>
        <v>873155.8442193442</v>
      </c>
      <c r="M680" s="13">
        <f t="shared" si="99"/>
        <v>909331.101344964</v>
      </c>
    </row>
    <row r="681" spans="3:13" ht="12.75">
      <c r="C681">
        <f t="shared" si="91"/>
        <v>637</v>
      </c>
      <c r="E681">
        <f ca="1" t="shared" si="92"/>
        <v>106</v>
      </c>
      <c r="F681" s="30">
        <f t="shared" si="93"/>
        <v>0.06853281853281845</v>
      </c>
      <c r="G681" s="30">
        <f t="shared" si="94"/>
        <v>0.9841187258687258</v>
      </c>
      <c r="H681" s="13">
        <f t="shared" si="95"/>
        <v>984118.7258687258</v>
      </c>
      <c r="J681" s="13">
        <f t="shared" si="96"/>
        <v>984118.7259323258</v>
      </c>
      <c r="K681">
        <f t="shared" si="97"/>
        <v>28</v>
      </c>
      <c r="L681" s="13">
        <f t="shared" si="98"/>
        <v>984118.7259323258</v>
      </c>
      <c r="M681" s="13">
        <f t="shared" si="99"/>
        <v>909178.2407272813</v>
      </c>
    </row>
    <row r="682" spans="3:13" ht="12.75">
      <c r="C682">
        <f t="shared" si="91"/>
        <v>638</v>
      </c>
      <c r="E682">
        <f ca="1" t="shared" si="92"/>
        <v>575</v>
      </c>
      <c r="F682" s="30">
        <f t="shared" si="93"/>
        <v>-0.006960326140996287</v>
      </c>
      <c r="G682" s="30">
        <f t="shared" si="94"/>
        <v>0.9145895396241425</v>
      </c>
      <c r="H682" s="13">
        <f t="shared" si="95"/>
        <v>914589.5396241425</v>
      </c>
      <c r="J682" s="13">
        <f t="shared" si="96"/>
        <v>914589.5396878425</v>
      </c>
      <c r="K682">
        <f t="shared" si="97"/>
        <v>554</v>
      </c>
      <c r="L682" s="13">
        <f t="shared" si="98"/>
        <v>914589.5396878425</v>
      </c>
      <c r="M682" s="13">
        <f t="shared" si="99"/>
        <v>909178.2406964813</v>
      </c>
    </row>
    <row r="683" spans="3:13" ht="12.75">
      <c r="C683">
        <f t="shared" si="91"/>
        <v>639</v>
      </c>
      <c r="E683">
        <f ca="1" t="shared" si="92"/>
        <v>595</v>
      </c>
      <c r="F683" s="30">
        <f t="shared" si="93"/>
        <v>-0.03739304954050926</v>
      </c>
      <c r="G683" s="30">
        <f t="shared" si="94"/>
        <v>0.886561001373191</v>
      </c>
      <c r="H683" s="13">
        <f t="shared" si="95"/>
        <v>886561.001373191</v>
      </c>
      <c r="J683" s="13">
        <f t="shared" si="96"/>
        <v>886561.001436991</v>
      </c>
      <c r="K683">
        <f t="shared" si="97"/>
        <v>874</v>
      </c>
      <c r="L683" s="13">
        <f t="shared" si="98"/>
        <v>886561.001436991</v>
      </c>
      <c r="M683" s="13">
        <f t="shared" si="99"/>
        <v>909178.2406836813</v>
      </c>
    </row>
    <row r="684" spans="3:13" ht="12.75">
      <c r="C684">
        <f t="shared" si="91"/>
        <v>640</v>
      </c>
      <c r="E684">
        <f ca="1" t="shared" si="92"/>
        <v>526</v>
      </c>
      <c r="F684" s="30">
        <f t="shared" si="93"/>
        <v>0.007222105924220346</v>
      </c>
      <c r="G684" s="30">
        <f t="shared" si="94"/>
        <v>0.9276515595562069</v>
      </c>
      <c r="H684" s="13">
        <f t="shared" si="95"/>
        <v>927651.5595562069</v>
      </c>
      <c r="J684" s="13">
        <f t="shared" si="96"/>
        <v>927651.559620107</v>
      </c>
      <c r="K684">
        <f t="shared" si="97"/>
        <v>339</v>
      </c>
      <c r="L684" s="13">
        <f t="shared" si="98"/>
        <v>927651.559620107</v>
      </c>
      <c r="M684" s="13">
        <f t="shared" si="99"/>
        <v>908988.5634534894</v>
      </c>
    </row>
    <row r="685" spans="3:13" ht="12.75">
      <c r="C685">
        <f t="shared" si="91"/>
        <v>641</v>
      </c>
      <c r="E685">
        <f ca="1" t="shared" si="92"/>
        <v>27</v>
      </c>
      <c r="F685" s="30">
        <f t="shared" si="93"/>
        <v>0.03632703920253055</v>
      </c>
      <c r="G685" s="30">
        <f t="shared" si="94"/>
        <v>0.9544572031055307</v>
      </c>
      <c r="H685" s="13">
        <f t="shared" si="95"/>
        <v>954457.2031055307</v>
      </c>
      <c r="J685" s="13">
        <f t="shared" si="96"/>
        <v>954457.2031695307</v>
      </c>
      <c r="K685">
        <f t="shared" si="97"/>
        <v>112</v>
      </c>
      <c r="L685" s="13">
        <f t="shared" si="98"/>
        <v>954457.2031695307</v>
      </c>
      <c r="M685" s="13">
        <f t="shared" si="99"/>
        <v>908988.5634529894</v>
      </c>
    </row>
    <row r="686" spans="3:13" ht="12.75">
      <c r="C686">
        <f t="shared" si="91"/>
        <v>642</v>
      </c>
      <c r="E686">
        <f ca="1" t="shared" si="92"/>
        <v>24</v>
      </c>
      <c r="F686" s="30">
        <f t="shared" si="93"/>
        <v>-0.0014300468737585836</v>
      </c>
      <c r="G686" s="30">
        <f t="shared" si="94"/>
        <v>0.9196829268292683</v>
      </c>
      <c r="H686" s="13">
        <f t="shared" si="95"/>
        <v>919682.9268292683</v>
      </c>
      <c r="J686" s="13">
        <f t="shared" si="96"/>
        <v>919682.9268933684</v>
      </c>
      <c r="K686">
        <f t="shared" si="97"/>
        <v>483</v>
      </c>
      <c r="L686" s="13">
        <f t="shared" si="98"/>
        <v>919682.9268933684</v>
      </c>
      <c r="M686" s="13">
        <f t="shared" si="99"/>
        <v>908988.5634480894</v>
      </c>
    </row>
    <row r="687" spans="3:13" ht="12.75">
      <c r="C687">
        <f aca="true" t="shared" si="100" ref="C687:C750">C686+1</f>
        <v>643</v>
      </c>
      <c r="E687">
        <f aca="true" ca="1" t="shared" si="101" ref="E687:E750">RANDBETWEEN(2,614)</f>
        <v>89</v>
      </c>
      <c r="F687" s="30">
        <f aca="true" t="shared" si="102" ref="F687:F750">VLOOKUP(E687,$C$46:$D$658,2,TRUE)</f>
        <v>-0.02777206336144833</v>
      </c>
      <c r="G687" s="30">
        <f aca="true" t="shared" si="103" ref="G687:G750">$B$1*(1+F687)</f>
        <v>0.8954219296441062</v>
      </c>
      <c r="H687" s="13">
        <f aca="true" t="shared" si="104" ref="H687:H750">1*G687*$B$3</f>
        <v>895421.9296441062</v>
      </c>
      <c r="J687" s="13">
        <f aca="true" t="shared" si="105" ref="J687:J750">H687+0.0000001*C686</f>
        <v>895421.9297083062</v>
      </c>
      <c r="K687">
        <f aca="true" t="shared" si="106" ref="K687:K750">RANK(J687,J$46:J$1045)</f>
        <v>813</v>
      </c>
      <c r="L687" s="13">
        <f aca="true" t="shared" si="107" ref="L687:L750">H687+0.0000001*C686</f>
        <v>895421.9297083062</v>
      </c>
      <c r="M687" s="13">
        <f aca="true" t="shared" si="108" ref="M687:M750">_xlfn.IFERROR(VLOOKUP(C686,K$46:L$1045,2,FALSE),VLOOKUP(C686,K$46:L$1045,2,TRUE))</f>
        <v>908988.5634447894</v>
      </c>
    </row>
    <row r="688" spans="3:13" ht="12.75">
      <c r="C688">
        <f t="shared" si="100"/>
        <v>644</v>
      </c>
      <c r="E688">
        <f ca="1" t="shared" si="101"/>
        <v>75</v>
      </c>
      <c r="F688" s="30">
        <f t="shared" si="102"/>
        <v>-0.004305452268190457</v>
      </c>
      <c r="G688" s="30">
        <f t="shared" si="103"/>
        <v>0.9170346784609966</v>
      </c>
      <c r="H688" s="13">
        <f t="shared" si="104"/>
        <v>917034.6784609966</v>
      </c>
      <c r="J688" s="13">
        <f t="shared" si="105"/>
        <v>917034.6785252966</v>
      </c>
      <c r="K688">
        <f t="shared" si="106"/>
        <v>506</v>
      </c>
      <c r="L688" s="13">
        <f t="shared" si="107"/>
        <v>917034.6785252966</v>
      </c>
      <c r="M688" s="13">
        <f t="shared" si="108"/>
        <v>908900.0586564266</v>
      </c>
    </row>
    <row r="689" spans="3:13" ht="12.75">
      <c r="C689">
        <f t="shared" si="100"/>
        <v>645</v>
      </c>
      <c r="E689">
        <f ca="1" t="shared" si="101"/>
        <v>288</v>
      </c>
      <c r="F689" s="30">
        <f t="shared" si="102"/>
        <v>-0.011320754716981019</v>
      </c>
      <c r="G689" s="30">
        <f t="shared" si="103"/>
        <v>0.9105735849056605</v>
      </c>
      <c r="H689" s="13">
        <f t="shared" si="104"/>
        <v>910573.5849056606</v>
      </c>
      <c r="J689" s="13">
        <f t="shared" si="105"/>
        <v>910573.5849700606</v>
      </c>
      <c r="K689">
        <f t="shared" si="106"/>
        <v>615</v>
      </c>
      <c r="L689" s="13">
        <f t="shared" si="107"/>
        <v>910573.5849700606</v>
      </c>
      <c r="M689" s="13">
        <f t="shared" si="108"/>
        <v>908839.2233854708</v>
      </c>
    </row>
    <row r="690" spans="3:13" ht="12.75">
      <c r="C690">
        <f t="shared" si="100"/>
        <v>646</v>
      </c>
      <c r="E690">
        <f ca="1" t="shared" si="101"/>
        <v>217</v>
      </c>
      <c r="F690" s="30">
        <f t="shared" si="102"/>
        <v>0.06504660452729705</v>
      </c>
      <c r="G690" s="30">
        <f t="shared" si="103"/>
        <v>0.9809079227696407</v>
      </c>
      <c r="H690" s="13">
        <f t="shared" si="104"/>
        <v>980907.9227696407</v>
      </c>
      <c r="J690" s="13">
        <f t="shared" si="105"/>
        <v>980907.9228341407</v>
      </c>
      <c r="K690">
        <f t="shared" si="106"/>
        <v>36</v>
      </c>
      <c r="L690" s="13">
        <f t="shared" si="107"/>
        <v>980907.9228341407</v>
      </c>
      <c r="M690" s="13">
        <f t="shared" si="108"/>
        <v>908839.2233038709</v>
      </c>
    </row>
    <row r="691" spans="3:13" ht="12.75">
      <c r="C691">
        <f t="shared" si="100"/>
        <v>647</v>
      </c>
      <c r="E691">
        <f ca="1" t="shared" si="101"/>
        <v>321</v>
      </c>
      <c r="F691" s="30">
        <f t="shared" si="102"/>
        <v>-0.022902814158103357</v>
      </c>
      <c r="G691" s="30">
        <f t="shared" si="103"/>
        <v>0.8999065081603869</v>
      </c>
      <c r="H691" s="13">
        <f t="shared" si="104"/>
        <v>899906.5081603868</v>
      </c>
      <c r="J691" s="13">
        <f t="shared" si="105"/>
        <v>899906.5082249868</v>
      </c>
      <c r="K691">
        <f t="shared" si="106"/>
        <v>779</v>
      </c>
      <c r="L691" s="13">
        <f t="shared" si="107"/>
        <v>899906.5082249868</v>
      </c>
      <c r="M691" s="13">
        <f t="shared" si="108"/>
        <v>908838.3615155831</v>
      </c>
    </row>
    <row r="692" spans="3:13" ht="12.75">
      <c r="C692">
        <f t="shared" si="100"/>
        <v>648</v>
      </c>
      <c r="E692">
        <f ca="1" t="shared" si="101"/>
        <v>164</v>
      </c>
      <c r="F692" s="30">
        <f t="shared" si="102"/>
        <v>-0.025480283114256874</v>
      </c>
      <c r="G692" s="30">
        <f t="shared" si="103"/>
        <v>0.8975326592517695</v>
      </c>
      <c r="H692" s="13">
        <f t="shared" si="104"/>
        <v>897532.6592517695</v>
      </c>
      <c r="J692" s="13">
        <f t="shared" si="105"/>
        <v>897532.6593164696</v>
      </c>
      <c r="K692">
        <f t="shared" si="106"/>
        <v>794</v>
      </c>
      <c r="L692" s="13">
        <f t="shared" si="107"/>
        <v>897532.6593164696</v>
      </c>
      <c r="M692" s="13">
        <f t="shared" si="108"/>
        <v>908838.3615069832</v>
      </c>
    </row>
    <row r="693" spans="3:13" ht="12.75">
      <c r="C693">
        <f t="shared" si="100"/>
        <v>649</v>
      </c>
      <c r="E693">
        <f ca="1" t="shared" si="101"/>
        <v>442</v>
      </c>
      <c r="F693" s="30">
        <f t="shared" si="102"/>
        <v>-0.007111034955448958</v>
      </c>
      <c r="G693" s="30">
        <f t="shared" si="103"/>
        <v>0.9144507368060315</v>
      </c>
      <c r="H693" s="13">
        <f t="shared" si="104"/>
        <v>914450.7368060315</v>
      </c>
      <c r="J693" s="13">
        <f t="shared" si="105"/>
        <v>914450.7368708316</v>
      </c>
      <c r="K693">
        <f t="shared" si="106"/>
        <v>555</v>
      </c>
      <c r="L693" s="13">
        <f t="shared" si="107"/>
        <v>914450.7368708316</v>
      </c>
      <c r="M693" s="13">
        <f t="shared" si="108"/>
        <v>908838.3614952832</v>
      </c>
    </row>
    <row r="694" spans="3:13" ht="12.75">
      <c r="C694">
        <f t="shared" si="100"/>
        <v>650</v>
      </c>
      <c r="E694">
        <f ca="1" t="shared" si="101"/>
        <v>132</v>
      </c>
      <c r="F694" s="30">
        <f t="shared" si="102"/>
        <v>0.008744710860366656</v>
      </c>
      <c r="G694" s="30">
        <f t="shared" si="103"/>
        <v>0.9290538787023978</v>
      </c>
      <c r="H694" s="13">
        <f t="shared" si="104"/>
        <v>929053.8787023978</v>
      </c>
      <c r="J694" s="13">
        <f t="shared" si="105"/>
        <v>929053.8787672978</v>
      </c>
      <c r="K694">
        <f t="shared" si="106"/>
        <v>317</v>
      </c>
      <c r="L694" s="13">
        <f t="shared" si="107"/>
        <v>929053.8787672978</v>
      </c>
      <c r="M694" s="13">
        <f t="shared" si="108"/>
        <v>908624.86382864</v>
      </c>
    </row>
    <row r="695" spans="3:13" ht="12.75">
      <c r="C695">
        <f t="shared" si="100"/>
        <v>651</v>
      </c>
      <c r="E695">
        <f ca="1" t="shared" si="101"/>
        <v>377</v>
      </c>
      <c r="F695" s="30">
        <f t="shared" si="102"/>
        <v>-0.03225209669462259</v>
      </c>
      <c r="G695" s="30">
        <f t="shared" si="103"/>
        <v>0.8912958189442526</v>
      </c>
      <c r="H695" s="13">
        <f t="shared" si="104"/>
        <v>891295.8189442526</v>
      </c>
      <c r="J695" s="13">
        <f t="shared" si="105"/>
        <v>891295.8190092526</v>
      </c>
      <c r="K695">
        <f t="shared" si="106"/>
        <v>837</v>
      </c>
      <c r="L695" s="13">
        <f t="shared" si="107"/>
        <v>891295.8190092526</v>
      </c>
      <c r="M695" s="13">
        <f t="shared" si="108"/>
        <v>908614.1128810312</v>
      </c>
    </row>
    <row r="696" spans="3:13" ht="12.75">
      <c r="C696">
        <f t="shared" si="100"/>
        <v>652</v>
      </c>
      <c r="E696">
        <f ca="1" t="shared" si="101"/>
        <v>260</v>
      </c>
      <c r="F696" s="30">
        <f t="shared" si="102"/>
        <v>-0.055323986358469024</v>
      </c>
      <c r="G696" s="30">
        <f t="shared" si="103"/>
        <v>0.8700466085638501</v>
      </c>
      <c r="H696" s="13">
        <f t="shared" si="104"/>
        <v>870046.60856385</v>
      </c>
      <c r="J696" s="13">
        <f t="shared" si="105"/>
        <v>870046.6086289501</v>
      </c>
      <c r="K696">
        <f t="shared" si="106"/>
        <v>947</v>
      </c>
      <c r="L696" s="13">
        <f t="shared" si="107"/>
        <v>870046.6086289501</v>
      </c>
      <c r="M696" s="13">
        <f t="shared" si="108"/>
        <v>908614.1128524313</v>
      </c>
    </row>
    <row r="697" spans="3:13" ht="12.75">
      <c r="C697">
        <f t="shared" si="100"/>
        <v>653</v>
      </c>
      <c r="E697">
        <f ca="1" t="shared" si="101"/>
        <v>521</v>
      </c>
      <c r="F697" s="30">
        <f t="shared" si="102"/>
        <v>0.016363636363636358</v>
      </c>
      <c r="G697" s="30">
        <f t="shared" si="103"/>
        <v>0.9360709090909092</v>
      </c>
      <c r="H697" s="13">
        <f t="shared" si="104"/>
        <v>936070.9090909092</v>
      </c>
      <c r="J697" s="13">
        <f t="shared" si="105"/>
        <v>936070.9091561092</v>
      </c>
      <c r="K697">
        <f t="shared" si="106"/>
        <v>252</v>
      </c>
      <c r="L697" s="13">
        <f t="shared" si="107"/>
        <v>936070.9091561092</v>
      </c>
      <c r="M697" s="13">
        <f t="shared" si="108"/>
        <v>908614.1128269313</v>
      </c>
    </row>
    <row r="698" spans="3:13" ht="12.75">
      <c r="C698">
        <f t="shared" si="100"/>
        <v>654</v>
      </c>
      <c r="E698">
        <f ca="1" t="shared" si="101"/>
        <v>290</v>
      </c>
      <c r="F698" s="30">
        <f t="shared" si="102"/>
        <v>-0.039937718956792434</v>
      </c>
      <c r="G698" s="30">
        <f t="shared" si="103"/>
        <v>0.8842173608407942</v>
      </c>
      <c r="H698" s="13">
        <f t="shared" si="104"/>
        <v>884217.3608407942</v>
      </c>
      <c r="J698" s="13">
        <f t="shared" si="105"/>
        <v>884217.3609060942</v>
      </c>
      <c r="K698">
        <f t="shared" si="106"/>
        <v>902</v>
      </c>
      <c r="L698" s="13">
        <f t="shared" si="107"/>
        <v>884217.3609060942</v>
      </c>
      <c r="M698" s="13">
        <f t="shared" si="108"/>
        <v>908378.1585386442</v>
      </c>
    </row>
    <row r="699" spans="3:13" ht="12.75">
      <c r="C699">
        <f t="shared" si="100"/>
        <v>655</v>
      </c>
      <c r="E699">
        <f ca="1" t="shared" si="101"/>
        <v>431</v>
      </c>
      <c r="F699" s="30">
        <f t="shared" si="102"/>
        <v>-0.03686413393432053</v>
      </c>
      <c r="G699" s="30">
        <f t="shared" si="103"/>
        <v>0.8870481326464909</v>
      </c>
      <c r="H699" s="13">
        <f t="shared" si="104"/>
        <v>887048.1326464908</v>
      </c>
      <c r="J699" s="13">
        <f t="shared" si="105"/>
        <v>887048.1327118909</v>
      </c>
      <c r="K699">
        <f t="shared" si="106"/>
        <v>869</v>
      </c>
      <c r="L699" s="13">
        <f t="shared" si="107"/>
        <v>887048.1327118909</v>
      </c>
      <c r="M699" s="13">
        <f t="shared" si="108"/>
        <v>908378.1585115442</v>
      </c>
    </row>
    <row r="700" spans="3:13" ht="12.75">
      <c r="C700">
        <f t="shared" si="100"/>
        <v>656</v>
      </c>
      <c r="E700">
        <f ca="1" t="shared" si="101"/>
        <v>30</v>
      </c>
      <c r="F700" s="30">
        <f t="shared" si="102"/>
        <v>-0.051224727838258155</v>
      </c>
      <c r="G700" s="30">
        <f t="shared" si="103"/>
        <v>0.8738220256609642</v>
      </c>
      <c r="H700" s="13">
        <f t="shared" si="104"/>
        <v>873822.0256609642</v>
      </c>
      <c r="J700" s="13">
        <f t="shared" si="105"/>
        <v>873822.0257264642</v>
      </c>
      <c r="K700">
        <f t="shared" si="106"/>
        <v>932</v>
      </c>
      <c r="L700" s="13">
        <f t="shared" si="107"/>
        <v>873822.0257264642</v>
      </c>
      <c r="M700" s="13">
        <f t="shared" si="108"/>
        <v>908378.1584778442</v>
      </c>
    </row>
    <row r="701" spans="3:13" ht="12.75">
      <c r="C701">
        <f t="shared" si="100"/>
        <v>657</v>
      </c>
      <c r="E701">
        <f ca="1" t="shared" si="101"/>
        <v>184</v>
      </c>
      <c r="F701" s="30">
        <f t="shared" si="102"/>
        <v>-0.07310838445807766</v>
      </c>
      <c r="G701" s="30">
        <f t="shared" si="103"/>
        <v>0.8536671779141105</v>
      </c>
      <c r="H701" s="13">
        <f t="shared" si="104"/>
        <v>853667.1779141105</v>
      </c>
      <c r="J701" s="13">
        <f t="shared" si="105"/>
        <v>853667.1779797105</v>
      </c>
      <c r="K701">
        <f t="shared" si="106"/>
        <v>985</v>
      </c>
      <c r="L701" s="13">
        <f t="shared" si="107"/>
        <v>853667.1779797105</v>
      </c>
      <c r="M701" s="13">
        <f t="shared" si="108"/>
        <v>907879.5293385268</v>
      </c>
    </row>
    <row r="702" spans="3:13" ht="12.75">
      <c r="C702">
        <f t="shared" si="100"/>
        <v>658</v>
      </c>
      <c r="E702">
        <f ca="1" t="shared" si="101"/>
        <v>459</v>
      </c>
      <c r="F702" s="30">
        <f t="shared" si="102"/>
        <v>-0.023732008224811585</v>
      </c>
      <c r="G702" s="30">
        <f t="shared" si="103"/>
        <v>0.8991428204249485</v>
      </c>
      <c r="H702" s="13">
        <f t="shared" si="104"/>
        <v>899142.8204249486</v>
      </c>
      <c r="J702" s="13">
        <f t="shared" si="105"/>
        <v>899142.8204906486</v>
      </c>
      <c r="K702">
        <f t="shared" si="106"/>
        <v>781</v>
      </c>
      <c r="L702" s="13">
        <f t="shared" si="107"/>
        <v>899142.8204906486</v>
      </c>
      <c r="M702" s="13">
        <f t="shared" si="108"/>
        <v>907834.9104975974</v>
      </c>
    </row>
    <row r="703" spans="3:13" ht="12.75">
      <c r="C703">
        <f t="shared" si="100"/>
        <v>659</v>
      </c>
      <c r="E703">
        <f ca="1" t="shared" si="101"/>
        <v>200</v>
      </c>
      <c r="F703" s="30">
        <f t="shared" si="102"/>
        <v>-0.029249268768280712</v>
      </c>
      <c r="G703" s="30">
        <f t="shared" si="103"/>
        <v>0.8940614234644135</v>
      </c>
      <c r="H703" s="13">
        <f t="shared" si="104"/>
        <v>894061.4234644135</v>
      </c>
      <c r="J703" s="13">
        <f t="shared" si="105"/>
        <v>894061.4235302135</v>
      </c>
      <c r="K703">
        <f t="shared" si="106"/>
        <v>820</v>
      </c>
      <c r="L703" s="13">
        <f t="shared" si="107"/>
        <v>894061.4235302135</v>
      </c>
      <c r="M703" s="13">
        <f t="shared" si="108"/>
        <v>907834.9104785974</v>
      </c>
    </row>
    <row r="704" spans="3:13" ht="12.75">
      <c r="C704">
        <f t="shared" si="100"/>
        <v>660</v>
      </c>
      <c r="E704">
        <f ca="1" t="shared" si="101"/>
        <v>124</v>
      </c>
      <c r="F704" s="30">
        <f t="shared" si="102"/>
        <v>0.048236514522821405</v>
      </c>
      <c r="G704" s="30">
        <f t="shared" si="103"/>
        <v>0.9654258298755185</v>
      </c>
      <c r="H704" s="13">
        <f t="shared" si="104"/>
        <v>965425.8298755185</v>
      </c>
      <c r="J704" s="13">
        <f t="shared" si="105"/>
        <v>965425.8299414185</v>
      </c>
      <c r="K704">
        <f t="shared" si="106"/>
        <v>62</v>
      </c>
      <c r="L704" s="13">
        <f t="shared" si="107"/>
        <v>965425.8299414185</v>
      </c>
      <c r="M704" s="13">
        <f t="shared" si="108"/>
        <v>907834.9104658974</v>
      </c>
    </row>
    <row r="705" spans="3:13" ht="12.75">
      <c r="C705">
        <f t="shared" si="100"/>
        <v>661</v>
      </c>
      <c r="E705">
        <f ca="1" t="shared" si="101"/>
        <v>528</v>
      </c>
      <c r="F705" s="30">
        <f t="shared" si="102"/>
        <v>0.028577345206046934</v>
      </c>
      <c r="G705" s="30">
        <f t="shared" si="103"/>
        <v>0.9473197349347693</v>
      </c>
      <c r="H705" s="13">
        <f t="shared" si="104"/>
        <v>947319.7349347693</v>
      </c>
      <c r="J705" s="13">
        <f t="shared" si="105"/>
        <v>947319.7350007694</v>
      </c>
      <c r="K705">
        <f t="shared" si="106"/>
        <v>163</v>
      </c>
      <c r="L705" s="13">
        <f t="shared" si="107"/>
        <v>947319.7350007694</v>
      </c>
      <c r="M705" s="13">
        <f t="shared" si="108"/>
        <v>907834.9104256975</v>
      </c>
    </row>
    <row r="706" spans="3:13" ht="12.75">
      <c r="C706">
        <f t="shared" si="100"/>
        <v>662</v>
      </c>
      <c r="E706">
        <f ca="1" t="shared" si="101"/>
        <v>375</v>
      </c>
      <c r="F706" s="30">
        <f t="shared" si="102"/>
        <v>-0.012041116005873653</v>
      </c>
      <c r="G706" s="30">
        <f t="shared" si="103"/>
        <v>0.9099101321585904</v>
      </c>
      <c r="H706" s="13">
        <f t="shared" si="104"/>
        <v>909910.1321585904</v>
      </c>
      <c r="J706" s="13">
        <f t="shared" si="105"/>
        <v>909910.1322246904</v>
      </c>
      <c r="K706">
        <f t="shared" si="106"/>
        <v>625</v>
      </c>
      <c r="L706" s="13">
        <f t="shared" si="107"/>
        <v>909910.1322246904</v>
      </c>
      <c r="M706" s="13">
        <f t="shared" si="108"/>
        <v>907834.9104215974</v>
      </c>
    </row>
    <row r="707" spans="3:13" ht="12.75">
      <c r="C707">
        <f t="shared" si="100"/>
        <v>663</v>
      </c>
      <c r="E707">
        <f ca="1" t="shared" si="101"/>
        <v>130</v>
      </c>
      <c r="F707" s="30">
        <f t="shared" si="102"/>
        <v>-0.07088607594936702</v>
      </c>
      <c r="G707" s="30">
        <f t="shared" si="103"/>
        <v>0.855713924050633</v>
      </c>
      <c r="H707" s="13">
        <f t="shared" si="104"/>
        <v>855713.924050633</v>
      </c>
      <c r="J707" s="13">
        <f t="shared" si="105"/>
        <v>855713.924116833</v>
      </c>
      <c r="K707">
        <f t="shared" si="106"/>
        <v>978</v>
      </c>
      <c r="L707" s="13">
        <f t="shared" si="107"/>
        <v>855713.924116833</v>
      </c>
      <c r="M707" s="13">
        <f t="shared" si="108"/>
        <v>907296.7894422391</v>
      </c>
    </row>
    <row r="708" spans="3:13" ht="12.75">
      <c r="C708">
        <f t="shared" si="100"/>
        <v>664</v>
      </c>
      <c r="E708">
        <f ca="1" t="shared" si="101"/>
        <v>471</v>
      </c>
      <c r="F708" s="30">
        <f t="shared" si="102"/>
        <v>-0.01708523947343854</v>
      </c>
      <c r="G708" s="30">
        <f t="shared" si="103"/>
        <v>0.9052644944449632</v>
      </c>
      <c r="H708" s="13">
        <f t="shared" si="104"/>
        <v>905264.4944449632</v>
      </c>
      <c r="J708" s="13">
        <f t="shared" si="105"/>
        <v>905264.4945112632</v>
      </c>
      <c r="K708">
        <f t="shared" si="106"/>
        <v>693</v>
      </c>
      <c r="L708" s="13">
        <f t="shared" si="107"/>
        <v>905264.4945112632</v>
      </c>
      <c r="M708" s="13">
        <f t="shared" si="108"/>
        <v>907296.789403939</v>
      </c>
    </row>
    <row r="709" spans="3:13" ht="12.75">
      <c r="C709">
        <f t="shared" si="100"/>
        <v>665</v>
      </c>
      <c r="E709">
        <f ca="1" t="shared" si="101"/>
        <v>23</v>
      </c>
      <c r="F709" s="30">
        <f t="shared" si="102"/>
        <v>-0.006132547244301789</v>
      </c>
      <c r="G709" s="30">
        <f t="shared" si="103"/>
        <v>0.9153519239879981</v>
      </c>
      <c r="H709" s="13">
        <f t="shared" si="104"/>
        <v>915351.9239879982</v>
      </c>
      <c r="J709" s="13">
        <f t="shared" si="105"/>
        <v>915351.9240543982</v>
      </c>
      <c r="K709">
        <f t="shared" si="106"/>
        <v>544</v>
      </c>
      <c r="L709" s="13">
        <f t="shared" si="107"/>
        <v>915351.9240543982</v>
      </c>
      <c r="M709" s="13">
        <f t="shared" si="108"/>
        <v>907296.7893555391</v>
      </c>
    </row>
    <row r="710" spans="3:13" ht="12.75">
      <c r="C710">
        <f t="shared" si="100"/>
        <v>666</v>
      </c>
      <c r="E710">
        <f ca="1" t="shared" si="101"/>
        <v>478</v>
      </c>
      <c r="F710" s="30">
        <f t="shared" si="102"/>
        <v>0.003568515497553104</v>
      </c>
      <c r="G710" s="30">
        <f t="shared" si="103"/>
        <v>0.9242866027732465</v>
      </c>
      <c r="H710" s="13">
        <f t="shared" si="104"/>
        <v>924286.6027732465</v>
      </c>
      <c r="J710" s="13">
        <f t="shared" si="105"/>
        <v>924286.6028397465</v>
      </c>
      <c r="K710">
        <f t="shared" si="106"/>
        <v>391</v>
      </c>
      <c r="L710" s="13">
        <f t="shared" si="107"/>
        <v>924286.6028397465</v>
      </c>
      <c r="M710" s="13">
        <f t="shared" si="108"/>
        <v>907027.0692039733</v>
      </c>
    </row>
    <row r="711" spans="3:13" ht="12.75">
      <c r="C711">
        <f t="shared" si="100"/>
        <v>667</v>
      </c>
      <c r="E711">
        <f ca="1" t="shared" si="101"/>
        <v>87</v>
      </c>
      <c r="F711" s="30">
        <f t="shared" si="102"/>
        <v>0.006042296072507725</v>
      </c>
      <c r="G711" s="30">
        <f t="shared" si="103"/>
        <v>0.9265649546827797</v>
      </c>
      <c r="H711" s="13">
        <f t="shared" si="104"/>
        <v>926564.9546827796</v>
      </c>
      <c r="J711" s="13">
        <f t="shared" si="105"/>
        <v>926564.9547493797</v>
      </c>
      <c r="K711">
        <f t="shared" si="106"/>
        <v>354</v>
      </c>
      <c r="L711" s="13">
        <f t="shared" si="107"/>
        <v>926564.9547493797</v>
      </c>
      <c r="M711" s="13">
        <f t="shared" si="108"/>
        <v>907027.0691950732</v>
      </c>
    </row>
    <row r="712" spans="3:13" ht="12.75">
      <c r="C712">
        <f t="shared" si="100"/>
        <v>668</v>
      </c>
      <c r="E712">
        <f ca="1" t="shared" si="101"/>
        <v>335</v>
      </c>
      <c r="F712" s="30">
        <f t="shared" si="102"/>
        <v>0.030631827576026005</v>
      </c>
      <c r="G712" s="30">
        <f t="shared" si="103"/>
        <v>0.94921191319752</v>
      </c>
      <c r="H712" s="13">
        <f t="shared" si="104"/>
        <v>949211.91319752</v>
      </c>
      <c r="J712" s="13">
        <f t="shared" si="105"/>
        <v>949211.91326422</v>
      </c>
      <c r="K712">
        <f t="shared" si="106"/>
        <v>154</v>
      </c>
      <c r="L712" s="13">
        <f t="shared" si="107"/>
        <v>949211.91326422</v>
      </c>
      <c r="M712" s="13">
        <f t="shared" si="108"/>
        <v>907027.0691466733</v>
      </c>
    </row>
    <row r="713" spans="3:13" ht="12.75">
      <c r="C713">
        <f t="shared" si="100"/>
        <v>669</v>
      </c>
      <c r="E713">
        <f ca="1" t="shared" si="101"/>
        <v>354</v>
      </c>
      <c r="F713" s="30">
        <f t="shared" si="102"/>
        <v>-0.03352484747971329</v>
      </c>
      <c r="G713" s="30">
        <f t="shared" si="103"/>
        <v>0.8901236154711841</v>
      </c>
      <c r="H713" s="13">
        <f t="shared" si="104"/>
        <v>890123.6154711841</v>
      </c>
      <c r="J713" s="13">
        <f t="shared" si="105"/>
        <v>890123.6155379842</v>
      </c>
      <c r="K713">
        <f t="shared" si="106"/>
        <v>850</v>
      </c>
      <c r="L713" s="13">
        <f t="shared" si="107"/>
        <v>890123.6155379842</v>
      </c>
      <c r="M713" s="13">
        <f t="shared" si="108"/>
        <v>906913.8906693211</v>
      </c>
    </row>
    <row r="714" spans="3:13" ht="12.75">
      <c r="C714">
        <f t="shared" si="100"/>
        <v>670</v>
      </c>
      <c r="E714">
        <f ca="1" t="shared" si="101"/>
        <v>195</v>
      </c>
      <c r="F714" s="30">
        <f t="shared" si="102"/>
        <v>-0.02144946376340584</v>
      </c>
      <c r="G714" s="30">
        <f t="shared" si="103"/>
        <v>0.9012450438739033</v>
      </c>
      <c r="H714" s="13">
        <f t="shared" si="104"/>
        <v>901245.0438739032</v>
      </c>
      <c r="J714" s="13">
        <f t="shared" si="105"/>
        <v>901245.0439408033</v>
      </c>
      <c r="K714">
        <f t="shared" si="106"/>
        <v>757</v>
      </c>
      <c r="L714" s="13">
        <f t="shared" si="107"/>
        <v>901245.0439408033</v>
      </c>
      <c r="M714" s="13">
        <f t="shared" si="108"/>
        <v>906713.8614095384</v>
      </c>
    </row>
    <row r="715" spans="3:13" ht="12.75">
      <c r="C715">
        <f t="shared" si="100"/>
        <v>671</v>
      </c>
      <c r="E715">
        <f ca="1" t="shared" si="101"/>
        <v>359</v>
      </c>
      <c r="F715" s="30">
        <f t="shared" si="102"/>
        <v>-0.0340972299477138</v>
      </c>
      <c r="G715" s="30">
        <f t="shared" si="103"/>
        <v>0.8895964512181557</v>
      </c>
      <c r="H715" s="13">
        <f t="shared" si="104"/>
        <v>889596.4512181557</v>
      </c>
      <c r="J715" s="13">
        <f t="shared" si="105"/>
        <v>889596.4512851557</v>
      </c>
      <c r="K715">
        <f t="shared" si="106"/>
        <v>859</v>
      </c>
      <c r="L715" s="13">
        <f t="shared" si="107"/>
        <v>889596.4512851557</v>
      </c>
      <c r="M715" s="13">
        <f t="shared" si="108"/>
        <v>906705.917775901</v>
      </c>
    </row>
    <row r="716" spans="3:13" ht="12.75">
      <c r="C716">
        <f t="shared" si="100"/>
        <v>672</v>
      </c>
      <c r="E716">
        <f ca="1" t="shared" si="101"/>
        <v>128</v>
      </c>
      <c r="F716" s="30">
        <f t="shared" si="102"/>
        <v>-0.0030253665347919068</v>
      </c>
      <c r="G716" s="30">
        <f t="shared" si="103"/>
        <v>0.9182136374214567</v>
      </c>
      <c r="H716" s="13">
        <f t="shared" si="104"/>
        <v>918213.6374214566</v>
      </c>
      <c r="J716" s="13">
        <f t="shared" si="105"/>
        <v>918213.6374885567</v>
      </c>
      <c r="K716">
        <f t="shared" si="106"/>
        <v>499</v>
      </c>
      <c r="L716" s="13">
        <f t="shared" si="107"/>
        <v>918213.6374885567</v>
      </c>
      <c r="M716" s="13">
        <f t="shared" si="108"/>
        <v>906540.5489886799</v>
      </c>
    </row>
    <row r="717" spans="3:13" ht="12.75">
      <c r="C717">
        <f t="shared" si="100"/>
        <v>673</v>
      </c>
      <c r="E717">
        <f ca="1" t="shared" si="101"/>
        <v>593</v>
      </c>
      <c r="F717" s="30">
        <f t="shared" si="102"/>
        <v>-0.00527458889233634</v>
      </c>
      <c r="G717" s="30">
        <f t="shared" si="103"/>
        <v>0.9161421036301582</v>
      </c>
      <c r="H717" s="13">
        <f t="shared" si="104"/>
        <v>916142.1036301582</v>
      </c>
      <c r="J717" s="13">
        <f t="shared" si="105"/>
        <v>916142.1036973583</v>
      </c>
      <c r="K717">
        <f t="shared" si="106"/>
        <v>529</v>
      </c>
      <c r="L717" s="13">
        <f t="shared" si="107"/>
        <v>916142.1036973583</v>
      </c>
      <c r="M717" s="13">
        <f t="shared" si="108"/>
        <v>906540.5489805798</v>
      </c>
    </row>
    <row r="718" spans="3:13" ht="12.75">
      <c r="C718">
        <f t="shared" si="100"/>
        <v>674</v>
      </c>
      <c r="E718">
        <f ca="1" t="shared" si="101"/>
        <v>322</v>
      </c>
      <c r="F718" s="30">
        <f t="shared" si="102"/>
        <v>-0.03801209788287063</v>
      </c>
      <c r="G718" s="30">
        <f t="shared" si="103"/>
        <v>0.8859908578498762</v>
      </c>
      <c r="H718" s="13">
        <f t="shared" si="104"/>
        <v>885990.8578498762</v>
      </c>
      <c r="J718" s="13">
        <f t="shared" si="105"/>
        <v>885990.8579171762</v>
      </c>
      <c r="K718">
        <f t="shared" si="106"/>
        <v>891</v>
      </c>
      <c r="L718" s="13">
        <f t="shared" si="107"/>
        <v>885990.8579171762</v>
      </c>
      <c r="M718" s="13">
        <f t="shared" si="108"/>
        <v>906500.8200327645</v>
      </c>
    </row>
    <row r="719" spans="3:13" ht="12.75">
      <c r="C719">
        <f t="shared" si="100"/>
        <v>675</v>
      </c>
      <c r="E719">
        <f ca="1" t="shared" si="101"/>
        <v>543</v>
      </c>
      <c r="F719" s="30">
        <f t="shared" si="102"/>
        <v>-0.0378514056224899</v>
      </c>
      <c r="G719" s="30">
        <f t="shared" si="103"/>
        <v>0.8861388554216868</v>
      </c>
      <c r="H719" s="13">
        <f t="shared" si="104"/>
        <v>886138.8554216868</v>
      </c>
      <c r="J719" s="13">
        <f t="shared" si="105"/>
        <v>886138.8554890868</v>
      </c>
      <c r="K719">
        <f t="shared" si="106"/>
        <v>884</v>
      </c>
      <c r="L719" s="13">
        <f t="shared" si="107"/>
        <v>886138.8554890868</v>
      </c>
      <c r="M719" s="13">
        <f t="shared" si="108"/>
        <v>906500.8200109644</v>
      </c>
    </row>
    <row r="720" spans="3:13" ht="12.75">
      <c r="C720">
        <f t="shared" si="100"/>
        <v>676</v>
      </c>
      <c r="E720">
        <f ca="1" t="shared" si="101"/>
        <v>580</v>
      </c>
      <c r="F720" s="30">
        <f t="shared" si="102"/>
        <v>0.023890784982935065</v>
      </c>
      <c r="G720" s="30">
        <f t="shared" si="103"/>
        <v>0.9430034129692833</v>
      </c>
      <c r="H720" s="13">
        <f t="shared" si="104"/>
        <v>943003.4129692833</v>
      </c>
      <c r="J720" s="13">
        <f t="shared" si="105"/>
        <v>943003.4130367833</v>
      </c>
      <c r="K720">
        <f t="shared" si="106"/>
        <v>197</v>
      </c>
      <c r="L720" s="13">
        <f t="shared" si="107"/>
        <v>943003.4130367833</v>
      </c>
      <c r="M720" s="13">
        <f t="shared" si="108"/>
        <v>906442.3566754926</v>
      </c>
    </row>
    <row r="721" spans="3:13" ht="12.75">
      <c r="C721">
        <f t="shared" si="100"/>
        <v>677</v>
      </c>
      <c r="E721">
        <f ca="1" t="shared" si="101"/>
        <v>169</v>
      </c>
      <c r="F721" s="30">
        <f t="shared" si="102"/>
        <v>0.028450595924644384</v>
      </c>
      <c r="G721" s="30">
        <f t="shared" si="103"/>
        <v>0.9472029988465975</v>
      </c>
      <c r="H721" s="13">
        <f t="shared" si="104"/>
        <v>947202.9988465975</v>
      </c>
      <c r="J721" s="13">
        <f t="shared" si="105"/>
        <v>947202.9989141976</v>
      </c>
      <c r="K721">
        <f t="shared" si="106"/>
        <v>166</v>
      </c>
      <c r="L721" s="13">
        <f t="shared" si="107"/>
        <v>947202.9989141976</v>
      </c>
      <c r="M721" s="13">
        <f t="shared" si="108"/>
        <v>906442.3566656926</v>
      </c>
    </row>
    <row r="722" spans="3:13" ht="12.75">
      <c r="C722">
        <f t="shared" si="100"/>
        <v>678</v>
      </c>
      <c r="E722">
        <f ca="1" t="shared" si="101"/>
        <v>371</v>
      </c>
      <c r="F722" s="30">
        <f t="shared" si="102"/>
        <v>0.0035480516302686116</v>
      </c>
      <c r="G722" s="30">
        <f t="shared" si="103"/>
        <v>0.9242677555514774</v>
      </c>
      <c r="H722" s="13">
        <f t="shared" si="104"/>
        <v>924267.7555514774</v>
      </c>
      <c r="J722" s="13">
        <f t="shared" si="105"/>
        <v>924267.7556191775</v>
      </c>
      <c r="K722">
        <f t="shared" si="106"/>
        <v>393</v>
      </c>
      <c r="L722" s="13">
        <f t="shared" si="107"/>
        <v>924267.7556191775</v>
      </c>
      <c r="M722" s="13">
        <f t="shared" si="108"/>
        <v>906423.7984125338</v>
      </c>
    </row>
    <row r="723" spans="3:13" ht="12.75">
      <c r="C723">
        <f t="shared" si="100"/>
        <v>679</v>
      </c>
      <c r="E723">
        <f ca="1" t="shared" si="101"/>
        <v>37</v>
      </c>
      <c r="F723" s="30">
        <f t="shared" si="102"/>
        <v>0.0012919101814825584</v>
      </c>
      <c r="G723" s="30">
        <f t="shared" si="103"/>
        <v>0.9221898492771454</v>
      </c>
      <c r="H723" s="13">
        <f t="shared" si="104"/>
        <v>922189.8492771455</v>
      </c>
      <c r="J723" s="13">
        <f t="shared" si="105"/>
        <v>922189.8493449455</v>
      </c>
      <c r="K723">
        <f t="shared" si="106"/>
        <v>430</v>
      </c>
      <c r="L723" s="13">
        <f t="shared" si="107"/>
        <v>922189.8493449455</v>
      </c>
      <c r="M723" s="13">
        <f t="shared" si="108"/>
        <v>906423.7983804339</v>
      </c>
    </row>
    <row r="724" spans="3:13" ht="12.75">
      <c r="C724">
        <f t="shared" si="100"/>
        <v>680</v>
      </c>
      <c r="E724">
        <f ca="1" t="shared" si="101"/>
        <v>116</v>
      </c>
      <c r="F724" s="30">
        <f t="shared" si="102"/>
        <v>0.0006067961165048263</v>
      </c>
      <c r="G724" s="30">
        <f t="shared" si="103"/>
        <v>0.9215588592233009</v>
      </c>
      <c r="H724" s="13">
        <f t="shared" si="104"/>
        <v>921558.8592233009</v>
      </c>
      <c r="J724" s="13">
        <f t="shared" si="105"/>
        <v>921558.859291201</v>
      </c>
      <c r="K724">
        <f t="shared" si="106"/>
        <v>438</v>
      </c>
      <c r="L724" s="13">
        <f t="shared" si="107"/>
        <v>921558.859291201</v>
      </c>
      <c r="M724" s="13">
        <f t="shared" si="108"/>
        <v>906351.1016396021</v>
      </c>
    </row>
    <row r="725" spans="3:13" ht="12.75">
      <c r="C725">
        <f t="shared" si="100"/>
        <v>681</v>
      </c>
      <c r="E725">
        <f ca="1" t="shared" si="101"/>
        <v>102</v>
      </c>
      <c r="F725" s="30">
        <f t="shared" si="102"/>
        <v>-0.041159420289855086</v>
      </c>
      <c r="G725" s="30">
        <f t="shared" si="103"/>
        <v>0.8830921739130435</v>
      </c>
      <c r="H725" s="13">
        <f t="shared" si="104"/>
        <v>883092.1739130435</v>
      </c>
      <c r="J725" s="13">
        <f t="shared" si="105"/>
        <v>883092.1739810435</v>
      </c>
      <c r="K725">
        <f t="shared" si="106"/>
        <v>909</v>
      </c>
      <c r="L725" s="13">
        <f t="shared" si="107"/>
        <v>883092.1739810435</v>
      </c>
      <c r="M725" s="13">
        <f t="shared" si="108"/>
        <v>906351.101600402</v>
      </c>
    </row>
    <row r="726" spans="3:13" ht="12.75">
      <c r="C726">
        <f t="shared" si="100"/>
        <v>682</v>
      </c>
      <c r="E726">
        <f ca="1" t="shared" si="101"/>
        <v>50</v>
      </c>
      <c r="F726" s="30">
        <f t="shared" si="102"/>
        <v>-0.036985093765026344</v>
      </c>
      <c r="G726" s="30">
        <f t="shared" si="103"/>
        <v>0.8869367286424108</v>
      </c>
      <c r="H726" s="13">
        <f t="shared" si="104"/>
        <v>886936.7286424108</v>
      </c>
      <c r="J726" s="13">
        <f t="shared" si="105"/>
        <v>886936.7287105109</v>
      </c>
      <c r="K726">
        <f t="shared" si="106"/>
        <v>871</v>
      </c>
      <c r="L726" s="13">
        <f t="shared" si="107"/>
        <v>886936.7287105109</v>
      </c>
      <c r="M726" s="13">
        <f t="shared" si="108"/>
        <v>906014.885846643</v>
      </c>
    </row>
    <row r="727" spans="3:13" ht="12.75">
      <c r="C727">
        <f t="shared" si="100"/>
        <v>683</v>
      </c>
      <c r="E727">
        <f ca="1" t="shared" si="101"/>
        <v>452</v>
      </c>
      <c r="F727" s="30">
        <f t="shared" si="102"/>
        <v>0.05052912575078672</v>
      </c>
      <c r="G727" s="30">
        <f t="shared" si="103"/>
        <v>0.9675373248164746</v>
      </c>
      <c r="H727" s="13">
        <f t="shared" si="104"/>
        <v>967537.3248164746</v>
      </c>
      <c r="J727" s="13">
        <f t="shared" si="105"/>
        <v>967537.3248846746</v>
      </c>
      <c r="K727">
        <f t="shared" si="106"/>
        <v>50</v>
      </c>
      <c r="L727" s="13">
        <f t="shared" si="107"/>
        <v>967537.3248846746</v>
      </c>
      <c r="M727" s="13">
        <f t="shared" si="108"/>
        <v>906014.885785943</v>
      </c>
    </row>
    <row r="728" spans="3:13" ht="12.75">
      <c r="C728">
        <f t="shared" si="100"/>
        <v>684</v>
      </c>
      <c r="E728">
        <f ca="1" t="shared" si="101"/>
        <v>468</v>
      </c>
      <c r="F728" s="30">
        <f t="shared" si="102"/>
        <v>0.03064676616915407</v>
      </c>
      <c r="G728" s="30">
        <f t="shared" si="103"/>
        <v>0.949225671641791</v>
      </c>
      <c r="H728" s="13">
        <f t="shared" si="104"/>
        <v>949225.6716417909</v>
      </c>
      <c r="J728" s="13">
        <f t="shared" si="105"/>
        <v>949225.671710091</v>
      </c>
      <c r="K728">
        <f t="shared" si="106"/>
        <v>147</v>
      </c>
      <c r="L728" s="13">
        <f t="shared" si="107"/>
        <v>949225.671710091</v>
      </c>
      <c r="M728" s="13">
        <f t="shared" si="108"/>
        <v>906011.1765242883</v>
      </c>
    </row>
    <row r="729" spans="3:13" ht="12.75">
      <c r="C729">
        <f t="shared" si="100"/>
        <v>685</v>
      </c>
      <c r="E729">
        <f ca="1" t="shared" si="101"/>
        <v>548</v>
      </c>
      <c r="F729" s="30">
        <f t="shared" si="102"/>
        <v>0.014447884416924683</v>
      </c>
      <c r="G729" s="30">
        <f t="shared" si="103"/>
        <v>0.9343065015479877</v>
      </c>
      <c r="H729" s="13">
        <f t="shared" si="104"/>
        <v>934306.5015479877</v>
      </c>
      <c r="J729" s="13">
        <f t="shared" si="105"/>
        <v>934306.5016163877</v>
      </c>
      <c r="K729">
        <f t="shared" si="106"/>
        <v>269</v>
      </c>
      <c r="L729" s="13">
        <f t="shared" si="107"/>
        <v>934306.5016163877</v>
      </c>
      <c r="M729" s="13">
        <f t="shared" si="108"/>
        <v>906011.1765195883</v>
      </c>
    </row>
    <row r="730" spans="3:13" ht="12.75">
      <c r="C730">
        <f t="shared" si="100"/>
        <v>686</v>
      </c>
      <c r="E730">
        <f ca="1" t="shared" si="101"/>
        <v>41</v>
      </c>
      <c r="F730" s="30">
        <f t="shared" si="102"/>
        <v>0.016095481670929335</v>
      </c>
      <c r="G730" s="30">
        <f t="shared" si="103"/>
        <v>0.935823938618926</v>
      </c>
      <c r="H730" s="13">
        <f t="shared" si="104"/>
        <v>935823.938618926</v>
      </c>
      <c r="J730" s="13">
        <f t="shared" si="105"/>
        <v>935823.938687426</v>
      </c>
      <c r="K730">
        <f t="shared" si="106"/>
        <v>254</v>
      </c>
      <c r="L730" s="13">
        <f t="shared" si="107"/>
        <v>935823.938687426</v>
      </c>
      <c r="M730" s="13">
        <f t="shared" si="108"/>
        <v>906011.1764930884</v>
      </c>
    </row>
    <row r="731" spans="3:13" ht="12.75">
      <c r="C731">
        <f t="shared" si="100"/>
        <v>687</v>
      </c>
      <c r="E731">
        <f ca="1" t="shared" si="101"/>
        <v>567</v>
      </c>
      <c r="F731" s="30">
        <f t="shared" si="102"/>
        <v>0.010816542948038244</v>
      </c>
      <c r="G731" s="30">
        <f t="shared" si="103"/>
        <v>0.9309620360551433</v>
      </c>
      <c r="H731" s="13">
        <f t="shared" si="104"/>
        <v>930962.0360551432</v>
      </c>
      <c r="J731" s="13">
        <f t="shared" si="105"/>
        <v>930962.0361237433</v>
      </c>
      <c r="K731">
        <f t="shared" si="106"/>
        <v>307</v>
      </c>
      <c r="L731" s="13">
        <f t="shared" si="107"/>
        <v>930962.0361237433</v>
      </c>
      <c r="M731" s="13">
        <f t="shared" si="108"/>
        <v>905961.1115895882</v>
      </c>
    </row>
    <row r="732" spans="3:13" ht="12.75">
      <c r="C732">
        <f t="shared" si="100"/>
        <v>688</v>
      </c>
      <c r="E732">
        <f ca="1" t="shared" si="101"/>
        <v>613</v>
      </c>
      <c r="F732" s="30">
        <f t="shared" si="102"/>
        <v>0.017165974196370115</v>
      </c>
      <c r="G732" s="30">
        <f t="shared" si="103"/>
        <v>0.936809862234857</v>
      </c>
      <c r="H732" s="13">
        <f t="shared" si="104"/>
        <v>936809.8622348569</v>
      </c>
      <c r="J732" s="13">
        <f t="shared" si="105"/>
        <v>936809.862303557</v>
      </c>
      <c r="K732">
        <f t="shared" si="106"/>
        <v>244</v>
      </c>
      <c r="L732" s="13">
        <f t="shared" si="107"/>
        <v>936809.862303557</v>
      </c>
      <c r="M732" s="13">
        <f t="shared" si="108"/>
        <v>905869.4261302145</v>
      </c>
    </row>
    <row r="733" spans="3:13" ht="12.75">
      <c r="C733">
        <f t="shared" si="100"/>
        <v>689</v>
      </c>
      <c r="E733">
        <f ca="1" t="shared" si="101"/>
        <v>24</v>
      </c>
      <c r="F733" s="30">
        <f t="shared" si="102"/>
        <v>-0.0014300468737585836</v>
      </c>
      <c r="G733" s="30">
        <f t="shared" si="103"/>
        <v>0.9196829268292683</v>
      </c>
      <c r="H733" s="13">
        <f t="shared" si="104"/>
        <v>919682.9268292683</v>
      </c>
      <c r="J733" s="13">
        <f t="shared" si="105"/>
        <v>919682.9268980683</v>
      </c>
      <c r="K733">
        <f t="shared" si="106"/>
        <v>482</v>
      </c>
      <c r="L733" s="13">
        <f t="shared" si="107"/>
        <v>919682.9268980683</v>
      </c>
      <c r="M733" s="13">
        <f t="shared" si="108"/>
        <v>905432.0898894134</v>
      </c>
    </row>
    <row r="734" spans="3:13" ht="12.75">
      <c r="C734">
        <f t="shared" si="100"/>
        <v>690</v>
      </c>
      <c r="E734">
        <f ca="1" t="shared" si="101"/>
        <v>86</v>
      </c>
      <c r="F734" s="30">
        <f t="shared" si="102"/>
        <v>-0.08430159448719887</v>
      </c>
      <c r="G734" s="30">
        <f t="shared" si="103"/>
        <v>0.8433582314772898</v>
      </c>
      <c r="H734" s="13">
        <f t="shared" si="104"/>
        <v>843358.2314772898</v>
      </c>
      <c r="J734" s="13">
        <f t="shared" si="105"/>
        <v>843358.2315461898</v>
      </c>
      <c r="K734">
        <f t="shared" si="106"/>
        <v>994</v>
      </c>
      <c r="L734" s="13">
        <f t="shared" si="107"/>
        <v>843358.2315461898</v>
      </c>
      <c r="M734" s="13">
        <f t="shared" si="108"/>
        <v>905432.0898437134</v>
      </c>
    </row>
    <row r="735" spans="3:13" ht="12.75">
      <c r="C735">
        <f t="shared" si="100"/>
        <v>691</v>
      </c>
      <c r="E735">
        <f ca="1" t="shared" si="101"/>
        <v>329</v>
      </c>
      <c r="F735" s="30">
        <f t="shared" si="102"/>
        <v>-0.012329223592136063</v>
      </c>
      <c r="G735" s="30">
        <f t="shared" si="103"/>
        <v>0.9096447850716427</v>
      </c>
      <c r="H735" s="13">
        <f t="shared" si="104"/>
        <v>909644.7850716427</v>
      </c>
      <c r="J735" s="13">
        <f t="shared" si="105"/>
        <v>909644.7851406427</v>
      </c>
      <c r="K735">
        <f t="shared" si="106"/>
        <v>632</v>
      </c>
      <c r="L735" s="13">
        <f t="shared" si="107"/>
        <v>909644.7851406427</v>
      </c>
      <c r="M735" s="13">
        <f t="shared" si="108"/>
        <v>905432.0898094134</v>
      </c>
    </row>
    <row r="736" spans="3:13" ht="12.75">
      <c r="C736">
        <f t="shared" si="100"/>
        <v>692</v>
      </c>
      <c r="E736">
        <f ca="1" t="shared" si="101"/>
        <v>606</v>
      </c>
      <c r="F736" s="30">
        <f t="shared" si="102"/>
        <v>0.02868260144524748</v>
      </c>
      <c r="G736" s="30">
        <f t="shared" si="103"/>
        <v>0.9474166759310729</v>
      </c>
      <c r="H736" s="13">
        <f t="shared" si="104"/>
        <v>947416.6759310729</v>
      </c>
      <c r="J736" s="13">
        <f t="shared" si="105"/>
        <v>947416.6760001729</v>
      </c>
      <c r="K736">
        <f t="shared" si="106"/>
        <v>161</v>
      </c>
      <c r="L736" s="13">
        <f t="shared" si="107"/>
        <v>947416.6760001729</v>
      </c>
      <c r="M736" s="13">
        <f t="shared" si="108"/>
        <v>905340.5242561485</v>
      </c>
    </row>
    <row r="737" spans="3:13" ht="12.75">
      <c r="C737">
        <f t="shared" si="100"/>
        <v>693</v>
      </c>
      <c r="E737">
        <f ca="1" t="shared" si="101"/>
        <v>280</v>
      </c>
      <c r="F737" s="30">
        <f t="shared" si="102"/>
        <v>0.0009221820245441936</v>
      </c>
      <c r="G737" s="30">
        <f t="shared" si="103"/>
        <v>0.9218493296446052</v>
      </c>
      <c r="H737" s="13">
        <f t="shared" si="104"/>
        <v>921849.3296446052</v>
      </c>
      <c r="J737" s="13">
        <f t="shared" si="105"/>
        <v>921849.3297138051</v>
      </c>
      <c r="K737">
        <f t="shared" si="106"/>
        <v>432</v>
      </c>
      <c r="L737" s="13">
        <f t="shared" si="107"/>
        <v>921849.3297138051</v>
      </c>
      <c r="M737" s="13">
        <f t="shared" si="108"/>
        <v>905264.4945355632</v>
      </c>
    </row>
    <row r="738" spans="3:13" ht="12.75">
      <c r="C738">
        <f t="shared" si="100"/>
        <v>694</v>
      </c>
      <c r="E738">
        <f ca="1" t="shared" si="101"/>
        <v>163</v>
      </c>
      <c r="F738" s="30">
        <f t="shared" si="102"/>
        <v>0.060703560703560866</v>
      </c>
      <c r="G738" s="30">
        <f t="shared" si="103"/>
        <v>0.9769079794079796</v>
      </c>
      <c r="H738" s="13">
        <f t="shared" si="104"/>
        <v>976907.9794079795</v>
      </c>
      <c r="J738" s="13">
        <f t="shared" si="105"/>
        <v>976907.9794772795</v>
      </c>
      <c r="K738">
        <f t="shared" si="106"/>
        <v>43</v>
      </c>
      <c r="L738" s="13">
        <f t="shared" si="107"/>
        <v>976907.9794772795</v>
      </c>
      <c r="M738" s="13">
        <f t="shared" si="108"/>
        <v>905264.4945112632</v>
      </c>
    </row>
    <row r="739" spans="3:13" ht="12.75">
      <c r="C739">
        <f t="shared" si="100"/>
        <v>695</v>
      </c>
      <c r="E739">
        <f ca="1" t="shared" si="101"/>
        <v>88</v>
      </c>
      <c r="F739" s="30">
        <f t="shared" si="102"/>
        <v>0.06164346164346157</v>
      </c>
      <c r="G739" s="30">
        <f t="shared" si="103"/>
        <v>0.9777736281736281</v>
      </c>
      <c r="H739" s="13">
        <f t="shared" si="104"/>
        <v>977773.6281736281</v>
      </c>
      <c r="J739" s="13">
        <f t="shared" si="105"/>
        <v>977773.6282430281</v>
      </c>
      <c r="K739">
        <f t="shared" si="106"/>
        <v>40</v>
      </c>
      <c r="L739" s="13">
        <f t="shared" si="107"/>
        <v>977773.6282430281</v>
      </c>
      <c r="M739" s="13">
        <f t="shared" si="108"/>
        <v>905264.4945024631</v>
      </c>
    </row>
    <row r="740" spans="3:13" ht="12.75">
      <c r="C740">
        <f t="shared" si="100"/>
        <v>696</v>
      </c>
      <c r="E740">
        <f ca="1" t="shared" si="101"/>
        <v>487</v>
      </c>
      <c r="F740" s="30">
        <f t="shared" si="102"/>
        <v>-0.06323546891715204</v>
      </c>
      <c r="G740" s="30">
        <f t="shared" si="103"/>
        <v>0.862760133127303</v>
      </c>
      <c r="H740" s="13">
        <f t="shared" si="104"/>
        <v>862760.1331273031</v>
      </c>
      <c r="J740" s="13">
        <f t="shared" si="105"/>
        <v>862760.133196803</v>
      </c>
      <c r="K740">
        <f t="shared" si="106"/>
        <v>965</v>
      </c>
      <c r="L740" s="13">
        <f t="shared" si="107"/>
        <v>862760.133196803</v>
      </c>
      <c r="M740" s="13">
        <f t="shared" si="108"/>
        <v>905264.4944824632</v>
      </c>
    </row>
    <row r="741" spans="3:13" ht="12.75">
      <c r="C741">
        <f t="shared" si="100"/>
        <v>697</v>
      </c>
      <c r="E741">
        <f ca="1" t="shared" si="101"/>
        <v>92</v>
      </c>
      <c r="F741" s="30">
        <f t="shared" si="102"/>
        <v>-0.054950751684810784</v>
      </c>
      <c r="G741" s="30">
        <f t="shared" si="103"/>
        <v>0.8703903576982893</v>
      </c>
      <c r="H741" s="13">
        <f t="shared" si="104"/>
        <v>870390.3576982893</v>
      </c>
      <c r="J741" s="13">
        <f t="shared" si="105"/>
        <v>870390.3577678893</v>
      </c>
      <c r="K741">
        <f t="shared" si="106"/>
        <v>942</v>
      </c>
      <c r="L741" s="13">
        <f t="shared" si="107"/>
        <v>870390.3577678893</v>
      </c>
      <c r="M741" s="13">
        <f t="shared" si="108"/>
        <v>905264.4944777632</v>
      </c>
    </row>
    <row r="742" spans="3:13" ht="12.75">
      <c r="C742">
        <f t="shared" si="100"/>
        <v>698</v>
      </c>
      <c r="E742">
        <f ca="1" t="shared" si="101"/>
        <v>365</v>
      </c>
      <c r="F742" s="30">
        <f t="shared" si="102"/>
        <v>0.0360334390314212</v>
      </c>
      <c r="G742" s="30">
        <f t="shared" si="103"/>
        <v>0.954186797347939</v>
      </c>
      <c r="H742" s="13">
        <f t="shared" si="104"/>
        <v>954186.797347939</v>
      </c>
      <c r="J742" s="13">
        <f t="shared" si="105"/>
        <v>954186.7974176389</v>
      </c>
      <c r="K742">
        <f t="shared" si="106"/>
        <v>115</v>
      </c>
      <c r="L742" s="13">
        <f t="shared" si="107"/>
        <v>954186.7974176389</v>
      </c>
      <c r="M742" s="13">
        <f t="shared" si="108"/>
        <v>905264.4944611632</v>
      </c>
    </row>
    <row r="743" spans="3:13" ht="12.75">
      <c r="C743">
        <f t="shared" si="100"/>
        <v>699</v>
      </c>
      <c r="E743">
        <f ca="1" t="shared" si="101"/>
        <v>466</v>
      </c>
      <c r="F743" s="30">
        <f t="shared" si="102"/>
        <v>-0.013204819277108482</v>
      </c>
      <c r="G743" s="30">
        <f t="shared" si="103"/>
        <v>0.9088383614457831</v>
      </c>
      <c r="H743" s="13">
        <f t="shared" si="104"/>
        <v>908838.3614457832</v>
      </c>
      <c r="J743" s="13">
        <f t="shared" si="105"/>
        <v>908838.3615155831</v>
      </c>
      <c r="K743">
        <f t="shared" si="106"/>
        <v>646</v>
      </c>
      <c r="L743" s="13">
        <f t="shared" si="107"/>
        <v>908838.3615155831</v>
      </c>
      <c r="M743" s="13">
        <f t="shared" si="108"/>
        <v>905039.7554377819</v>
      </c>
    </row>
    <row r="744" spans="3:13" ht="12.75">
      <c r="C744">
        <f t="shared" si="100"/>
        <v>700</v>
      </c>
      <c r="E744">
        <f ca="1" t="shared" si="101"/>
        <v>546</v>
      </c>
      <c r="F744" s="30">
        <f t="shared" si="102"/>
        <v>-0.014294342661566373</v>
      </c>
      <c r="G744" s="30">
        <f t="shared" si="103"/>
        <v>0.9078349104086975</v>
      </c>
      <c r="H744" s="13">
        <f t="shared" si="104"/>
        <v>907834.9104086974</v>
      </c>
      <c r="J744" s="13">
        <f t="shared" si="105"/>
        <v>907834.9104785974</v>
      </c>
      <c r="K744">
        <f t="shared" si="106"/>
        <v>658</v>
      </c>
      <c r="L744" s="13">
        <f t="shared" si="107"/>
        <v>907834.9104785974</v>
      </c>
      <c r="M744" s="13">
        <f t="shared" si="108"/>
        <v>905039.7553944819</v>
      </c>
    </row>
    <row r="745" spans="3:13" ht="12.75">
      <c r="C745">
        <f t="shared" si="100"/>
        <v>701</v>
      </c>
      <c r="E745">
        <f ca="1" t="shared" si="101"/>
        <v>328</v>
      </c>
      <c r="F745" s="30">
        <f t="shared" si="102"/>
        <v>-0.015742866513610898</v>
      </c>
      <c r="G745" s="30">
        <f t="shared" si="103"/>
        <v>0.9065008199409644</v>
      </c>
      <c r="H745" s="13">
        <f t="shared" si="104"/>
        <v>906500.8199409645</v>
      </c>
      <c r="J745" s="13">
        <f t="shared" si="105"/>
        <v>906500.8200109644</v>
      </c>
      <c r="K745">
        <f t="shared" si="106"/>
        <v>674</v>
      </c>
      <c r="L745" s="13">
        <f t="shared" si="107"/>
        <v>906500.8200109644</v>
      </c>
      <c r="M745" s="13">
        <f t="shared" si="108"/>
        <v>905039.7553923819</v>
      </c>
    </row>
    <row r="746" spans="3:13" ht="12.75">
      <c r="C746">
        <f t="shared" si="100"/>
        <v>702</v>
      </c>
      <c r="E746">
        <f ca="1" t="shared" si="101"/>
        <v>520</v>
      </c>
      <c r="F746" s="30">
        <f t="shared" si="102"/>
        <v>-0.004524886877828038</v>
      </c>
      <c r="G746" s="30">
        <f t="shared" si="103"/>
        <v>0.9168325791855204</v>
      </c>
      <c r="H746" s="13">
        <f t="shared" si="104"/>
        <v>916832.5791855204</v>
      </c>
      <c r="J746" s="13">
        <f t="shared" si="105"/>
        <v>916832.5792556204</v>
      </c>
      <c r="K746">
        <f t="shared" si="106"/>
        <v>511</v>
      </c>
      <c r="L746" s="13">
        <f t="shared" si="107"/>
        <v>916832.5792556204</v>
      </c>
      <c r="M746" s="13">
        <f t="shared" si="108"/>
        <v>904821.5873526873</v>
      </c>
    </row>
    <row r="747" spans="3:13" ht="12.75">
      <c r="C747">
        <f t="shared" si="100"/>
        <v>703</v>
      </c>
      <c r="E747">
        <f ca="1" t="shared" si="101"/>
        <v>305</v>
      </c>
      <c r="F747" s="30">
        <f t="shared" si="102"/>
        <v>0.007652033830044314</v>
      </c>
      <c r="G747" s="30">
        <f t="shared" si="103"/>
        <v>0.9280475231574709</v>
      </c>
      <c r="H747" s="13">
        <f t="shared" si="104"/>
        <v>928047.5231574709</v>
      </c>
      <c r="J747" s="13">
        <f t="shared" si="105"/>
        <v>928047.5232276708</v>
      </c>
      <c r="K747">
        <f t="shared" si="106"/>
        <v>329</v>
      </c>
      <c r="L747" s="13">
        <f t="shared" si="107"/>
        <v>928047.5232276708</v>
      </c>
      <c r="M747" s="13">
        <f t="shared" si="108"/>
        <v>904743.7615035513</v>
      </c>
    </row>
    <row r="748" spans="3:13" ht="12.75">
      <c r="C748">
        <f t="shared" si="100"/>
        <v>704</v>
      </c>
      <c r="E748">
        <f ca="1" t="shared" si="101"/>
        <v>532</v>
      </c>
      <c r="F748" s="30">
        <f t="shared" si="102"/>
        <v>-0.031095551894563478</v>
      </c>
      <c r="G748" s="30">
        <f t="shared" si="103"/>
        <v>0.892360996705107</v>
      </c>
      <c r="H748" s="13">
        <f t="shared" si="104"/>
        <v>892360.996705107</v>
      </c>
      <c r="J748" s="13">
        <f t="shared" si="105"/>
        <v>892360.996775407</v>
      </c>
      <c r="K748">
        <f t="shared" si="106"/>
        <v>827</v>
      </c>
      <c r="L748" s="13">
        <f t="shared" si="107"/>
        <v>892360.996775407</v>
      </c>
      <c r="M748" s="13">
        <f t="shared" si="108"/>
        <v>904743.7614292513</v>
      </c>
    </row>
    <row r="749" spans="3:13" ht="12.75">
      <c r="C749">
        <f t="shared" si="100"/>
        <v>705</v>
      </c>
      <c r="E749">
        <f ca="1" t="shared" si="101"/>
        <v>570</v>
      </c>
      <c r="F749" s="30">
        <f t="shared" si="102"/>
        <v>0.007923608289313266</v>
      </c>
      <c r="G749" s="30">
        <f t="shared" si="103"/>
        <v>0.9282976432344575</v>
      </c>
      <c r="H749" s="13">
        <f t="shared" si="104"/>
        <v>928297.6432344575</v>
      </c>
      <c r="J749" s="13">
        <f t="shared" si="105"/>
        <v>928297.6433048574</v>
      </c>
      <c r="K749">
        <f t="shared" si="106"/>
        <v>328</v>
      </c>
      <c r="L749" s="13">
        <f t="shared" si="107"/>
        <v>928297.6433048574</v>
      </c>
      <c r="M749" s="13">
        <f t="shared" si="108"/>
        <v>904743.7614222512</v>
      </c>
    </row>
    <row r="750" spans="3:13" ht="12.75">
      <c r="C750">
        <f t="shared" si="100"/>
        <v>706</v>
      </c>
      <c r="E750">
        <f ca="1" t="shared" si="101"/>
        <v>308</v>
      </c>
      <c r="F750" s="30">
        <f t="shared" si="102"/>
        <v>0.002588078143262784</v>
      </c>
      <c r="G750" s="30">
        <f t="shared" si="103"/>
        <v>0.9233836199699451</v>
      </c>
      <c r="H750" s="13">
        <f t="shared" si="104"/>
        <v>923383.6199699452</v>
      </c>
      <c r="J750" s="13">
        <f t="shared" si="105"/>
        <v>923383.6200404451</v>
      </c>
      <c r="K750">
        <f t="shared" si="106"/>
        <v>412</v>
      </c>
      <c r="L750" s="13">
        <f t="shared" si="107"/>
        <v>923383.6200404451</v>
      </c>
      <c r="M750" s="13">
        <f t="shared" si="108"/>
        <v>904521.3236293119</v>
      </c>
    </row>
    <row r="751" spans="3:13" ht="12.75">
      <c r="C751">
        <f aca="true" t="shared" si="109" ref="C751:C814">C750+1</f>
        <v>707</v>
      </c>
      <c r="E751">
        <f aca="true" ca="1" t="shared" si="110" ref="E751:E814">RANDBETWEEN(2,614)</f>
        <v>344</v>
      </c>
      <c r="F751" s="30">
        <f aca="true" t="shared" si="111" ref="F751:F814">VLOOKUP(E751,$C$46:$D$658,2,TRUE)</f>
        <v>0.013735343383584508</v>
      </c>
      <c r="G751" s="30">
        <f aca="true" t="shared" si="112" ref="G751:G814">$B$1*(1+F751)</f>
        <v>0.9336502512562814</v>
      </c>
      <c r="H751" s="13">
        <f aca="true" t="shared" si="113" ref="H751:H814">1*G751*$B$3</f>
        <v>933650.2512562814</v>
      </c>
      <c r="J751" s="13">
        <f aca="true" t="shared" si="114" ref="J751:J814">H751+0.0000001*C750</f>
        <v>933650.2513268813</v>
      </c>
      <c r="K751">
        <f aca="true" t="shared" si="115" ref="K751:K814">RANK(J751,J$46:J$1045)</f>
        <v>277</v>
      </c>
      <c r="L751" s="13">
        <f aca="true" t="shared" si="116" ref="L751:L814">H751+0.0000001*C750</f>
        <v>933650.2513268813</v>
      </c>
      <c r="M751" s="13">
        <f aca="true" t="shared" si="117" ref="M751:M814">_xlfn.IFERROR(VLOOKUP(C750,K$46:L$1045,2,FALSE),VLOOKUP(C750,K$46:L$1045,2,TRUE))</f>
        <v>904521.3236231119</v>
      </c>
    </row>
    <row r="752" spans="3:13" ht="12.75">
      <c r="C752">
        <f t="shared" si="109"/>
        <v>708</v>
      </c>
      <c r="E752">
        <f ca="1" t="shared" si="110"/>
        <v>259</v>
      </c>
      <c r="F752" s="30">
        <f t="shared" si="111"/>
        <v>-0.04015421546519238</v>
      </c>
      <c r="G752" s="30">
        <f t="shared" si="112"/>
        <v>0.8840179675565578</v>
      </c>
      <c r="H752" s="13">
        <f t="shared" si="113"/>
        <v>884017.9675565579</v>
      </c>
      <c r="J752" s="13">
        <f t="shared" si="114"/>
        <v>884017.9676272578</v>
      </c>
      <c r="K752">
        <f t="shared" si="115"/>
        <v>907</v>
      </c>
      <c r="L752" s="13">
        <f t="shared" si="116"/>
        <v>884017.9676272578</v>
      </c>
      <c r="M752" s="13">
        <f t="shared" si="117"/>
        <v>904521.3235863119</v>
      </c>
    </row>
    <row r="753" spans="3:13" ht="12.75">
      <c r="C753">
        <f t="shared" si="109"/>
        <v>709</v>
      </c>
      <c r="E753">
        <f ca="1" t="shared" si="110"/>
        <v>148</v>
      </c>
      <c r="F753" s="30">
        <f t="shared" si="111"/>
        <v>-0.005993766482857876</v>
      </c>
      <c r="G753" s="30">
        <f t="shared" si="112"/>
        <v>0.915479741069288</v>
      </c>
      <c r="H753" s="13">
        <f t="shared" si="113"/>
        <v>915479.741069288</v>
      </c>
      <c r="J753" s="13">
        <f t="shared" si="114"/>
        <v>915479.741140088</v>
      </c>
      <c r="K753">
        <f t="shared" si="115"/>
        <v>539</v>
      </c>
      <c r="L753" s="13">
        <f t="shared" si="116"/>
        <v>915479.741140088</v>
      </c>
      <c r="M753" s="13">
        <f t="shared" si="117"/>
        <v>904521.3235730119</v>
      </c>
    </row>
    <row r="754" spans="3:13" ht="12.75">
      <c r="C754">
        <f t="shared" si="109"/>
        <v>710</v>
      </c>
      <c r="E754">
        <f ca="1" t="shared" si="110"/>
        <v>228</v>
      </c>
      <c r="F754" s="30">
        <f t="shared" si="111"/>
        <v>-0.03173107131636821</v>
      </c>
      <c r="G754" s="30">
        <f t="shared" si="112"/>
        <v>0.8917756833176249</v>
      </c>
      <c r="H754" s="13">
        <f t="shared" si="113"/>
        <v>891775.683317625</v>
      </c>
      <c r="J754" s="13">
        <f t="shared" si="114"/>
        <v>891775.6833885249</v>
      </c>
      <c r="K754">
        <f t="shared" si="115"/>
        <v>830</v>
      </c>
      <c r="L754" s="13">
        <f t="shared" si="116"/>
        <v>891775.6833885249</v>
      </c>
      <c r="M754" s="13">
        <f t="shared" si="117"/>
        <v>904094.521726548</v>
      </c>
    </row>
    <row r="755" spans="3:13" ht="12.75">
      <c r="C755">
        <f t="shared" si="109"/>
        <v>711</v>
      </c>
      <c r="E755">
        <f ca="1" t="shared" si="110"/>
        <v>521</v>
      </c>
      <c r="F755" s="30">
        <f t="shared" si="111"/>
        <v>0.016363636363636358</v>
      </c>
      <c r="G755" s="30">
        <f t="shared" si="112"/>
        <v>0.9360709090909092</v>
      </c>
      <c r="H755" s="13">
        <f t="shared" si="113"/>
        <v>936070.9090909092</v>
      </c>
      <c r="J755" s="13">
        <f t="shared" si="114"/>
        <v>936070.9091619091</v>
      </c>
      <c r="K755">
        <f t="shared" si="115"/>
        <v>251</v>
      </c>
      <c r="L755" s="13">
        <f t="shared" si="116"/>
        <v>936070.9091619091</v>
      </c>
      <c r="M755" s="13">
        <f t="shared" si="117"/>
        <v>904094.521721748</v>
      </c>
    </row>
    <row r="756" spans="3:13" ht="12.75">
      <c r="C756">
        <f t="shared" si="109"/>
        <v>712</v>
      </c>
      <c r="E756">
        <f ca="1" t="shared" si="110"/>
        <v>494</v>
      </c>
      <c r="F756" s="30">
        <f t="shared" si="111"/>
        <v>-0.02136659436008681</v>
      </c>
      <c r="G756" s="30">
        <f t="shared" si="112"/>
        <v>0.9013213665943601</v>
      </c>
      <c r="H756" s="13">
        <f t="shared" si="113"/>
        <v>901321.3665943601</v>
      </c>
      <c r="J756" s="13">
        <f t="shared" si="114"/>
        <v>901321.36666546</v>
      </c>
      <c r="K756">
        <f t="shared" si="115"/>
        <v>753</v>
      </c>
      <c r="L756" s="13">
        <f t="shared" si="116"/>
        <v>901321.36666546</v>
      </c>
      <c r="M756" s="13">
        <f t="shared" si="117"/>
        <v>904087.7125438367</v>
      </c>
    </row>
    <row r="757" spans="3:13" ht="12.75">
      <c r="C757">
        <f t="shared" si="109"/>
        <v>713</v>
      </c>
      <c r="E757">
        <f ca="1" t="shared" si="110"/>
        <v>449</v>
      </c>
      <c r="F757" s="30">
        <f t="shared" si="111"/>
        <v>0.0003838034926118006</v>
      </c>
      <c r="G757" s="30">
        <f t="shared" si="112"/>
        <v>0.9213534830166955</v>
      </c>
      <c r="H757" s="13">
        <f t="shared" si="113"/>
        <v>921353.4830166955</v>
      </c>
      <c r="J757" s="13">
        <f t="shared" si="114"/>
        <v>921353.4830878954</v>
      </c>
      <c r="K757">
        <f t="shared" si="115"/>
        <v>442</v>
      </c>
      <c r="L757" s="13">
        <f t="shared" si="116"/>
        <v>921353.4830878954</v>
      </c>
      <c r="M757" s="13">
        <f t="shared" si="117"/>
        <v>904087.7125334367</v>
      </c>
    </row>
    <row r="758" spans="3:13" ht="12.75">
      <c r="C758">
        <f t="shared" si="109"/>
        <v>714</v>
      </c>
      <c r="E758">
        <f ca="1" t="shared" si="110"/>
        <v>517</v>
      </c>
      <c r="F758" s="30">
        <f t="shared" si="111"/>
        <v>0.01662174303683739</v>
      </c>
      <c r="G758" s="30">
        <f t="shared" si="112"/>
        <v>0.9363086253369273</v>
      </c>
      <c r="H758" s="13">
        <f t="shared" si="113"/>
        <v>936308.6253369272</v>
      </c>
      <c r="J758" s="13">
        <f t="shared" si="114"/>
        <v>936308.6254082272</v>
      </c>
      <c r="K758">
        <f t="shared" si="115"/>
        <v>246</v>
      </c>
      <c r="L758" s="13">
        <f t="shared" si="116"/>
        <v>936308.6254082272</v>
      </c>
      <c r="M758" s="13">
        <f t="shared" si="117"/>
        <v>904087.7125277368</v>
      </c>
    </row>
    <row r="759" spans="3:13" ht="12.75">
      <c r="C759">
        <f t="shared" si="109"/>
        <v>715</v>
      </c>
      <c r="E759">
        <f ca="1" t="shared" si="110"/>
        <v>523</v>
      </c>
      <c r="F759" s="30">
        <f t="shared" si="111"/>
        <v>0.024582769508344704</v>
      </c>
      <c r="G759" s="30">
        <f t="shared" si="112"/>
        <v>0.9436407307171855</v>
      </c>
      <c r="H759" s="13">
        <f t="shared" si="113"/>
        <v>943640.7307171854</v>
      </c>
      <c r="J759" s="13">
        <f t="shared" si="114"/>
        <v>943640.7307885854</v>
      </c>
      <c r="K759">
        <f t="shared" si="115"/>
        <v>188</v>
      </c>
      <c r="L759" s="13">
        <f t="shared" si="116"/>
        <v>943640.7307885854</v>
      </c>
      <c r="M759" s="13">
        <f t="shared" si="117"/>
        <v>904087.7124962368</v>
      </c>
    </row>
    <row r="760" spans="3:13" ht="12.75">
      <c r="C760">
        <f t="shared" si="109"/>
        <v>716</v>
      </c>
      <c r="E760">
        <f ca="1" t="shared" si="110"/>
        <v>66</v>
      </c>
      <c r="F760" s="30">
        <f t="shared" si="111"/>
        <v>0.0032105990408843876</v>
      </c>
      <c r="G760" s="30">
        <f t="shared" si="112"/>
        <v>0.9239569617166545</v>
      </c>
      <c r="H760" s="13">
        <f t="shared" si="113"/>
        <v>923956.9617166545</v>
      </c>
      <c r="J760" s="13">
        <f t="shared" si="114"/>
        <v>923956.9617881544</v>
      </c>
      <c r="K760">
        <f t="shared" si="115"/>
        <v>401</v>
      </c>
      <c r="L760" s="13">
        <f t="shared" si="116"/>
        <v>923956.9617881544</v>
      </c>
      <c r="M760" s="13">
        <f t="shared" si="117"/>
        <v>903840.3469554198</v>
      </c>
    </row>
    <row r="761" spans="3:13" ht="12.75">
      <c r="C761">
        <f t="shared" si="109"/>
        <v>717</v>
      </c>
      <c r="E761">
        <f ca="1" t="shared" si="110"/>
        <v>204</v>
      </c>
      <c r="F761" s="30">
        <f t="shared" si="111"/>
        <v>-0.05499814195466368</v>
      </c>
      <c r="G761" s="30">
        <f t="shared" si="112"/>
        <v>0.8703467112597548</v>
      </c>
      <c r="H761" s="13">
        <f t="shared" si="113"/>
        <v>870346.7112597548</v>
      </c>
      <c r="J761" s="13">
        <f t="shared" si="114"/>
        <v>870346.7113313548</v>
      </c>
      <c r="K761">
        <f t="shared" si="115"/>
        <v>943</v>
      </c>
      <c r="L761" s="13">
        <f t="shared" si="116"/>
        <v>870346.7113313548</v>
      </c>
      <c r="M761" s="13">
        <f t="shared" si="117"/>
        <v>903657.8795534506</v>
      </c>
    </row>
    <row r="762" spans="3:13" ht="12.75">
      <c r="C762">
        <f t="shared" si="109"/>
        <v>718</v>
      </c>
      <c r="E762">
        <f ca="1" t="shared" si="110"/>
        <v>182</v>
      </c>
      <c r="F762" s="30">
        <f t="shared" si="111"/>
        <v>-0.07269155206286837</v>
      </c>
      <c r="G762" s="30">
        <f t="shared" si="112"/>
        <v>0.8540510805500983</v>
      </c>
      <c r="H762" s="13">
        <f t="shared" si="113"/>
        <v>854051.0805500982</v>
      </c>
      <c r="J762" s="13">
        <f t="shared" si="114"/>
        <v>854051.0806217982</v>
      </c>
      <c r="K762">
        <f t="shared" si="115"/>
        <v>980</v>
      </c>
      <c r="L762" s="13">
        <f t="shared" si="116"/>
        <v>854051.0806217982</v>
      </c>
      <c r="M762" s="13">
        <f t="shared" si="117"/>
        <v>903657.8795372506</v>
      </c>
    </row>
    <row r="763" spans="3:13" ht="12.75">
      <c r="C763">
        <f t="shared" si="109"/>
        <v>719</v>
      </c>
      <c r="E763">
        <f ca="1" t="shared" si="110"/>
        <v>263</v>
      </c>
      <c r="F763" s="30">
        <f t="shared" si="111"/>
        <v>0.04393609295570089</v>
      </c>
      <c r="G763" s="30">
        <f t="shared" si="112"/>
        <v>0.9614651416122005</v>
      </c>
      <c r="H763" s="13">
        <f t="shared" si="113"/>
        <v>961465.1416122005</v>
      </c>
      <c r="J763" s="13">
        <f t="shared" si="114"/>
        <v>961465.1416840005</v>
      </c>
      <c r="K763">
        <f t="shared" si="115"/>
        <v>70</v>
      </c>
      <c r="L763" s="13">
        <f t="shared" si="116"/>
        <v>961465.1416840005</v>
      </c>
      <c r="M763" s="13">
        <f t="shared" si="117"/>
        <v>903657.8795310506</v>
      </c>
    </row>
    <row r="764" spans="3:13" ht="12.75">
      <c r="C764">
        <f t="shared" si="109"/>
        <v>720</v>
      </c>
      <c r="E764">
        <f ca="1" t="shared" si="110"/>
        <v>532</v>
      </c>
      <c r="F764" s="30">
        <f t="shared" si="111"/>
        <v>-0.031095551894563478</v>
      </c>
      <c r="G764" s="30">
        <f t="shared" si="112"/>
        <v>0.892360996705107</v>
      </c>
      <c r="H764" s="13">
        <f t="shared" si="113"/>
        <v>892360.996705107</v>
      </c>
      <c r="J764" s="13">
        <f t="shared" si="114"/>
        <v>892360.996777007</v>
      </c>
      <c r="K764">
        <f t="shared" si="115"/>
        <v>826</v>
      </c>
      <c r="L764" s="13">
        <f t="shared" si="116"/>
        <v>892360.996777007</v>
      </c>
      <c r="M764" s="13">
        <f t="shared" si="117"/>
        <v>903657.8795234506</v>
      </c>
    </row>
    <row r="765" spans="3:13" ht="12.75">
      <c r="C765">
        <f t="shared" si="109"/>
        <v>721</v>
      </c>
      <c r="E765">
        <f ca="1" t="shared" si="110"/>
        <v>137</v>
      </c>
      <c r="F765" s="30">
        <f t="shared" si="111"/>
        <v>0.02069494123658666</v>
      </c>
      <c r="G765" s="30">
        <f t="shared" si="112"/>
        <v>0.9400600408788964</v>
      </c>
      <c r="H765" s="13">
        <f t="shared" si="113"/>
        <v>940060.0408788964</v>
      </c>
      <c r="J765" s="13">
        <f t="shared" si="114"/>
        <v>940060.0409508963</v>
      </c>
      <c r="K765">
        <f t="shared" si="115"/>
        <v>226</v>
      </c>
      <c r="L765" s="13">
        <f t="shared" si="116"/>
        <v>940060.0409508963</v>
      </c>
      <c r="M765" s="13">
        <f t="shared" si="117"/>
        <v>903657.8795026506</v>
      </c>
    </row>
    <row r="766" spans="3:13" ht="12.75">
      <c r="C766">
        <f t="shared" si="109"/>
        <v>722</v>
      </c>
      <c r="E766">
        <f ca="1" t="shared" si="110"/>
        <v>388</v>
      </c>
      <c r="F766" s="30">
        <f t="shared" si="111"/>
        <v>0.0005170630816959676</v>
      </c>
      <c r="G766" s="30">
        <f t="shared" si="112"/>
        <v>0.9214762150982421</v>
      </c>
      <c r="H766" s="13">
        <f t="shared" si="113"/>
        <v>921476.215098242</v>
      </c>
      <c r="J766" s="13">
        <f t="shared" si="114"/>
        <v>921476.215170342</v>
      </c>
      <c r="K766">
        <f t="shared" si="115"/>
        <v>440</v>
      </c>
      <c r="L766" s="13">
        <f t="shared" si="116"/>
        <v>921476.215170342</v>
      </c>
      <c r="M766" s="13">
        <f t="shared" si="117"/>
        <v>903564.9286491511</v>
      </c>
    </row>
    <row r="767" spans="3:13" ht="12.75">
      <c r="C767">
        <f t="shared" si="109"/>
        <v>723</v>
      </c>
      <c r="E767">
        <f ca="1" t="shared" si="110"/>
        <v>195</v>
      </c>
      <c r="F767" s="30">
        <f t="shared" si="111"/>
        <v>-0.02144946376340584</v>
      </c>
      <c r="G767" s="30">
        <f t="shared" si="112"/>
        <v>0.9012450438739033</v>
      </c>
      <c r="H767" s="13">
        <f t="shared" si="113"/>
        <v>901245.0438739032</v>
      </c>
      <c r="J767" s="13">
        <f t="shared" si="114"/>
        <v>901245.0439461032</v>
      </c>
      <c r="K767">
        <f t="shared" si="115"/>
        <v>756</v>
      </c>
      <c r="L767" s="13">
        <f t="shared" si="116"/>
        <v>901245.0439461032</v>
      </c>
      <c r="M767" s="13">
        <f t="shared" si="117"/>
        <v>903564.9286444512</v>
      </c>
    </row>
    <row r="768" spans="3:13" ht="12.75">
      <c r="C768">
        <f t="shared" si="109"/>
        <v>724</v>
      </c>
      <c r="E768">
        <f ca="1" t="shared" si="110"/>
        <v>248</v>
      </c>
      <c r="F768" s="30">
        <f t="shared" si="111"/>
        <v>0.001638269986893759</v>
      </c>
      <c r="G768" s="30">
        <f t="shared" si="112"/>
        <v>0.9225088466579292</v>
      </c>
      <c r="H768" s="13">
        <f t="shared" si="113"/>
        <v>922508.8466579292</v>
      </c>
      <c r="J768" s="13">
        <f t="shared" si="114"/>
        <v>922508.8467302292</v>
      </c>
      <c r="K768">
        <f t="shared" si="115"/>
        <v>423</v>
      </c>
      <c r="L768" s="13">
        <f t="shared" si="116"/>
        <v>922508.8467302292</v>
      </c>
      <c r="M768" s="13">
        <f t="shared" si="117"/>
        <v>903300.2947841896</v>
      </c>
    </row>
    <row r="769" spans="3:13" ht="12.75">
      <c r="C769">
        <f t="shared" si="109"/>
        <v>725</v>
      </c>
      <c r="E769">
        <f ca="1" t="shared" si="110"/>
        <v>433</v>
      </c>
      <c r="F769" s="30">
        <f t="shared" si="111"/>
        <v>0.02255022550225516</v>
      </c>
      <c r="G769" s="30">
        <f t="shared" si="112"/>
        <v>0.9417687576875771</v>
      </c>
      <c r="H769" s="13">
        <f t="shared" si="113"/>
        <v>941768.757687577</v>
      </c>
      <c r="J769" s="13">
        <f t="shared" si="114"/>
        <v>941768.757759977</v>
      </c>
      <c r="K769">
        <f t="shared" si="115"/>
        <v>210</v>
      </c>
      <c r="L769" s="13">
        <f t="shared" si="116"/>
        <v>941768.757759977</v>
      </c>
      <c r="M769" s="13">
        <f t="shared" si="117"/>
        <v>903156.3177662308</v>
      </c>
    </row>
    <row r="770" spans="3:13" ht="12.75">
      <c r="C770">
        <f t="shared" si="109"/>
        <v>726</v>
      </c>
      <c r="E770">
        <f ca="1" t="shared" si="110"/>
        <v>227</v>
      </c>
      <c r="F770" s="30">
        <f t="shared" si="111"/>
        <v>-0.01424589656240316</v>
      </c>
      <c r="G770" s="30">
        <f t="shared" si="112"/>
        <v>0.9078795292660268</v>
      </c>
      <c r="H770" s="13">
        <f t="shared" si="113"/>
        <v>907879.5292660268</v>
      </c>
      <c r="J770" s="13">
        <f t="shared" si="114"/>
        <v>907879.5293385268</v>
      </c>
      <c r="K770">
        <f t="shared" si="115"/>
        <v>656</v>
      </c>
      <c r="L770" s="13">
        <f t="shared" si="116"/>
        <v>907879.5293385268</v>
      </c>
      <c r="M770" s="13">
        <f t="shared" si="117"/>
        <v>903156.3177633308</v>
      </c>
    </row>
    <row r="771" spans="3:13" ht="12.75">
      <c r="C771">
        <f t="shared" si="109"/>
        <v>727</v>
      </c>
      <c r="E771">
        <f ca="1" t="shared" si="110"/>
        <v>603</v>
      </c>
      <c r="F771" s="30">
        <f t="shared" si="111"/>
        <v>0.03585569731632199</v>
      </c>
      <c r="G771" s="30">
        <f t="shared" si="112"/>
        <v>0.9540230972283326</v>
      </c>
      <c r="H771" s="13">
        <f t="shared" si="113"/>
        <v>954023.0972283325</v>
      </c>
      <c r="J771" s="13">
        <f t="shared" si="114"/>
        <v>954023.0973009325</v>
      </c>
      <c r="K771">
        <f t="shared" si="115"/>
        <v>121</v>
      </c>
      <c r="L771" s="13">
        <f t="shared" si="116"/>
        <v>954023.0973009325</v>
      </c>
      <c r="M771" s="13">
        <f t="shared" si="117"/>
        <v>903072.1374785801</v>
      </c>
    </row>
    <row r="772" spans="3:13" ht="12.75">
      <c r="C772">
        <f t="shared" si="109"/>
        <v>728</v>
      </c>
      <c r="E772">
        <f ca="1" t="shared" si="110"/>
        <v>574</v>
      </c>
      <c r="F772" s="30">
        <f t="shared" si="111"/>
        <v>0.030641524902643935</v>
      </c>
      <c r="G772" s="30">
        <f t="shared" si="112"/>
        <v>0.949220844435335</v>
      </c>
      <c r="H772" s="13">
        <f t="shared" si="113"/>
        <v>949220.844435335</v>
      </c>
      <c r="J772" s="13">
        <f t="shared" si="114"/>
        <v>949220.844508035</v>
      </c>
      <c r="K772">
        <f t="shared" si="115"/>
        <v>151</v>
      </c>
      <c r="L772" s="13">
        <f t="shared" si="116"/>
        <v>949220.844508035</v>
      </c>
      <c r="M772" s="13">
        <f t="shared" si="117"/>
        <v>902846.1539391539</v>
      </c>
    </row>
    <row r="773" spans="3:13" ht="12.75">
      <c r="C773">
        <f t="shared" si="109"/>
        <v>729</v>
      </c>
      <c r="E773">
        <f ca="1" t="shared" si="110"/>
        <v>353</v>
      </c>
      <c r="F773" s="30">
        <f t="shared" si="111"/>
        <v>-0.02127536231884053</v>
      </c>
      <c r="G773" s="30">
        <f t="shared" si="112"/>
        <v>0.9014053913043479</v>
      </c>
      <c r="H773" s="13">
        <f t="shared" si="113"/>
        <v>901405.3913043479</v>
      </c>
      <c r="J773" s="13">
        <f t="shared" si="114"/>
        <v>901405.3913771479</v>
      </c>
      <c r="K773">
        <f t="shared" si="115"/>
        <v>750</v>
      </c>
      <c r="L773" s="13">
        <f t="shared" si="116"/>
        <v>901405.3913771479</v>
      </c>
      <c r="M773" s="13">
        <f t="shared" si="117"/>
        <v>902663.7696192962</v>
      </c>
    </row>
    <row r="774" spans="3:13" ht="12.75">
      <c r="C774">
        <f t="shared" si="109"/>
        <v>730</v>
      </c>
      <c r="E774">
        <f ca="1" t="shared" si="110"/>
        <v>131</v>
      </c>
      <c r="F774" s="30">
        <f t="shared" si="111"/>
        <v>-0.0340599455040872</v>
      </c>
      <c r="G774" s="30">
        <f t="shared" si="112"/>
        <v>0.8896307901907358</v>
      </c>
      <c r="H774" s="13">
        <f t="shared" si="113"/>
        <v>889630.7901907357</v>
      </c>
      <c r="J774" s="13">
        <f t="shared" si="114"/>
        <v>889630.7902636357</v>
      </c>
      <c r="K774">
        <f t="shared" si="115"/>
        <v>856</v>
      </c>
      <c r="L774" s="13">
        <f t="shared" si="116"/>
        <v>889630.7902636357</v>
      </c>
      <c r="M774" s="13">
        <f t="shared" si="117"/>
        <v>902663.7695986963</v>
      </c>
    </row>
    <row r="775" spans="3:13" ht="12.75">
      <c r="C775">
        <f t="shared" si="109"/>
        <v>731</v>
      </c>
      <c r="E775">
        <f ca="1" t="shared" si="110"/>
        <v>93</v>
      </c>
      <c r="F775" s="30">
        <f t="shared" si="111"/>
        <v>-0.05528128237947216</v>
      </c>
      <c r="G775" s="30">
        <f t="shared" si="112"/>
        <v>0.8700859389285062</v>
      </c>
      <c r="H775" s="13">
        <f t="shared" si="113"/>
        <v>870085.9389285062</v>
      </c>
      <c r="J775" s="13">
        <f t="shared" si="114"/>
        <v>870085.9390015062</v>
      </c>
      <c r="K775">
        <f t="shared" si="115"/>
        <v>946</v>
      </c>
      <c r="L775" s="13">
        <f t="shared" si="116"/>
        <v>870085.9390015062</v>
      </c>
      <c r="M775" s="13">
        <f t="shared" si="117"/>
        <v>902663.7695940962</v>
      </c>
    </row>
    <row r="776" spans="3:13" ht="12.75">
      <c r="C776">
        <f t="shared" si="109"/>
        <v>732</v>
      </c>
      <c r="E776">
        <f ca="1" t="shared" si="110"/>
        <v>361</v>
      </c>
      <c r="F776" s="30">
        <f t="shared" si="111"/>
        <v>0.01376373287248489</v>
      </c>
      <c r="G776" s="30">
        <f t="shared" si="112"/>
        <v>0.9336763979755587</v>
      </c>
      <c r="H776" s="13">
        <f t="shared" si="113"/>
        <v>933676.3979755586</v>
      </c>
      <c r="J776" s="13">
        <f t="shared" si="114"/>
        <v>933676.3980486586</v>
      </c>
      <c r="K776">
        <f t="shared" si="115"/>
        <v>276</v>
      </c>
      <c r="L776" s="13">
        <f t="shared" si="116"/>
        <v>933676.3980486586</v>
      </c>
      <c r="M776" s="13">
        <f t="shared" si="117"/>
        <v>902366.4911375034</v>
      </c>
    </row>
    <row r="777" spans="3:13" ht="12.75">
      <c r="C777">
        <f t="shared" si="109"/>
        <v>733</v>
      </c>
      <c r="E777">
        <f ca="1" t="shared" si="110"/>
        <v>457</v>
      </c>
      <c r="F777" s="30">
        <f t="shared" si="111"/>
        <v>0.08797901246135087</v>
      </c>
      <c r="G777" s="30">
        <f t="shared" si="112"/>
        <v>1.0020286704769041</v>
      </c>
      <c r="H777" s="13">
        <f t="shared" si="113"/>
        <v>1002028.6704769041</v>
      </c>
      <c r="J777" s="13">
        <f t="shared" si="114"/>
        <v>1002028.6705501041</v>
      </c>
      <c r="K777">
        <f t="shared" si="115"/>
        <v>10</v>
      </c>
      <c r="L777" s="13">
        <f t="shared" si="116"/>
        <v>1002028.6705501041</v>
      </c>
      <c r="M777" s="13">
        <f t="shared" si="117"/>
        <v>902366.4911205034</v>
      </c>
    </row>
    <row r="778" spans="3:13" ht="12.75">
      <c r="C778">
        <f t="shared" si="109"/>
        <v>734</v>
      </c>
      <c r="E778">
        <f ca="1" t="shared" si="110"/>
        <v>602</v>
      </c>
      <c r="F778" s="30">
        <f t="shared" si="111"/>
        <v>0.02099943851768682</v>
      </c>
      <c r="G778" s="30">
        <f t="shared" si="112"/>
        <v>0.9403404828747896</v>
      </c>
      <c r="H778" s="13">
        <f t="shared" si="113"/>
        <v>940340.4828747895</v>
      </c>
      <c r="J778" s="13">
        <f t="shared" si="114"/>
        <v>940340.4829480895</v>
      </c>
      <c r="K778">
        <f t="shared" si="115"/>
        <v>216</v>
      </c>
      <c r="L778" s="13">
        <f t="shared" si="116"/>
        <v>940340.4829480895</v>
      </c>
      <c r="M778" s="13">
        <f t="shared" si="117"/>
        <v>902366.4910939034</v>
      </c>
    </row>
    <row r="779" spans="3:13" ht="12.75">
      <c r="C779">
        <f t="shared" si="109"/>
        <v>735</v>
      </c>
      <c r="E779">
        <f ca="1" t="shared" si="110"/>
        <v>554</v>
      </c>
      <c r="F779" s="30">
        <f t="shared" si="111"/>
        <v>0.013551779935275121</v>
      </c>
      <c r="G779" s="30">
        <f t="shared" si="112"/>
        <v>0.9334811893203885</v>
      </c>
      <c r="H779" s="13">
        <f t="shared" si="113"/>
        <v>933481.1893203885</v>
      </c>
      <c r="J779" s="13">
        <f t="shared" si="114"/>
        <v>933481.1893937885</v>
      </c>
      <c r="K779">
        <f t="shared" si="115"/>
        <v>281</v>
      </c>
      <c r="L779" s="13">
        <f t="shared" si="116"/>
        <v>933481.1893937885</v>
      </c>
      <c r="M779" s="13">
        <f t="shared" si="117"/>
        <v>902299.4924693868</v>
      </c>
    </row>
    <row r="780" spans="3:13" ht="12.75">
      <c r="C780">
        <f t="shared" si="109"/>
        <v>736</v>
      </c>
      <c r="E780">
        <f ca="1" t="shared" si="110"/>
        <v>405</v>
      </c>
      <c r="F780" s="30">
        <f t="shared" si="111"/>
        <v>-0.013448303140574214</v>
      </c>
      <c r="G780" s="30">
        <f t="shared" si="112"/>
        <v>0.9086141128075312</v>
      </c>
      <c r="H780" s="13">
        <f t="shared" si="113"/>
        <v>908614.1128075313</v>
      </c>
      <c r="J780" s="13">
        <f t="shared" si="114"/>
        <v>908614.1128810312</v>
      </c>
      <c r="K780">
        <f t="shared" si="115"/>
        <v>650</v>
      </c>
      <c r="L780" s="13">
        <f t="shared" si="116"/>
        <v>908614.1128810312</v>
      </c>
      <c r="M780" s="13">
        <f t="shared" si="117"/>
        <v>902299.4924486867</v>
      </c>
    </row>
    <row r="781" spans="3:13" ht="12.75">
      <c r="C781">
        <f t="shared" si="109"/>
        <v>737</v>
      </c>
      <c r="E781">
        <f ca="1" t="shared" si="110"/>
        <v>441</v>
      </c>
      <c r="F781" s="30">
        <f t="shared" si="111"/>
        <v>-0.03305442796785685</v>
      </c>
      <c r="G781" s="30">
        <f t="shared" si="112"/>
        <v>0.8905568718416039</v>
      </c>
      <c r="H781" s="13">
        <f t="shared" si="113"/>
        <v>890556.8718416039</v>
      </c>
      <c r="J781" s="13">
        <f t="shared" si="114"/>
        <v>890556.8719152039</v>
      </c>
      <c r="K781">
        <f t="shared" si="115"/>
        <v>845</v>
      </c>
      <c r="L781" s="13">
        <f t="shared" si="116"/>
        <v>890556.8719152039</v>
      </c>
      <c r="M781" s="13">
        <f t="shared" si="117"/>
        <v>902299.4924159867</v>
      </c>
    </row>
    <row r="782" spans="3:13" ht="12.75">
      <c r="C782">
        <f t="shared" si="109"/>
        <v>738</v>
      </c>
      <c r="E782">
        <f ca="1" t="shared" si="110"/>
        <v>446</v>
      </c>
      <c r="F782" s="30">
        <f t="shared" si="111"/>
        <v>-0.03780544029506683</v>
      </c>
      <c r="G782" s="30">
        <f t="shared" si="112"/>
        <v>0.8861811894882435</v>
      </c>
      <c r="H782" s="13">
        <f t="shared" si="113"/>
        <v>886181.1894882435</v>
      </c>
      <c r="J782" s="13">
        <f t="shared" si="114"/>
        <v>886181.1895619435</v>
      </c>
      <c r="K782">
        <f t="shared" si="115"/>
        <v>883</v>
      </c>
      <c r="L782" s="13">
        <f t="shared" si="116"/>
        <v>886181.1895619435</v>
      </c>
      <c r="M782" s="13">
        <f t="shared" si="117"/>
        <v>902280.8608891845</v>
      </c>
    </row>
    <row r="783" spans="3:13" ht="12.75">
      <c r="C783">
        <f t="shared" si="109"/>
        <v>739</v>
      </c>
      <c r="E783">
        <f ca="1" t="shared" si="110"/>
        <v>114</v>
      </c>
      <c r="F783" s="30">
        <f t="shared" si="111"/>
        <v>-0.01937424789410347</v>
      </c>
      <c r="G783" s="30">
        <f t="shared" si="112"/>
        <v>0.9031563176895308</v>
      </c>
      <c r="H783" s="13">
        <f t="shared" si="113"/>
        <v>903156.3176895308</v>
      </c>
      <c r="J783" s="13">
        <f t="shared" si="114"/>
        <v>903156.3177633308</v>
      </c>
      <c r="K783">
        <f t="shared" si="115"/>
        <v>725</v>
      </c>
      <c r="L783" s="13">
        <f t="shared" si="116"/>
        <v>903156.3177633308</v>
      </c>
      <c r="M783" s="13">
        <f t="shared" si="117"/>
        <v>902280.8608765845</v>
      </c>
    </row>
    <row r="784" spans="3:13" ht="12.75">
      <c r="C784">
        <f t="shared" si="109"/>
        <v>740</v>
      </c>
      <c r="E784">
        <f ca="1" t="shared" si="110"/>
        <v>203</v>
      </c>
      <c r="F784" s="30">
        <f t="shared" si="111"/>
        <v>-0.05843247025892229</v>
      </c>
      <c r="G784" s="30">
        <f t="shared" si="112"/>
        <v>0.8671836948915326</v>
      </c>
      <c r="H784" s="13">
        <f t="shared" si="113"/>
        <v>867183.6948915325</v>
      </c>
      <c r="J784" s="13">
        <f t="shared" si="114"/>
        <v>867183.6949654325</v>
      </c>
      <c r="K784">
        <f t="shared" si="115"/>
        <v>952</v>
      </c>
      <c r="L784" s="13">
        <f t="shared" si="116"/>
        <v>867183.6949654325</v>
      </c>
      <c r="M784" s="13">
        <f t="shared" si="117"/>
        <v>901967.6550762228</v>
      </c>
    </row>
    <row r="785" spans="3:13" ht="12.75">
      <c r="C785">
        <f t="shared" si="109"/>
        <v>741</v>
      </c>
      <c r="E785">
        <f ca="1" t="shared" si="110"/>
        <v>289</v>
      </c>
      <c r="F785" s="30">
        <f t="shared" si="111"/>
        <v>-0.019465648854961937</v>
      </c>
      <c r="G785" s="30">
        <f t="shared" si="112"/>
        <v>0.9030721374045801</v>
      </c>
      <c r="H785" s="13">
        <f t="shared" si="113"/>
        <v>903072.1374045801</v>
      </c>
      <c r="J785" s="13">
        <f t="shared" si="114"/>
        <v>903072.1374785801</v>
      </c>
      <c r="K785">
        <f t="shared" si="115"/>
        <v>726</v>
      </c>
      <c r="L785" s="13">
        <f t="shared" si="116"/>
        <v>903072.1374785801</v>
      </c>
      <c r="M785" s="13">
        <f t="shared" si="117"/>
        <v>901967.6549970228</v>
      </c>
    </row>
    <row r="786" spans="3:13" ht="12.75">
      <c r="C786">
        <f t="shared" si="109"/>
        <v>742</v>
      </c>
      <c r="E786">
        <f ca="1" t="shared" si="110"/>
        <v>573</v>
      </c>
      <c r="F786" s="30">
        <f t="shared" si="111"/>
        <v>0.00618684264796876</v>
      </c>
      <c r="G786" s="30">
        <f t="shared" si="112"/>
        <v>0.9266980820787792</v>
      </c>
      <c r="H786" s="13">
        <f t="shared" si="113"/>
        <v>926698.0820787792</v>
      </c>
      <c r="J786" s="13">
        <f t="shared" si="114"/>
        <v>926698.0821528792</v>
      </c>
      <c r="K786">
        <f t="shared" si="115"/>
        <v>350</v>
      </c>
      <c r="L786" s="13">
        <f t="shared" si="116"/>
        <v>926698.0821528792</v>
      </c>
      <c r="M786" s="13">
        <f t="shared" si="117"/>
        <v>901903.5380297063</v>
      </c>
    </row>
    <row r="787" spans="3:13" ht="12.75">
      <c r="C787">
        <f t="shared" si="109"/>
        <v>743</v>
      </c>
      <c r="E787">
        <f ca="1" t="shared" si="110"/>
        <v>45</v>
      </c>
      <c r="F787" s="30">
        <f t="shared" si="111"/>
        <v>-0.02032479824648814</v>
      </c>
      <c r="G787" s="30">
        <f t="shared" si="112"/>
        <v>0.9022808608149845</v>
      </c>
      <c r="H787" s="13">
        <f t="shared" si="113"/>
        <v>902280.8608149845</v>
      </c>
      <c r="J787" s="13">
        <f t="shared" si="114"/>
        <v>902280.8608891845</v>
      </c>
      <c r="K787">
        <f t="shared" si="115"/>
        <v>737</v>
      </c>
      <c r="L787" s="13">
        <f t="shared" si="116"/>
        <v>902280.8608891845</v>
      </c>
      <c r="M787" s="13">
        <f t="shared" si="117"/>
        <v>901903.5380005063</v>
      </c>
    </row>
    <row r="788" spans="3:13" ht="12.75">
      <c r="C788">
        <f t="shared" si="109"/>
        <v>744</v>
      </c>
      <c r="E788">
        <f ca="1" t="shared" si="110"/>
        <v>171</v>
      </c>
      <c r="F788" s="30">
        <f t="shared" si="111"/>
        <v>-0.08995449772488628</v>
      </c>
      <c r="G788" s="30">
        <f t="shared" si="112"/>
        <v>0.8381519075953797</v>
      </c>
      <c r="H788" s="13">
        <f t="shared" si="113"/>
        <v>838151.9075953797</v>
      </c>
      <c r="J788" s="13">
        <f t="shared" si="114"/>
        <v>838151.9076696797</v>
      </c>
      <c r="K788">
        <f t="shared" si="115"/>
        <v>997</v>
      </c>
      <c r="L788" s="13">
        <f t="shared" si="116"/>
        <v>838151.9076696797</v>
      </c>
      <c r="M788" s="13">
        <f t="shared" si="117"/>
        <v>901903.5379391063</v>
      </c>
    </row>
    <row r="789" spans="3:13" ht="12.75">
      <c r="C789">
        <f t="shared" si="109"/>
        <v>745</v>
      </c>
      <c r="E789">
        <f ca="1" t="shared" si="110"/>
        <v>364</v>
      </c>
      <c r="F789" s="30">
        <f t="shared" si="111"/>
        <v>-0.0008640552995390349</v>
      </c>
      <c r="G789" s="30">
        <f t="shared" si="112"/>
        <v>0.9202042050691246</v>
      </c>
      <c r="H789" s="13">
        <f t="shared" si="113"/>
        <v>920204.2050691246</v>
      </c>
      <c r="J789" s="13">
        <f t="shared" si="114"/>
        <v>920204.2051435246</v>
      </c>
      <c r="K789">
        <f t="shared" si="115"/>
        <v>467</v>
      </c>
      <c r="L789" s="13">
        <f t="shared" si="116"/>
        <v>920204.2051435246</v>
      </c>
      <c r="M789" s="13">
        <f t="shared" si="117"/>
        <v>901901.8198127941</v>
      </c>
    </row>
    <row r="790" spans="3:13" ht="12.75">
      <c r="C790">
        <f t="shared" si="109"/>
        <v>746</v>
      </c>
      <c r="E790">
        <f ca="1" t="shared" si="110"/>
        <v>193</v>
      </c>
      <c r="F790" s="30">
        <f t="shared" si="111"/>
        <v>-0.04213135068153662</v>
      </c>
      <c r="G790" s="30">
        <f t="shared" si="112"/>
        <v>0.8821970260223048</v>
      </c>
      <c r="H790" s="13">
        <f t="shared" si="113"/>
        <v>882197.0260223048</v>
      </c>
      <c r="J790" s="13">
        <f t="shared" si="114"/>
        <v>882197.0260968048</v>
      </c>
      <c r="K790">
        <f t="shared" si="115"/>
        <v>913</v>
      </c>
      <c r="L790" s="13">
        <f t="shared" si="116"/>
        <v>882197.0260968048</v>
      </c>
      <c r="M790" s="13">
        <f t="shared" si="117"/>
        <v>901901.8198000941</v>
      </c>
    </row>
    <row r="791" spans="3:13" ht="12.75">
      <c r="C791">
        <f t="shared" si="109"/>
        <v>747</v>
      </c>
      <c r="E791">
        <f ca="1" t="shared" si="110"/>
        <v>162</v>
      </c>
      <c r="F791" s="30">
        <f t="shared" si="111"/>
        <v>0.03141592920353964</v>
      </c>
      <c r="G791" s="30">
        <f t="shared" si="112"/>
        <v>0.9499340707964601</v>
      </c>
      <c r="H791" s="13">
        <f t="shared" si="113"/>
        <v>949934.07079646</v>
      </c>
      <c r="J791" s="13">
        <f t="shared" si="114"/>
        <v>949934.07087106</v>
      </c>
      <c r="K791">
        <f t="shared" si="115"/>
        <v>139</v>
      </c>
      <c r="L791" s="13">
        <f t="shared" si="116"/>
        <v>949934.07087106</v>
      </c>
      <c r="M791" s="13">
        <f t="shared" si="117"/>
        <v>901901.8197417941</v>
      </c>
    </row>
    <row r="792" spans="3:13" ht="12.75">
      <c r="C792">
        <f t="shared" si="109"/>
        <v>748</v>
      </c>
      <c r="E792">
        <f ca="1" t="shared" si="110"/>
        <v>520</v>
      </c>
      <c r="F792" s="30">
        <f t="shared" si="111"/>
        <v>-0.004524886877828038</v>
      </c>
      <c r="G792" s="30">
        <f t="shared" si="112"/>
        <v>0.9168325791855204</v>
      </c>
      <c r="H792" s="13">
        <f t="shared" si="113"/>
        <v>916832.5791855204</v>
      </c>
      <c r="J792" s="13">
        <f t="shared" si="114"/>
        <v>916832.5792602204</v>
      </c>
      <c r="K792">
        <f t="shared" si="115"/>
        <v>510</v>
      </c>
      <c r="L792" s="13">
        <f t="shared" si="116"/>
        <v>916832.5792602204</v>
      </c>
      <c r="M792" s="13">
        <f t="shared" si="117"/>
        <v>901889.2251994787</v>
      </c>
    </row>
    <row r="793" spans="3:13" ht="12.75">
      <c r="C793">
        <f t="shared" si="109"/>
        <v>749</v>
      </c>
      <c r="E793">
        <f ca="1" t="shared" si="110"/>
        <v>559</v>
      </c>
      <c r="F793" s="30">
        <f t="shared" si="111"/>
        <v>0.006676403087836569</v>
      </c>
      <c r="G793" s="30">
        <f t="shared" si="112"/>
        <v>0.9271489672438975</v>
      </c>
      <c r="H793" s="13">
        <f t="shared" si="113"/>
        <v>927148.9672438975</v>
      </c>
      <c r="J793" s="13">
        <f t="shared" si="114"/>
        <v>927148.9673186975</v>
      </c>
      <c r="K793">
        <f t="shared" si="115"/>
        <v>343</v>
      </c>
      <c r="L793" s="13">
        <f t="shared" si="116"/>
        <v>927148.9673186975</v>
      </c>
      <c r="M793" s="13">
        <f t="shared" si="117"/>
        <v>901452.4762040812</v>
      </c>
    </row>
    <row r="794" spans="3:13" ht="12.75">
      <c r="C794">
        <f t="shared" si="109"/>
        <v>750</v>
      </c>
      <c r="E794">
        <f ca="1" t="shared" si="110"/>
        <v>553</v>
      </c>
      <c r="F794" s="30">
        <f t="shared" si="111"/>
        <v>-0.026771653543307128</v>
      </c>
      <c r="G794" s="30">
        <f t="shared" si="112"/>
        <v>0.8963433070866141</v>
      </c>
      <c r="H794" s="13">
        <f t="shared" si="113"/>
        <v>896343.3070866142</v>
      </c>
      <c r="J794" s="13">
        <f t="shared" si="114"/>
        <v>896343.3071615142</v>
      </c>
      <c r="K794">
        <f t="shared" si="115"/>
        <v>806</v>
      </c>
      <c r="L794" s="13">
        <f t="shared" si="116"/>
        <v>896343.3071615142</v>
      </c>
      <c r="M794" s="13">
        <f t="shared" si="117"/>
        <v>901452.4761628812</v>
      </c>
    </row>
    <row r="795" spans="3:13" ht="12.75">
      <c r="C795">
        <f t="shared" si="109"/>
        <v>751</v>
      </c>
      <c r="E795">
        <f ca="1" t="shared" si="110"/>
        <v>314</v>
      </c>
      <c r="F795" s="30">
        <f t="shared" si="111"/>
        <v>0.03840732910500355</v>
      </c>
      <c r="G795" s="30">
        <f t="shared" si="112"/>
        <v>0.9563731501057083</v>
      </c>
      <c r="H795" s="13">
        <f t="shared" si="113"/>
        <v>956373.1501057083</v>
      </c>
      <c r="J795" s="13">
        <f t="shared" si="114"/>
        <v>956373.1501807083</v>
      </c>
      <c r="K795">
        <f t="shared" si="115"/>
        <v>96</v>
      </c>
      <c r="L795" s="13">
        <f t="shared" si="116"/>
        <v>956373.1501807083</v>
      </c>
      <c r="M795" s="13">
        <f t="shared" si="117"/>
        <v>901405.3913771479</v>
      </c>
    </row>
    <row r="796" spans="3:13" ht="12.75">
      <c r="C796">
        <f t="shared" si="109"/>
        <v>752</v>
      </c>
      <c r="E796">
        <f ca="1" t="shared" si="110"/>
        <v>92</v>
      </c>
      <c r="F796" s="30">
        <f t="shared" si="111"/>
        <v>-0.054950751684810784</v>
      </c>
      <c r="G796" s="30">
        <f t="shared" si="112"/>
        <v>0.8703903576982893</v>
      </c>
      <c r="H796" s="13">
        <f t="shared" si="113"/>
        <v>870390.3576982893</v>
      </c>
      <c r="J796" s="13">
        <f t="shared" si="114"/>
        <v>870390.3577733893</v>
      </c>
      <c r="K796">
        <f t="shared" si="115"/>
        <v>941</v>
      </c>
      <c r="L796" s="13">
        <f t="shared" si="116"/>
        <v>870390.3577733893</v>
      </c>
      <c r="M796" s="13">
        <f t="shared" si="117"/>
        <v>901405.3913602479</v>
      </c>
    </row>
    <row r="797" spans="3:13" ht="12.75">
      <c r="C797">
        <f t="shared" si="109"/>
        <v>753</v>
      </c>
      <c r="E797">
        <f ca="1" t="shared" si="110"/>
        <v>590</v>
      </c>
      <c r="F797" s="30">
        <f t="shared" si="111"/>
        <v>0.0026956972524625478</v>
      </c>
      <c r="G797" s="30">
        <f t="shared" si="112"/>
        <v>0.923482737169518</v>
      </c>
      <c r="H797" s="13">
        <f t="shared" si="113"/>
        <v>923482.737169518</v>
      </c>
      <c r="J797" s="13">
        <f t="shared" si="114"/>
        <v>923482.737244718</v>
      </c>
      <c r="K797">
        <f t="shared" si="115"/>
        <v>408</v>
      </c>
      <c r="L797" s="13">
        <f t="shared" si="116"/>
        <v>923482.737244718</v>
      </c>
      <c r="M797" s="13">
        <f t="shared" si="117"/>
        <v>901405.3913073479</v>
      </c>
    </row>
    <row r="798" spans="3:13" ht="12.75">
      <c r="C798">
        <f t="shared" si="109"/>
        <v>754</v>
      </c>
      <c r="E798">
        <f ca="1" t="shared" si="110"/>
        <v>203</v>
      </c>
      <c r="F798" s="30">
        <f t="shared" si="111"/>
        <v>-0.05843247025892229</v>
      </c>
      <c r="G798" s="30">
        <f t="shared" si="112"/>
        <v>0.8671836948915326</v>
      </c>
      <c r="H798" s="13">
        <f t="shared" si="113"/>
        <v>867183.6948915325</v>
      </c>
      <c r="J798" s="13">
        <f t="shared" si="114"/>
        <v>867183.6949668325</v>
      </c>
      <c r="K798">
        <f t="shared" si="115"/>
        <v>951</v>
      </c>
      <c r="L798" s="13">
        <f t="shared" si="116"/>
        <v>867183.6949668325</v>
      </c>
      <c r="M798" s="13">
        <f t="shared" si="117"/>
        <v>901321.36666546</v>
      </c>
    </row>
    <row r="799" spans="3:13" ht="12.75">
      <c r="C799">
        <f t="shared" si="109"/>
        <v>755</v>
      </c>
      <c r="E799">
        <f ca="1" t="shared" si="110"/>
        <v>601</v>
      </c>
      <c r="F799" s="30">
        <f t="shared" si="111"/>
        <v>0.007239000113109295</v>
      </c>
      <c r="G799" s="30">
        <f t="shared" si="112"/>
        <v>0.9276671191041737</v>
      </c>
      <c r="H799" s="13">
        <f t="shared" si="113"/>
        <v>927667.1191041736</v>
      </c>
      <c r="J799" s="13">
        <f t="shared" si="114"/>
        <v>927667.1191795736</v>
      </c>
      <c r="K799">
        <f t="shared" si="115"/>
        <v>333</v>
      </c>
      <c r="L799" s="13">
        <f t="shared" si="116"/>
        <v>927667.1191795736</v>
      </c>
      <c r="M799" s="13">
        <f t="shared" si="117"/>
        <v>901245.0439593032</v>
      </c>
    </row>
    <row r="800" spans="3:13" ht="12.75">
      <c r="C800">
        <f t="shared" si="109"/>
        <v>756</v>
      </c>
      <c r="E800">
        <f ca="1" t="shared" si="110"/>
        <v>62</v>
      </c>
      <c r="F800" s="30">
        <f t="shared" si="111"/>
        <v>-0.012835786480150602</v>
      </c>
      <c r="G800" s="30">
        <f t="shared" si="112"/>
        <v>0.9091782406517813</v>
      </c>
      <c r="H800" s="13">
        <f t="shared" si="113"/>
        <v>909178.2406517813</v>
      </c>
      <c r="J800" s="13">
        <f t="shared" si="114"/>
        <v>909178.2407272813</v>
      </c>
      <c r="K800">
        <f t="shared" si="115"/>
        <v>636</v>
      </c>
      <c r="L800" s="13">
        <f t="shared" si="116"/>
        <v>909178.2407272813</v>
      </c>
      <c r="M800" s="13">
        <f t="shared" si="117"/>
        <v>901245.0439514032</v>
      </c>
    </row>
    <row r="801" spans="3:13" ht="12.75">
      <c r="C801">
        <f t="shared" si="109"/>
        <v>757</v>
      </c>
      <c r="E801">
        <f ca="1" t="shared" si="110"/>
        <v>492</v>
      </c>
      <c r="F801" s="30">
        <f t="shared" si="111"/>
        <v>0.02943114430046112</v>
      </c>
      <c r="G801" s="30">
        <f t="shared" si="112"/>
        <v>0.9481060839007247</v>
      </c>
      <c r="H801" s="13">
        <f t="shared" si="113"/>
        <v>948106.0839007247</v>
      </c>
      <c r="J801" s="13">
        <f t="shared" si="114"/>
        <v>948106.0839763246</v>
      </c>
      <c r="K801">
        <f t="shared" si="115"/>
        <v>159</v>
      </c>
      <c r="L801" s="13">
        <f t="shared" si="116"/>
        <v>948106.0839763246</v>
      </c>
      <c r="M801" s="13">
        <f t="shared" si="117"/>
        <v>901245.0439461032</v>
      </c>
    </row>
    <row r="802" spans="3:13" ht="12.75">
      <c r="C802">
        <f t="shared" si="109"/>
        <v>758</v>
      </c>
      <c r="E802">
        <f ca="1" t="shared" si="110"/>
        <v>542</v>
      </c>
      <c r="F802" s="30">
        <f t="shared" si="111"/>
        <v>-0.026012125953451926</v>
      </c>
      <c r="G802" s="30">
        <f t="shared" si="112"/>
        <v>0.8970428319968708</v>
      </c>
      <c r="H802" s="13">
        <f t="shared" si="113"/>
        <v>897042.8319968708</v>
      </c>
      <c r="J802" s="13">
        <f t="shared" si="114"/>
        <v>897042.8320725708</v>
      </c>
      <c r="K802">
        <f t="shared" si="115"/>
        <v>795</v>
      </c>
      <c r="L802" s="13">
        <f t="shared" si="116"/>
        <v>897042.8320725708</v>
      </c>
      <c r="M802" s="13">
        <f t="shared" si="117"/>
        <v>901245.0439408033</v>
      </c>
    </row>
    <row r="803" spans="3:13" ht="12.75">
      <c r="C803">
        <f t="shared" si="109"/>
        <v>759</v>
      </c>
      <c r="E803">
        <f ca="1" t="shared" si="110"/>
        <v>351</v>
      </c>
      <c r="F803" s="30">
        <f t="shared" si="111"/>
        <v>-0.0021002100210021357</v>
      </c>
      <c r="G803" s="30">
        <f t="shared" si="112"/>
        <v>0.9190657065706571</v>
      </c>
      <c r="H803" s="13">
        <f t="shared" si="113"/>
        <v>919065.7065706571</v>
      </c>
      <c r="J803" s="13">
        <f t="shared" si="114"/>
        <v>919065.7066464571</v>
      </c>
      <c r="K803">
        <f t="shared" si="115"/>
        <v>491</v>
      </c>
      <c r="L803" s="13">
        <f t="shared" si="116"/>
        <v>919065.7066464571</v>
      </c>
      <c r="M803" s="13">
        <f t="shared" si="117"/>
        <v>901245.0438883032</v>
      </c>
    </row>
    <row r="804" spans="3:13" ht="12.75">
      <c r="C804">
        <f t="shared" si="109"/>
        <v>760</v>
      </c>
      <c r="E804">
        <f ca="1" t="shared" si="110"/>
        <v>440</v>
      </c>
      <c r="F804" s="30">
        <f t="shared" si="111"/>
        <v>0.004159387738124964</v>
      </c>
      <c r="G804" s="30">
        <f t="shared" si="112"/>
        <v>0.9248307961068132</v>
      </c>
      <c r="H804" s="13">
        <f t="shared" si="113"/>
        <v>924830.7961068131</v>
      </c>
      <c r="J804" s="13">
        <f t="shared" si="114"/>
        <v>924830.7961827131</v>
      </c>
      <c r="K804">
        <f t="shared" si="115"/>
        <v>379</v>
      </c>
      <c r="L804" s="13">
        <f t="shared" si="116"/>
        <v>924830.7961827131</v>
      </c>
      <c r="M804" s="13">
        <f t="shared" si="117"/>
        <v>901212.545656379</v>
      </c>
    </row>
    <row r="805" spans="3:13" ht="12.75">
      <c r="C805">
        <f t="shared" si="109"/>
        <v>761</v>
      </c>
      <c r="E805">
        <f ca="1" t="shared" si="110"/>
        <v>385</v>
      </c>
      <c r="F805" s="30">
        <f t="shared" si="111"/>
        <v>-0.010843634786380285</v>
      </c>
      <c r="G805" s="30">
        <f t="shared" si="112"/>
        <v>0.9110130123617438</v>
      </c>
      <c r="H805" s="13">
        <f t="shared" si="113"/>
        <v>911013.0123617438</v>
      </c>
      <c r="J805" s="13">
        <f t="shared" si="114"/>
        <v>911013.0124377438</v>
      </c>
      <c r="K805">
        <f t="shared" si="115"/>
        <v>603</v>
      </c>
      <c r="L805" s="13">
        <f t="shared" si="116"/>
        <v>911013.0124377438</v>
      </c>
      <c r="M805" s="13">
        <f t="shared" si="117"/>
        <v>901212.5456510789</v>
      </c>
    </row>
    <row r="806" spans="3:13" ht="12.75">
      <c r="C806">
        <f t="shared" si="109"/>
        <v>762</v>
      </c>
      <c r="E806">
        <f ca="1" t="shared" si="110"/>
        <v>414</v>
      </c>
      <c r="F806" s="30">
        <f t="shared" si="111"/>
        <v>0.030529444846147502</v>
      </c>
      <c r="G806" s="30">
        <f t="shared" si="112"/>
        <v>0.9491176187033019</v>
      </c>
      <c r="H806" s="13">
        <f t="shared" si="113"/>
        <v>949117.6187033019</v>
      </c>
      <c r="J806" s="13">
        <f t="shared" si="114"/>
        <v>949117.6187794019</v>
      </c>
      <c r="K806">
        <f t="shared" si="115"/>
        <v>156</v>
      </c>
      <c r="L806" s="13">
        <f t="shared" si="116"/>
        <v>949117.6187794019</v>
      </c>
      <c r="M806" s="13">
        <f t="shared" si="117"/>
        <v>901212.5456176789</v>
      </c>
    </row>
    <row r="807" spans="3:13" ht="12.75">
      <c r="C807">
        <f t="shared" si="109"/>
        <v>763</v>
      </c>
      <c r="E807">
        <f ca="1" t="shared" si="110"/>
        <v>443</v>
      </c>
      <c r="F807" s="30">
        <f t="shared" si="111"/>
        <v>-0.0260591940633359</v>
      </c>
      <c r="G807" s="30">
        <f t="shared" si="112"/>
        <v>0.8969994822676677</v>
      </c>
      <c r="H807" s="13">
        <f t="shared" si="113"/>
        <v>896999.4822676677</v>
      </c>
      <c r="J807" s="13">
        <f t="shared" si="114"/>
        <v>896999.4823438677</v>
      </c>
      <c r="K807">
        <f t="shared" si="115"/>
        <v>798</v>
      </c>
      <c r="L807" s="13">
        <f t="shared" si="116"/>
        <v>896999.4823438677</v>
      </c>
      <c r="M807" s="13">
        <f t="shared" si="117"/>
        <v>901212.5456069789</v>
      </c>
    </row>
    <row r="808" spans="3:13" ht="12.75">
      <c r="C808">
        <f t="shared" si="109"/>
        <v>764</v>
      </c>
      <c r="E808">
        <f ca="1" t="shared" si="110"/>
        <v>265</v>
      </c>
      <c r="F808" s="30">
        <f t="shared" si="111"/>
        <v>0.01500682128240105</v>
      </c>
      <c r="G808" s="30">
        <f t="shared" si="112"/>
        <v>0.9348212824010914</v>
      </c>
      <c r="H808" s="13">
        <f t="shared" si="113"/>
        <v>934821.2824010914</v>
      </c>
      <c r="J808" s="13">
        <f t="shared" si="114"/>
        <v>934821.2824773914</v>
      </c>
      <c r="K808">
        <f t="shared" si="115"/>
        <v>264</v>
      </c>
      <c r="L808" s="13">
        <f t="shared" si="116"/>
        <v>934821.2824773914</v>
      </c>
      <c r="M808" s="13">
        <f t="shared" si="117"/>
        <v>901212.5455706789</v>
      </c>
    </row>
    <row r="809" spans="3:13" ht="12.75">
      <c r="C809">
        <f t="shared" si="109"/>
        <v>765</v>
      </c>
      <c r="E809">
        <f ca="1" t="shared" si="110"/>
        <v>348</v>
      </c>
      <c r="F809" s="30">
        <f t="shared" si="111"/>
        <v>0.002328068961177765</v>
      </c>
      <c r="G809" s="30">
        <f t="shared" si="112"/>
        <v>0.9231441515132448</v>
      </c>
      <c r="H809" s="13">
        <f t="shared" si="113"/>
        <v>923144.1515132448</v>
      </c>
      <c r="J809" s="13">
        <f t="shared" si="114"/>
        <v>923144.1515896448</v>
      </c>
      <c r="K809">
        <f t="shared" si="115"/>
        <v>415</v>
      </c>
      <c r="L809" s="13">
        <f t="shared" si="116"/>
        <v>923144.1515896448</v>
      </c>
      <c r="M809" s="13">
        <f t="shared" si="117"/>
        <v>901157.9892797072</v>
      </c>
    </row>
    <row r="810" spans="3:13" ht="12.75">
      <c r="C810">
        <f t="shared" si="109"/>
        <v>766</v>
      </c>
      <c r="E810">
        <f ca="1" t="shared" si="110"/>
        <v>435</v>
      </c>
      <c r="F810" s="30">
        <f t="shared" si="111"/>
        <v>-0.005168594634506474</v>
      </c>
      <c r="G810" s="30">
        <f t="shared" si="112"/>
        <v>0.9162397243416196</v>
      </c>
      <c r="H810" s="13">
        <f t="shared" si="113"/>
        <v>916239.7243416196</v>
      </c>
      <c r="J810" s="13">
        <f t="shared" si="114"/>
        <v>916239.7244181196</v>
      </c>
      <c r="K810">
        <f t="shared" si="115"/>
        <v>526</v>
      </c>
      <c r="L810" s="13">
        <f t="shared" si="116"/>
        <v>916239.7244181196</v>
      </c>
      <c r="M810" s="13">
        <f t="shared" si="117"/>
        <v>900827.8411757307</v>
      </c>
    </row>
    <row r="811" spans="3:13" ht="12.75">
      <c r="C811">
        <f t="shared" si="109"/>
        <v>767</v>
      </c>
      <c r="E811">
        <f ca="1" t="shared" si="110"/>
        <v>570</v>
      </c>
      <c r="F811" s="30">
        <f t="shared" si="111"/>
        <v>0.007923608289313266</v>
      </c>
      <c r="G811" s="30">
        <f t="shared" si="112"/>
        <v>0.9282976432344575</v>
      </c>
      <c r="H811" s="13">
        <f t="shared" si="113"/>
        <v>928297.6432344575</v>
      </c>
      <c r="J811" s="13">
        <f t="shared" si="114"/>
        <v>928297.6433110575</v>
      </c>
      <c r="K811">
        <f t="shared" si="115"/>
        <v>327</v>
      </c>
      <c r="L811" s="13">
        <f t="shared" si="116"/>
        <v>928297.6433110575</v>
      </c>
      <c r="M811" s="13">
        <f t="shared" si="117"/>
        <v>900730.9437277414</v>
      </c>
    </row>
    <row r="812" spans="3:13" ht="12.75">
      <c r="C812">
        <f t="shared" si="109"/>
        <v>768</v>
      </c>
      <c r="E812">
        <f ca="1" t="shared" si="110"/>
        <v>114</v>
      </c>
      <c r="F812" s="30">
        <f t="shared" si="111"/>
        <v>-0.01937424789410347</v>
      </c>
      <c r="G812" s="30">
        <f t="shared" si="112"/>
        <v>0.9031563176895308</v>
      </c>
      <c r="H812" s="13">
        <f t="shared" si="113"/>
        <v>903156.3176895308</v>
      </c>
      <c r="J812" s="13">
        <f t="shared" si="114"/>
        <v>903156.3177662308</v>
      </c>
      <c r="K812">
        <f t="shared" si="115"/>
        <v>724</v>
      </c>
      <c r="L812" s="13">
        <f t="shared" si="116"/>
        <v>903156.3177662308</v>
      </c>
      <c r="M812" s="13">
        <f t="shared" si="117"/>
        <v>900730.9436949414</v>
      </c>
    </row>
    <row r="813" spans="3:13" ht="12.75">
      <c r="C813">
        <f t="shared" si="109"/>
        <v>769</v>
      </c>
      <c r="E813">
        <f ca="1" t="shared" si="110"/>
        <v>71</v>
      </c>
      <c r="F813" s="30">
        <f t="shared" si="111"/>
        <v>0.004890879947392346</v>
      </c>
      <c r="G813" s="30">
        <f t="shared" si="112"/>
        <v>0.9255045004315484</v>
      </c>
      <c r="H813" s="13">
        <f t="shared" si="113"/>
        <v>925504.5004315485</v>
      </c>
      <c r="J813" s="13">
        <f t="shared" si="114"/>
        <v>925504.5005083485</v>
      </c>
      <c r="K813">
        <f t="shared" si="115"/>
        <v>371</v>
      </c>
      <c r="L813" s="13">
        <f t="shared" si="116"/>
        <v>925504.5005083485</v>
      </c>
      <c r="M813" s="13">
        <f t="shared" si="117"/>
        <v>900730.9436884413</v>
      </c>
    </row>
    <row r="814" spans="3:13" ht="12.75">
      <c r="C814">
        <f t="shared" si="109"/>
        <v>770</v>
      </c>
      <c r="E814">
        <f ca="1" t="shared" si="110"/>
        <v>200</v>
      </c>
      <c r="F814" s="30">
        <f t="shared" si="111"/>
        <v>-0.029249268768280712</v>
      </c>
      <c r="G814" s="30">
        <f t="shared" si="112"/>
        <v>0.8940614234644135</v>
      </c>
      <c r="H814" s="13">
        <f t="shared" si="113"/>
        <v>894061.4234644135</v>
      </c>
      <c r="J814" s="13">
        <f t="shared" si="114"/>
        <v>894061.4235413135</v>
      </c>
      <c r="K814">
        <f t="shared" si="115"/>
        <v>819</v>
      </c>
      <c r="L814" s="13">
        <f t="shared" si="116"/>
        <v>894061.4235413135</v>
      </c>
      <c r="M814" s="13">
        <f t="shared" si="117"/>
        <v>900730.9436610413</v>
      </c>
    </row>
    <row r="815" spans="3:13" ht="12.75">
      <c r="C815">
        <f aca="true" t="shared" si="118" ref="C815:C878">C814+1</f>
        <v>771</v>
      </c>
      <c r="E815">
        <f aca="true" ca="1" t="shared" si="119" ref="E815:E878">RANDBETWEEN(2,614)</f>
        <v>122</v>
      </c>
      <c r="F815" s="30">
        <f aca="true" t="shared" si="120" ref="F815:F878">VLOOKUP(E815,$C$46:$D$658,2,TRUE)</f>
        <v>0.01552795031055898</v>
      </c>
      <c r="G815" s="30">
        <f aca="true" t="shared" si="121" ref="G815:G878">$B$1*(1+F815)</f>
        <v>0.9353012422360248</v>
      </c>
      <c r="H815" s="13">
        <f aca="true" t="shared" si="122" ref="H815:H878">1*G815*$B$3</f>
        <v>935301.2422360248</v>
      </c>
      <c r="J815" s="13">
        <f aca="true" t="shared" si="123" ref="J815:J878">H815+0.0000001*C814</f>
        <v>935301.2423130248</v>
      </c>
      <c r="K815">
        <f aca="true" t="shared" si="124" ref="K815:K878">RANK(J815,J$46:J$1045)</f>
        <v>262</v>
      </c>
      <c r="L815" s="13">
        <f aca="true" t="shared" si="125" ref="L815:L878">H815+0.0000001*C814</f>
        <v>935301.2423130248</v>
      </c>
      <c r="M815" s="13">
        <f aca="true" t="shared" si="126" ref="M815:M878">_xlfn.IFERROR(VLOOKUP(C814,K$46:L$1045,2,FALSE),VLOOKUP(C814,K$46:L$1045,2,TRUE))</f>
        <v>900730.9436604413</v>
      </c>
    </row>
    <row r="816" spans="3:13" ht="12.75">
      <c r="C816">
        <f t="shared" si="118"/>
        <v>772</v>
      </c>
      <c r="E816">
        <f ca="1" t="shared" si="119"/>
        <v>484</v>
      </c>
      <c r="F816" s="30">
        <f t="shared" si="120"/>
        <v>-0.05362018128207935</v>
      </c>
      <c r="G816" s="30">
        <f t="shared" si="121"/>
        <v>0.871615813039205</v>
      </c>
      <c r="H816" s="13">
        <f t="shared" si="122"/>
        <v>871615.813039205</v>
      </c>
      <c r="J816" s="13">
        <f t="shared" si="123"/>
        <v>871615.813116305</v>
      </c>
      <c r="K816">
        <f t="shared" si="124"/>
        <v>939</v>
      </c>
      <c r="L816" s="13">
        <f t="shared" si="125"/>
        <v>871615.813116305</v>
      </c>
      <c r="M816" s="13">
        <f t="shared" si="126"/>
        <v>900730.9436471413</v>
      </c>
    </row>
    <row r="817" spans="3:13" ht="12.75">
      <c r="C817">
        <f t="shared" si="118"/>
        <v>773</v>
      </c>
      <c r="E817">
        <f ca="1" t="shared" si="119"/>
        <v>330</v>
      </c>
      <c r="F817" s="30">
        <f t="shared" si="120"/>
        <v>0.022267206477732948</v>
      </c>
      <c r="G817" s="30">
        <f t="shared" si="121"/>
        <v>0.941508097165992</v>
      </c>
      <c r="H817" s="13">
        <f t="shared" si="122"/>
        <v>941508.097165992</v>
      </c>
      <c r="J817" s="13">
        <f t="shared" si="123"/>
        <v>941508.097243192</v>
      </c>
      <c r="K817">
        <f t="shared" si="124"/>
        <v>213</v>
      </c>
      <c r="L817" s="13">
        <f t="shared" si="125"/>
        <v>941508.097243192</v>
      </c>
      <c r="M817" s="13">
        <f t="shared" si="126"/>
        <v>900691.89517233</v>
      </c>
    </row>
    <row r="818" spans="3:13" ht="12.75">
      <c r="C818">
        <f t="shared" si="118"/>
        <v>774</v>
      </c>
      <c r="E818">
        <f ca="1" t="shared" si="119"/>
        <v>508</v>
      </c>
      <c r="F818" s="30">
        <f t="shared" si="120"/>
        <v>-0.02023182297154902</v>
      </c>
      <c r="G818" s="30">
        <f t="shared" si="121"/>
        <v>0.9023664910432034</v>
      </c>
      <c r="H818" s="13">
        <f t="shared" si="122"/>
        <v>902366.4910432034</v>
      </c>
      <c r="J818" s="13">
        <f t="shared" si="123"/>
        <v>902366.4911205034</v>
      </c>
      <c r="K818">
        <f t="shared" si="124"/>
        <v>732</v>
      </c>
      <c r="L818" s="13">
        <f t="shared" si="125"/>
        <v>902366.4911205034</v>
      </c>
      <c r="M818" s="13">
        <f t="shared" si="126"/>
        <v>900246.1107514974</v>
      </c>
    </row>
    <row r="819" spans="3:13" ht="12.75">
      <c r="C819">
        <f t="shared" si="118"/>
        <v>775</v>
      </c>
      <c r="E819">
        <f ca="1" t="shared" si="119"/>
        <v>146</v>
      </c>
      <c r="F819" s="30">
        <f t="shared" si="120"/>
        <v>0.023573200992555776</v>
      </c>
      <c r="G819" s="30">
        <f t="shared" si="121"/>
        <v>0.9427109181141439</v>
      </c>
      <c r="H819" s="13">
        <f t="shared" si="122"/>
        <v>942710.9181141439</v>
      </c>
      <c r="J819" s="13">
        <f t="shared" si="123"/>
        <v>942710.9181915439</v>
      </c>
      <c r="K819">
        <f t="shared" si="124"/>
        <v>198</v>
      </c>
      <c r="L819" s="13">
        <f t="shared" si="125"/>
        <v>942710.9181915439</v>
      </c>
      <c r="M819" s="13">
        <f t="shared" si="126"/>
        <v>900177.9161798768</v>
      </c>
    </row>
    <row r="820" spans="3:13" ht="12.75">
      <c r="C820">
        <f t="shared" si="118"/>
        <v>776</v>
      </c>
      <c r="E820">
        <f ca="1" t="shared" si="119"/>
        <v>195</v>
      </c>
      <c r="F820" s="30">
        <f t="shared" si="120"/>
        <v>-0.02144946376340584</v>
      </c>
      <c r="G820" s="30">
        <f t="shared" si="121"/>
        <v>0.9012450438739033</v>
      </c>
      <c r="H820" s="13">
        <f t="shared" si="122"/>
        <v>901245.0438739032</v>
      </c>
      <c r="J820" s="13">
        <f t="shared" si="123"/>
        <v>901245.0439514032</v>
      </c>
      <c r="K820">
        <f t="shared" si="124"/>
        <v>755</v>
      </c>
      <c r="L820" s="13">
        <f t="shared" si="125"/>
        <v>901245.0439514032</v>
      </c>
      <c r="M820" s="13">
        <f t="shared" si="126"/>
        <v>900177.9161699768</v>
      </c>
    </row>
    <row r="821" spans="3:13" ht="12.75">
      <c r="C821">
        <f t="shared" si="118"/>
        <v>777</v>
      </c>
      <c r="E821">
        <f ca="1" t="shared" si="119"/>
        <v>538</v>
      </c>
      <c r="F821" s="30">
        <f t="shared" si="120"/>
        <v>0.008697431699580482</v>
      </c>
      <c r="G821" s="30">
        <f t="shared" si="121"/>
        <v>0.9290103345953137</v>
      </c>
      <c r="H821" s="13">
        <f t="shared" si="122"/>
        <v>929010.3345953136</v>
      </c>
      <c r="J821" s="13">
        <f t="shared" si="123"/>
        <v>929010.3346729137</v>
      </c>
      <c r="K821">
        <f t="shared" si="124"/>
        <v>318</v>
      </c>
      <c r="L821" s="13">
        <f t="shared" si="125"/>
        <v>929010.3346729137</v>
      </c>
      <c r="M821" s="13">
        <f t="shared" si="126"/>
        <v>900177.9161581768</v>
      </c>
    </row>
    <row r="822" spans="3:13" ht="12.75">
      <c r="C822">
        <f t="shared" si="118"/>
        <v>778</v>
      </c>
      <c r="E822">
        <f ca="1" t="shared" si="119"/>
        <v>245</v>
      </c>
      <c r="F822" s="30">
        <f t="shared" si="120"/>
        <v>0.022912353347135817</v>
      </c>
      <c r="G822" s="30">
        <f t="shared" si="121"/>
        <v>0.9421022774327121</v>
      </c>
      <c r="H822" s="13">
        <f t="shared" si="122"/>
        <v>942102.2774327121</v>
      </c>
      <c r="J822" s="13">
        <f t="shared" si="123"/>
        <v>942102.2775104122</v>
      </c>
      <c r="K822">
        <f t="shared" si="124"/>
        <v>204</v>
      </c>
      <c r="L822" s="13">
        <f t="shared" si="125"/>
        <v>942102.2775104122</v>
      </c>
      <c r="M822" s="13">
        <f t="shared" si="126"/>
        <v>900128.6281275952</v>
      </c>
    </row>
    <row r="823" spans="3:13" ht="12.75">
      <c r="C823">
        <f t="shared" si="118"/>
        <v>779</v>
      </c>
      <c r="E823">
        <f ca="1" t="shared" si="119"/>
        <v>337</v>
      </c>
      <c r="F823" s="30">
        <f t="shared" si="120"/>
        <v>0.031525300327630124</v>
      </c>
      <c r="G823" s="30">
        <f t="shared" si="121"/>
        <v>0.9500348016017474</v>
      </c>
      <c r="H823" s="13">
        <f t="shared" si="122"/>
        <v>950034.8016017474</v>
      </c>
      <c r="J823" s="13">
        <f t="shared" si="123"/>
        <v>950034.8016795474</v>
      </c>
      <c r="K823">
        <f t="shared" si="124"/>
        <v>137</v>
      </c>
      <c r="L823" s="13">
        <f t="shared" si="125"/>
        <v>950034.8016795474</v>
      </c>
      <c r="M823" s="13">
        <f t="shared" si="126"/>
        <v>900128.6281160952</v>
      </c>
    </row>
    <row r="824" spans="3:13" ht="12.75">
      <c r="C824">
        <f t="shared" si="118"/>
        <v>780</v>
      </c>
      <c r="E824">
        <f ca="1" t="shared" si="119"/>
        <v>487</v>
      </c>
      <c r="F824" s="30">
        <f t="shared" si="120"/>
        <v>-0.06323546891715204</v>
      </c>
      <c r="G824" s="30">
        <f t="shared" si="121"/>
        <v>0.862760133127303</v>
      </c>
      <c r="H824" s="13">
        <f t="shared" si="122"/>
        <v>862760.1331273031</v>
      </c>
      <c r="J824" s="13">
        <f t="shared" si="123"/>
        <v>862760.1332052031</v>
      </c>
      <c r="K824">
        <f t="shared" si="124"/>
        <v>964</v>
      </c>
      <c r="L824" s="13">
        <f t="shared" si="125"/>
        <v>862760.1332052031</v>
      </c>
      <c r="M824" s="13">
        <f t="shared" si="126"/>
        <v>899906.5082249868</v>
      </c>
    </row>
    <row r="825" spans="3:13" ht="12.75">
      <c r="C825">
        <f t="shared" si="118"/>
        <v>781</v>
      </c>
      <c r="E825">
        <f ca="1" t="shared" si="119"/>
        <v>397</v>
      </c>
      <c r="F825" s="30">
        <f t="shared" si="120"/>
        <v>0.017205169628432992</v>
      </c>
      <c r="G825" s="30">
        <f t="shared" si="121"/>
        <v>0.9368459612277868</v>
      </c>
      <c r="H825" s="13">
        <f t="shared" si="122"/>
        <v>936845.9612277868</v>
      </c>
      <c r="J825" s="13">
        <f t="shared" si="123"/>
        <v>936845.9613057869</v>
      </c>
      <c r="K825">
        <f t="shared" si="124"/>
        <v>242</v>
      </c>
      <c r="L825" s="13">
        <f t="shared" si="125"/>
        <v>936845.9613057869</v>
      </c>
      <c r="M825" s="13">
        <f t="shared" si="126"/>
        <v>899906.5082193868</v>
      </c>
    </row>
    <row r="826" spans="3:13" ht="12.75">
      <c r="C826">
        <f t="shared" si="118"/>
        <v>782</v>
      </c>
      <c r="E826">
        <f ca="1" t="shared" si="119"/>
        <v>211</v>
      </c>
      <c r="F826" s="30">
        <f t="shared" si="120"/>
        <v>0.03718459495351922</v>
      </c>
      <c r="G826" s="30">
        <f t="shared" si="121"/>
        <v>0.9552470119521912</v>
      </c>
      <c r="H826" s="13">
        <f t="shared" si="122"/>
        <v>955247.0119521912</v>
      </c>
      <c r="J826" s="13">
        <f t="shared" si="123"/>
        <v>955247.0120302913</v>
      </c>
      <c r="K826">
        <f t="shared" si="124"/>
        <v>107</v>
      </c>
      <c r="L826" s="13">
        <f t="shared" si="125"/>
        <v>955247.0120302913</v>
      </c>
      <c r="M826" s="13">
        <f t="shared" si="126"/>
        <v>899142.8204906486</v>
      </c>
    </row>
    <row r="827" spans="3:13" ht="12.75">
      <c r="C827">
        <f t="shared" si="118"/>
        <v>783</v>
      </c>
      <c r="E827">
        <f ca="1" t="shared" si="119"/>
        <v>92</v>
      </c>
      <c r="F827" s="30">
        <f t="shared" si="120"/>
        <v>-0.054950751684810784</v>
      </c>
      <c r="G827" s="30">
        <f t="shared" si="121"/>
        <v>0.8703903576982893</v>
      </c>
      <c r="H827" s="13">
        <f t="shared" si="122"/>
        <v>870390.3576982893</v>
      </c>
      <c r="J827" s="13">
        <f t="shared" si="123"/>
        <v>870390.3577764893</v>
      </c>
      <c r="K827">
        <f t="shared" si="124"/>
        <v>940</v>
      </c>
      <c r="L827" s="13">
        <f t="shared" si="125"/>
        <v>870390.3577764893</v>
      </c>
      <c r="M827" s="13">
        <f t="shared" si="126"/>
        <v>899142.8204877486</v>
      </c>
    </row>
    <row r="828" spans="3:13" ht="12.75">
      <c r="C828">
        <f t="shared" si="118"/>
        <v>784</v>
      </c>
      <c r="E828">
        <f ca="1" t="shared" si="119"/>
        <v>72</v>
      </c>
      <c r="F828" s="30">
        <f t="shared" si="120"/>
        <v>0.0009815950920244454</v>
      </c>
      <c r="G828" s="30">
        <f t="shared" si="121"/>
        <v>0.9219040490797545</v>
      </c>
      <c r="H828" s="13">
        <f t="shared" si="122"/>
        <v>921904.0490797545</v>
      </c>
      <c r="J828" s="13">
        <f t="shared" si="123"/>
        <v>921904.0491580545</v>
      </c>
      <c r="K828">
        <f t="shared" si="124"/>
        <v>431</v>
      </c>
      <c r="L828" s="13">
        <f t="shared" si="125"/>
        <v>921904.0491580545</v>
      </c>
      <c r="M828" s="13">
        <f t="shared" si="126"/>
        <v>899142.8204529486</v>
      </c>
    </row>
    <row r="829" spans="3:13" ht="12.75">
      <c r="C829">
        <f t="shared" si="118"/>
        <v>785</v>
      </c>
      <c r="E829">
        <f ca="1" t="shared" si="119"/>
        <v>429</v>
      </c>
      <c r="F829" s="30">
        <f t="shared" si="120"/>
        <v>0.013618677042801508</v>
      </c>
      <c r="G829" s="30">
        <f t="shared" si="121"/>
        <v>0.9335428015564202</v>
      </c>
      <c r="H829" s="13">
        <f t="shared" si="122"/>
        <v>933542.8015564202</v>
      </c>
      <c r="J829" s="13">
        <f t="shared" si="123"/>
        <v>933542.8016348202</v>
      </c>
      <c r="K829">
        <f t="shared" si="124"/>
        <v>279</v>
      </c>
      <c r="L829" s="13">
        <f t="shared" si="125"/>
        <v>933542.8016348202</v>
      </c>
      <c r="M829" s="13">
        <f t="shared" si="126"/>
        <v>899142.8204507485</v>
      </c>
    </row>
    <row r="830" spans="3:13" ht="12.75">
      <c r="C830">
        <f t="shared" si="118"/>
        <v>786</v>
      </c>
      <c r="E830">
        <f ca="1" t="shared" si="119"/>
        <v>325</v>
      </c>
      <c r="F830" s="30">
        <f t="shared" si="120"/>
        <v>0.014373716632443578</v>
      </c>
      <c r="G830" s="30">
        <f t="shared" si="121"/>
        <v>0.9342381930184805</v>
      </c>
      <c r="H830" s="13">
        <f t="shared" si="122"/>
        <v>934238.1930184806</v>
      </c>
      <c r="J830" s="13">
        <f t="shared" si="123"/>
        <v>934238.1930969806</v>
      </c>
      <c r="K830">
        <f t="shared" si="124"/>
        <v>274</v>
      </c>
      <c r="L830" s="13">
        <f t="shared" si="125"/>
        <v>934238.1930969806</v>
      </c>
      <c r="M830" s="13">
        <f t="shared" si="126"/>
        <v>898998.5070358269</v>
      </c>
    </row>
    <row r="831" spans="3:13" ht="12.75">
      <c r="C831">
        <f t="shared" si="118"/>
        <v>787</v>
      </c>
      <c r="E831">
        <f ca="1" t="shared" si="119"/>
        <v>388</v>
      </c>
      <c r="F831" s="30">
        <f t="shared" si="120"/>
        <v>0.0005170630816959676</v>
      </c>
      <c r="G831" s="30">
        <f t="shared" si="121"/>
        <v>0.9214762150982421</v>
      </c>
      <c r="H831" s="13">
        <f t="shared" si="122"/>
        <v>921476.215098242</v>
      </c>
      <c r="J831" s="13">
        <f t="shared" si="123"/>
        <v>921476.2151768421</v>
      </c>
      <c r="K831">
        <f t="shared" si="124"/>
        <v>439</v>
      </c>
      <c r="L831" s="13">
        <f t="shared" si="125"/>
        <v>921476.2151768421</v>
      </c>
      <c r="M831" s="13">
        <f t="shared" si="126"/>
        <v>898998.5069976269</v>
      </c>
    </row>
    <row r="832" spans="3:13" ht="12.75">
      <c r="C832">
        <f t="shared" si="118"/>
        <v>788</v>
      </c>
      <c r="E832">
        <f ca="1" t="shared" si="119"/>
        <v>421</v>
      </c>
      <c r="F832" s="30">
        <f t="shared" si="120"/>
        <v>-0.02768481898387587</v>
      </c>
      <c r="G832" s="30">
        <f t="shared" si="121"/>
        <v>0.8955022817158503</v>
      </c>
      <c r="H832" s="13">
        <f t="shared" si="122"/>
        <v>895502.2817158503</v>
      </c>
      <c r="J832" s="13">
        <f t="shared" si="123"/>
        <v>895502.2817945504</v>
      </c>
      <c r="K832">
        <f t="shared" si="124"/>
        <v>811</v>
      </c>
      <c r="L832" s="13">
        <f t="shared" si="125"/>
        <v>895502.2817945504</v>
      </c>
      <c r="M832" s="13">
        <f t="shared" si="126"/>
        <v>898998.5069871269</v>
      </c>
    </row>
    <row r="833" spans="3:13" ht="12.75">
      <c r="C833">
        <f t="shared" si="118"/>
        <v>789</v>
      </c>
      <c r="E833">
        <f ca="1" t="shared" si="119"/>
        <v>84</v>
      </c>
      <c r="F833" s="30">
        <f t="shared" si="120"/>
        <v>-0.07773459189339249</v>
      </c>
      <c r="G833" s="30">
        <f t="shared" si="121"/>
        <v>0.8494064408661856</v>
      </c>
      <c r="H833" s="13">
        <f t="shared" si="122"/>
        <v>849406.4408661856</v>
      </c>
      <c r="J833" s="13">
        <f t="shared" si="123"/>
        <v>849406.4409449856</v>
      </c>
      <c r="K833">
        <f t="shared" si="124"/>
        <v>988</v>
      </c>
      <c r="L833" s="13">
        <f t="shared" si="125"/>
        <v>849406.4409449856</v>
      </c>
      <c r="M833" s="13">
        <f t="shared" si="126"/>
        <v>898998.5069713269</v>
      </c>
    </row>
    <row r="834" spans="3:13" ht="12.75">
      <c r="C834">
        <f t="shared" si="118"/>
        <v>790</v>
      </c>
      <c r="E834">
        <f ca="1" t="shared" si="119"/>
        <v>417</v>
      </c>
      <c r="F834" s="30">
        <f t="shared" si="120"/>
        <v>0.027419097720388974</v>
      </c>
      <c r="G834" s="30">
        <f t="shared" si="121"/>
        <v>0.9462529890004783</v>
      </c>
      <c r="H834" s="13">
        <f t="shared" si="122"/>
        <v>946252.9890004783</v>
      </c>
      <c r="J834" s="13">
        <f t="shared" si="123"/>
        <v>946252.9890793783</v>
      </c>
      <c r="K834">
        <f t="shared" si="124"/>
        <v>172</v>
      </c>
      <c r="L834" s="13">
        <f t="shared" si="125"/>
        <v>946252.9890793783</v>
      </c>
      <c r="M834" s="13">
        <f t="shared" si="126"/>
        <v>898737.417243643</v>
      </c>
    </row>
    <row r="835" spans="3:13" ht="12.75">
      <c r="C835">
        <f t="shared" si="118"/>
        <v>791</v>
      </c>
      <c r="E835">
        <f ca="1" t="shared" si="119"/>
        <v>514</v>
      </c>
      <c r="F835" s="30">
        <f t="shared" si="120"/>
        <v>0.0016591085056962829</v>
      </c>
      <c r="G835" s="30">
        <f t="shared" si="121"/>
        <v>0.9225280389337464</v>
      </c>
      <c r="H835" s="13">
        <f t="shared" si="122"/>
        <v>922528.0389337464</v>
      </c>
      <c r="J835" s="13">
        <f t="shared" si="123"/>
        <v>922528.0390127464</v>
      </c>
      <c r="K835">
        <f t="shared" si="124"/>
        <v>422</v>
      </c>
      <c r="L835" s="13">
        <f t="shared" si="125"/>
        <v>922528.0390127464</v>
      </c>
      <c r="M835" s="13">
        <f t="shared" si="126"/>
        <v>898356.9083718795</v>
      </c>
    </row>
    <row r="836" spans="3:13" ht="12.75">
      <c r="C836">
        <f t="shared" si="118"/>
        <v>792</v>
      </c>
      <c r="E836">
        <f ca="1" t="shared" si="119"/>
        <v>587</v>
      </c>
      <c r="F836" s="30">
        <f t="shared" si="120"/>
        <v>0.013477908390757909</v>
      </c>
      <c r="G836" s="30">
        <f t="shared" si="121"/>
        <v>0.9334131536278881</v>
      </c>
      <c r="H836" s="13">
        <f t="shared" si="122"/>
        <v>933413.1536278882</v>
      </c>
      <c r="J836" s="13">
        <f t="shared" si="123"/>
        <v>933413.1537069882</v>
      </c>
      <c r="K836">
        <f t="shared" si="124"/>
        <v>286</v>
      </c>
      <c r="L836" s="13">
        <f t="shared" si="125"/>
        <v>933413.1537069882</v>
      </c>
      <c r="M836" s="13">
        <f t="shared" si="126"/>
        <v>897997.1182053196</v>
      </c>
    </row>
    <row r="837" spans="3:13" ht="12.75">
      <c r="C837">
        <f t="shared" si="118"/>
        <v>793</v>
      </c>
      <c r="E837">
        <f ca="1" t="shared" si="119"/>
        <v>225</v>
      </c>
      <c r="F837" s="30">
        <f t="shared" si="120"/>
        <v>-0.03862559241706165</v>
      </c>
      <c r="G837" s="30">
        <f t="shared" si="121"/>
        <v>0.8854258293838863</v>
      </c>
      <c r="H837" s="13">
        <f t="shared" si="122"/>
        <v>885425.8293838863</v>
      </c>
      <c r="J837" s="13">
        <f t="shared" si="123"/>
        <v>885425.8294630863</v>
      </c>
      <c r="K837">
        <f t="shared" si="124"/>
        <v>895</v>
      </c>
      <c r="L837" s="13">
        <f t="shared" si="125"/>
        <v>885425.8294630863</v>
      </c>
      <c r="M837" s="13">
        <f t="shared" si="126"/>
        <v>897997.1181793195</v>
      </c>
    </row>
    <row r="838" spans="3:13" ht="12.75">
      <c r="C838">
        <f t="shared" si="118"/>
        <v>794</v>
      </c>
      <c r="E838">
        <f ca="1" t="shared" si="119"/>
        <v>473</v>
      </c>
      <c r="F838" s="30">
        <f t="shared" si="120"/>
        <v>0.07123618463824655</v>
      </c>
      <c r="G838" s="30">
        <f t="shared" si="121"/>
        <v>0.9866085260518251</v>
      </c>
      <c r="H838" s="13">
        <f t="shared" si="122"/>
        <v>986608.5260518251</v>
      </c>
      <c r="J838" s="13">
        <f t="shared" si="123"/>
        <v>986608.5261311252</v>
      </c>
      <c r="K838">
        <f t="shared" si="124"/>
        <v>24</v>
      </c>
      <c r="L838" s="13">
        <f t="shared" si="125"/>
        <v>986608.5261311252</v>
      </c>
      <c r="M838" s="13">
        <f t="shared" si="126"/>
        <v>897813.986101586</v>
      </c>
    </row>
    <row r="839" spans="3:13" ht="12.75">
      <c r="C839">
        <f t="shared" si="118"/>
        <v>795</v>
      </c>
      <c r="E839">
        <f ca="1" t="shared" si="119"/>
        <v>90</v>
      </c>
      <c r="F839" s="30">
        <f t="shared" si="120"/>
        <v>-0.02073635209479474</v>
      </c>
      <c r="G839" s="30">
        <f t="shared" si="121"/>
        <v>0.901901819720694</v>
      </c>
      <c r="H839" s="13">
        <f t="shared" si="122"/>
        <v>901901.8197206941</v>
      </c>
      <c r="J839" s="13">
        <f t="shared" si="123"/>
        <v>901901.8198000941</v>
      </c>
      <c r="K839">
        <f t="shared" si="124"/>
        <v>745</v>
      </c>
      <c r="L839" s="13">
        <f t="shared" si="125"/>
        <v>901901.8198000941</v>
      </c>
      <c r="M839" s="13">
        <f t="shared" si="126"/>
        <v>897532.6593164696</v>
      </c>
    </row>
    <row r="840" spans="3:13" ht="12.75">
      <c r="C840">
        <f t="shared" si="118"/>
        <v>796</v>
      </c>
      <c r="E840">
        <f ca="1" t="shared" si="119"/>
        <v>411</v>
      </c>
      <c r="F840" s="30">
        <f t="shared" si="120"/>
        <v>0.031678895123003814</v>
      </c>
      <c r="G840" s="30">
        <f t="shared" si="121"/>
        <v>0.9501762624082866</v>
      </c>
      <c r="H840" s="13">
        <f t="shared" si="122"/>
        <v>950176.2624082866</v>
      </c>
      <c r="J840" s="13">
        <f t="shared" si="123"/>
        <v>950176.2624877866</v>
      </c>
      <c r="K840">
        <f t="shared" si="124"/>
        <v>136</v>
      </c>
      <c r="L840" s="13">
        <f t="shared" si="125"/>
        <v>950176.2624877866</v>
      </c>
      <c r="M840" s="13">
        <f t="shared" si="126"/>
        <v>897042.8320725708</v>
      </c>
    </row>
    <row r="841" spans="3:13" ht="12.75">
      <c r="C841">
        <f t="shared" si="118"/>
        <v>797</v>
      </c>
      <c r="E841">
        <f ca="1" t="shared" si="119"/>
        <v>315</v>
      </c>
      <c r="F841" s="30">
        <f t="shared" si="120"/>
        <v>-0.02388870037326085</v>
      </c>
      <c r="G841" s="30">
        <f t="shared" si="121"/>
        <v>0.8989985069562269</v>
      </c>
      <c r="H841" s="13">
        <f t="shared" si="122"/>
        <v>898998.5069562269</v>
      </c>
      <c r="J841" s="13">
        <f t="shared" si="123"/>
        <v>898998.5070358269</v>
      </c>
      <c r="K841">
        <f t="shared" si="124"/>
        <v>785</v>
      </c>
      <c r="L841" s="13">
        <f t="shared" si="125"/>
        <v>898998.5070358269</v>
      </c>
      <c r="M841" s="13">
        <f t="shared" si="126"/>
        <v>897042.8320383708</v>
      </c>
    </row>
    <row r="842" spans="3:13" ht="12.75">
      <c r="C842">
        <f t="shared" si="118"/>
        <v>798</v>
      </c>
      <c r="E842">
        <f ca="1" t="shared" si="119"/>
        <v>464</v>
      </c>
      <c r="F842" s="30">
        <f t="shared" si="120"/>
        <v>-0.009280089988751405</v>
      </c>
      <c r="G842" s="30">
        <f t="shared" si="121"/>
        <v>0.91245303712036</v>
      </c>
      <c r="H842" s="13">
        <f t="shared" si="122"/>
        <v>912453.03712036</v>
      </c>
      <c r="J842" s="13">
        <f t="shared" si="123"/>
        <v>912453.03720006</v>
      </c>
      <c r="K842">
        <f t="shared" si="124"/>
        <v>578</v>
      </c>
      <c r="L842" s="13">
        <f t="shared" si="125"/>
        <v>912453.03720006</v>
      </c>
      <c r="M842" s="13">
        <f t="shared" si="126"/>
        <v>897042.8320144708</v>
      </c>
    </row>
    <row r="843" spans="3:13" ht="12.75">
      <c r="C843">
        <f t="shared" si="118"/>
        <v>799</v>
      </c>
      <c r="E843">
        <f ca="1" t="shared" si="119"/>
        <v>23</v>
      </c>
      <c r="F843" s="30">
        <f t="shared" si="120"/>
        <v>-0.006132547244301789</v>
      </c>
      <c r="G843" s="30">
        <f t="shared" si="121"/>
        <v>0.9153519239879981</v>
      </c>
      <c r="H843" s="13">
        <f t="shared" si="122"/>
        <v>915351.9239879982</v>
      </c>
      <c r="J843" s="13">
        <f t="shared" si="123"/>
        <v>915351.9240677982</v>
      </c>
      <c r="K843">
        <f t="shared" si="124"/>
        <v>543</v>
      </c>
      <c r="L843" s="13">
        <f t="shared" si="125"/>
        <v>915351.9240677982</v>
      </c>
      <c r="M843" s="13">
        <f t="shared" si="126"/>
        <v>896999.4823438677</v>
      </c>
    </row>
    <row r="844" spans="3:13" ht="12.75">
      <c r="C844">
        <f t="shared" si="118"/>
        <v>800</v>
      </c>
      <c r="E844">
        <f ca="1" t="shared" si="119"/>
        <v>89</v>
      </c>
      <c r="F844" s="30">
        <f t="shared" si="120"/>
        <v>-0.02777206336144833</v>
      </c>
      <c r="G844" s="30">
        <f t="shared" si="121"/>
        <v>0.8954219296441062</v>
      </c>
      <c r="H844" s="13">
        <f t="shared" si="122"/>
        <v>895421.9296441062</v>
      </c>
      <c r="J844" s="13">
        <f t="shared" si="123"/>
        <v>895421.9297240062</v>
      </c>
      <c r="K844">
        <f t="shared" si="124"/>
        <v>812</v>
      </c>
      <c r="L844" s="13">
        <f t="shared" si="125"/>
        <v>895421.9297240062</v>
      </c>
      <c r="M844" s="13">
        <f t="shared" si="126"/>
        <v>896919.147261857</v>
      </c>
    </row>
    <row r="845" spans="3:13" ht="12.75">
      <c r="C845">
        <f t="shared" si="118"/>
        <v>801</v>
      </c>
      <c r="E845">
        <f ca="1" t="shared" si="119"/>
        <v>608</v>
      </c>
      <c r="F845" s="30">
        <f t="shared" si="120"/>
        <v>0.011036309458117177</v>
      </c>
      <c r="G845" s="30">
        <f t="shared" si="121"/>
        <v>0.931164441010926</v>
      </c>
      <c r="H845" s="13">
        <f t="shared" si="122"/>
        <v>931164.441010926</v>
      </c>
      <c r="J845" s="13">
        <f t="shared" si="123"/>
        <v>931164.4410909261</v>
      </c>
      <c r="K845">
        <f t="shared" si="124"/>
        <v>303</v>
      </c>
      <c r="L845" s="13">
        <f t="shared" si="125"/>
        <v>931164.4410909261</v>
      </c>
      <c r="M845" s="13">
        <f t="shared" si="126"/>
        <v>896867.8445927794</v>
      </c>
    </row>
    <row r="846" spans="3:13" ht="12.75">
      <c r="C846">
        <f t="shared" si="118"/>
        <v>802</v>
      </c>
      <c r="E846">
        <f ca="1" t="shared" si="119"/>
        <v>441</v>
      </c>
      <c r="F846" s="30">
        <f t="shared" si="120"/>
        <v>-0.03305442796785685</v>
      </c>
      <c r="G846" s="30">
        <f t="shared" si="121"/>
        <v>0.8905568718416039</v>
      </c>
      <c r="H846" s="13">
        <f t="shared" si="122"/>
        <v>890556.8718416039</v>
      </c>
      <c r="J846" s="13">
        <f t="shared" si="123"/>
        <v>890556.8719217039</v>
      </c>
      <c r="K846">
        <f t="shared" si="124"/>
        <v>844</v>
      </c>
      <c r="L846" s="13">
        <f t="shared" si="125"/>
        <v>890556.8719217039</v>
      </c>
      <c r="M846" s="13">
        <f t="shared" si="126"/>
        <v>896867.8445094795</v>
      </c>
    </row>
    <row r="847" spans="3:13" ht="12.75">
      <c r="C847">
        <f t="shared" si="118"/>
        <v>803</v>
      </c>
      <c r="E847">
        <f ca="1" t="shared" si="119"/>
        <v>179</v>
      </c>
      <c r="F847" s="30">
        <f t="shared" si="120"/>
        <v>-0.032543003254300484</v>
      </c>
      <c r="G847" s="30">
        <f t="shared" si="121"/>
        <v>0.8910278940027893</v>
      </c>
      <c r="H847" s="13">
        <f t="shared" si="122"/>
        <v>891027.8940027893</v>
      </c>
      <c r="J847" s="13">
        <f t="shared" si="123"/>
        <v>891027.8940829893</v>
      </c>
      <c r="K847">
        <f t="shared" si="124"/>
        <v>842</v>
      </c>
      <c r="L847" s="13">
        <f t="shared" si="125"/>
        <v>891027.8940829893</v>
      </c>
      <c r="M847" s="13">
        <f t="shared" si="126"/>
        <v>896377.5961744566</v>
      </c>
    </row>
    <row r="848" spans="3:13" ht="12.75">
      <c r="C848">
        <f t="shared" si="118"/>
        <v>804</v>
      </c>
      <c r="E848">
        <f ca="1" t="shared" si="119"/>
        <v>553</v>
      </c>
      <c r="F848" s="30">
        <f t="shared" si="120"/>
        <v>-0.026771653543307128</v>
      </c>
      <c r="G848" s="30">
        <f t="shared" si="121"/>
        <v>0.8963433070866141</v>
      </c>
      <c r="H848" s="13">
        <f t="shared" si="122"/>
        <v>896343.3070866142</v>
      </c>
      <c r="J848" s="13">
        <f t="shared" si="123"/>
        <v>896343.3071669142</v>
      </c>
      <c r="K848">
        <f t="shared" si="124"/>
        <v>805</v>
      </c>
      <c r="L848" s="13">
        <f t="shared" si="125"/>
        <v>896343.3071669142</v>
      </c>
      <c r="M848" s="13">
        <f t="shared" si="126"/>
        <v>896377.5961720566</v>
      </c>
    </row>
    <row r="849" spans="3:13" ht="12.75">
      <c r="C849">
        <f t="shared" si="118"/>
        <v>805</v>
      </c>
      <c r="E849">
        <f ca="1" t="shared" si="119"/>
        <v>294</v>
      </c>
      <c r="F849" s="30">
        <f t="shared" si="120"/>
        <v>-0.013704496788008558</v>
      </c>
      <c r="G849" s="30">
        <f t="shared" si="121"/>
        <v>0.9083781584582442</v>
      </c>
      <c r="H849" s="13">
        <f t="shared" si="122"/>
        <v>908378.1584582442</v>
      </c>
      <c r="J849" s="13">
        <f t="shared" si="123"/>
        <v>908378.1585386442</v>
      </c>
      <c r="K849">
        <f t="shared" si="124"/>
        <v>653</v>
      </c>
      <c r="L849" s="13">
        <f t="shared" si="125"/>
        <v>908378.1585386442</v>
      </c>
      <c r="M849" s="13">
        <f t="shared" si="126"/>
        <v>896377.5961596566</v>
      </c>
    </row>
    <row r="850" spans="3:13" ht="12.75">
      <c r="C850">
        <f t="shared" si="118"/>
        <v>806</v>
      </c>
      <c r="E850">
        <f ca="1" t="shared" si="119"/>
        <v>422</v>
      </c>
      <c r="F850" s="30">
        <f t="shared" si="120"/>
        <v>0.025578848560700918</v>
      </c>
      <c r="G850" s="30">
        <f t="shared" si="121"/>
        <v>0.9445581195244056</v>
      </c>
      <c r="H850" s="13">
        <f t="shared" si="122"/>
        <v>944558.1195244056</v>
      </c>
      <c r="J850" s="13">
        <f t="shared" si="123"/>
        <v>944558.1196049056</v>
      </c>
      <c r="K850">
        <f t="shared" si="124"/>
        <v>180</v>
      </c>
      <c r="L850" s="13">
        <f t="shared" si="125"/>
        <v>944558.1196049056</v>
      </c>
      <c r="M850" s="13">
        <f t="shared" si="126"/>
        <v>896343.3071669142</v>
      </c>
    </row>
    <row r="851" spans="3:13" ht="12.75">
      <c r="C851">
        <f t="shared" si="118"/>
        <v>807</v>
      </c>
      <c r="E851">
        <f ca="1" t="shared" si="119"/>
        <v>336</v>
      </c>
      <c r="F851" s="30">
        <f t="shared" si="120"/>
        <v>-0.016328869154193182</v>
      </c>
      <c r="G851" s="30">
        <f t="shared" si="121"/>
        <v>0.9059611115089882</v>
      </c>
      <c r="H851" s="13">
        <f t="shared" si="122"/>
        <v>905961.1115089882</v>
      </c>
      <c r="J851" s="13">
        <f t="shared" si="123"/>
        <v>905961.1115895882</v>
      </c>
      <c r="K851">
        <f t="shared" si="124"/>
        <v>686</v>
      </c>
      <c r="L851" s="13">
        <f t="shared" si="125"/>
        <v>905961.1115895882</v>
      </c>
      <c r="M851" s="13">
        <f t="shared" si="126"/>
        <v>896343.3071615142</v>
      </c>
    </row>
    <row r="852" spans="3:13" ht="12.75">
      <c r="C852">
        <f t="shared" si="118"/>
        <v>808</v>
      </c>
      <c r="E852">
        <f ca="1" t="shared" si="119"/>
        <v>259</v>
      </c>
      <c r="F852" s="30">
        <f t="shared" si="120"/>
        <v>-0.04015421546519238</v>
      </c>
      <c r="G852" s="30">
        <f t="shared" si="121"/>
        <v>0.8840179675565578</v>
      </c>
      <c r="H852" s="13">
        <f t="shared" si="122"/>
        <v>884017.9675565579</v>
      </c>
      <c r="J852" s="13">
        <f t="shared" si="123"/>
        <v>884017.9676372579</v>
      </c>
      <c r="K852">
        <f t="shared" si="124"/>
        <v>906</v>
      </c>
      <c r="L852" s="13">
        <f t="shared" si="125"/>
        <v>884017.9676372579</v>
      </c>
      <c r="M852" s="13">
        <f t="shared" si="126"/>
        <v>896147.7678171399</v>
      </c>
    </row>
    <row r="853" spans="3:13" ht="12.75">
      <c r="C853">
        <f t="shared" si="118"/>
        <v>809</v>
      </c>
      <c r="E853">
        <f ca="1" t="shared" si="119"/>
        <v>111</v>
      </c>
      <c r="F853" s="30">
        <f t="shared" si="120"/>
        <v>0.08751835535976515</v>
      </c>
      <c r="G853" s="30">
        <f t="shared" si="121"/>
        <v>1.0016044052863438</v>
      </c>
      <c r="H853" s="13">
        <f t="shared" si="122"/>
        <v>1001604.4052863438</v>
      </c>
      <c r="J853" s="13">
        <f t="shared" si="123"/>
        <v>1001604.4053671438</v>
      </c>
      <c r="K853">
        <f t="shared" si="124"/>
        <v>11</v>
      </c>
      <c r="L853" s="13">
        <f t="shared" si="125"/>
        <v>1001604.4053671438</v>
      </c>
      <c r="M853" s="13">
        <f t="shared" si="126"/>
        <v>896147.7677813398</v>
      </c>
    </row>
    <row r="854" spans="3:13" ht="12.75">
      <c r="C854">
        <f t="shared" si="118"/>
        <v>810</v>
      </c>
      <c r="E854">
        <f ca="1" t="shared" si="119"/>
        <v>604</v>
      </c>
      <c r="F854" s="30">
        <f t="shared" si="120"/>
        <v>-0.030898279889573166</v>
      </c>
      <c r="G854" s="30">
        <f t="shared" si="121"/>
        <v>0.8925426842217031</v>
      </c>
      <c r="H854" s="13">
        <f t="shared" si="122"/>
        <v>892542.6842217031</v>
      </c>
      <c r="J854" s="13">
        <f t="shared" si="123"/>
        <v>892542.6843026031</v>
      </c>
      <c r="K854">
        <f t="shared" si="124"/>
        <v>825</v>
      </c>
      <c r="L854" s="13">
        <f t="shared" si="125"/>
        <v>892542.6843026031</v>
      </c>
      <c r="M854" s="13">
        <f t="shared" si="126"/>
        <v>895666.5338038305</v>
      </c>
    </row>
    <row r="855" spans="3:13" ht="12.75">
      <c r="C855">
        <f t="shared" si="118"/>
        <v>811</v>
      </c>
      <c r="E855">
        <f ca="1" t="shared" si="119"/>
        <v>601</v>
      </c>
      <c r="F855" s="30">
        <f t="shared" si="120"/>
        <v>0.007239000113109295</v>
      </c>
      <c r="G855" s="30">
        <f t="shared" si="121"/>
        <v>0.9276671191041737</v>
      </c>
      <c r="H855" s="13">
        <f t="shared" si="122"/>
        <v>927667.1191041736</v>
      </c>
      <c r="J855" s="13">
        <f t="shared" si="123"/>
        <v>927667.1191851737</v>
      </c>
      <c r="K855">
        <f t="shared" si="124"/>
        <v>332</v>
      </c>
      <c r="L855" s="13">
        <f t="shared" si="125"/>
        <v>927667.1191851737</v>
      </c>
      <c r="M855" s="13">
        <f t="shared" si="126"/>
        <v>895502.2818025503</v>
      </c>
    </row>
    <row r="856" spans="3:13" ht="12.75">
      <c r="C856">
        <f t="shared" si="118"/>
        <v>812</v>
      </c>
      <c r="E856">
        <f ca="1" t="shared" si="119"/>
        <v>271</v>
      </c>
      <c r="F856" s="30">
        <f t="shared" si="120"/>
        <v>0.00827540549486927</v>
      </c>
      <c r="G856" s="30">
        <f t="shared" si="121"/>
        <v>0.9286216484607747</v>
      </c>
      <c r="H856" s="13">
        <f t="shared" si="122"/>
        <v>928621.6484607747</v>
      </c>
      <c r="J856" s="13">
        <f t="shared" si="123"/>
        <v>928621.6485418747</v>
      </c>
      <c r="K856">
        <f t="shared" si="124"/>
        <v>322</v>
      </c>
      <c r="L856" s="13">
        <f t="shared" si="125"/>
        <v>928621.6485418747</v>
      </c>
      <c r="M856" s="13">
        <f t="shared" si="126"/>
        <v>895502.2817945504</v>
      </c>
    </row>
    <row r="857" spans="3:13" ht="12.75">
      <c r="C857">
        <f t="shared" si="118"/>
        <v>813</v>
      </c>
      <c r="E857">
        <f ca="1" t="shared" si="119"/>
        <v>125</v>
      </c>
      <c r="F857" s="30">
        <f t="shared" si="120"/>
        <v>0.027115289460663217</v>
      </c>
      <c r="G857" s="30">
        <f t="shared" si="121"/>
        <v>0.9459731815932708</v>
      </c>
      <c r="H857" s="13">
        <f t="shared" si="122"/>
        <v>945973.1815932709</v>
      </c>
      <c r="J857" s="13">
        <f t="shared" si="123"/>
        <v>945973.1816744709</v>
      </c>
      <c r="K857">
        <f t="shared" si="124"/>
        <v>174</v>
      </c>
      <c r="L857" s="13">
        <f t="shared" si="125"/>
        <v>945973.1816744709</v>
      </c>
      <c r="M857" s="13">
        <f t="shared" si="126"/>
        <v>895421.9297240062</v>
      </c>
    </row>
    <row r="858" spans="3:13" ht="12.75">
      <c r="C858">
        <f t="shared" si="118"/>
        <v>814</v>
      </c>
      <c r="E858">
        <f ca="1" t="shared" si="119"/>
        <v>483</v>
      </c>
      <c r="F858" s="30">
        <f t="shared" si="120"/>
        <v>-0.015905427189682908</v>
      </c>
      <c r="G858" s="30">
        <f t="shared" si="121"/>
        <v>0.9063511015583021</v>
      </c>
      <c r="H858" s="13">
        <f t="shared" si="122"/>
        <v>906351.1015583021</v>
      </c>
      <c r="J858" s="13">
        <f t="shared" si="123"/>
        <v>906351.1016396021</v>
      </c>
      <c r="K858">
        <f t="shared" si="124"/>
        <v>679</v>
      </c>
      <c r="L858" s="13">
        <f t="shared" si="125"/>
        <v>906351.1016396021</v>
      </c>
      <c r="M858" s="13">
        <f t="shared" si="126"/>
        <v>895421.9297083062</v>
      </c>
    </row>
    <row r="859" spans="3:13" ht="12.75">
      <c r="C859">
        <f t="shared" si="118"/>
        <v>815</v>
      </c>
      <c r="E859">
        <f ca="1" t="shared" si="119"/>
        <v>363</v>
      </c>
      <c r="F859" s="30">
        <f t="shared" si="120"/>
        <v>0.03728489483747621</v>
      </c>
      <c r="G859" s="30">
        <f t="shared" si="121"/>
        <v>0.9553393881453156</v>
      </c>
      <c r="H859" s="13">
        <f t="shared" si="122"/>
        <v>955339.3881453156</v>
      </c>
      <c r="J859" s="13">
        <f t="shared" si="123"/>
        <v>955339.3882267156</v>
      </c>
      <c r="K859">
        <f t="shared" si="124"/>
        <v>101</v>
      </c>
      <c r="L859" s="13">
        <f t="shared" si="125"/>
        <v>955339.3882267156</v>
      </c>
      <c r="M859" s="13">
        <f t="shared" si="126"/>
        <v>895299.0807638547</v>
      </c>
    </row>
    <row r="860" spans="3:13" ht="12.75">
      <c r="C860">
        <f t="shared" si="118"/>
        <v>816</v>
      </c>
      <c r="E860">
        <f ca="1" t="shared" si="119"/>
        <v>91</v>
      </c>
      <c r="F860" s="30">
        <f t="shared" si="120"/>
        <v>-0.06217588591184109</v>
      </c>
      <c r="G860" s="30">
        <f t="shared" si="121"/>
        <v>0.8637360090751944</v>
      </c>
      <c r="H860" s="13">
        <f t="shared" si="122"/>
        <v>863736.0090751945</v>
      </c>
      <c r="J860" s="13">
        <f t="shared" si="123"/>
        <v>863736.0091566945</v>
      </c>
      <c r="K860">
        <f t="shared" si="124"/>
        <v>962</v>
      </c>
      <c r="L860" s="13">
        <f t="shared" si="125"/>
        <v>863736.0091566945</v>
      </c>
      <c r="M860" s="13">
        <f t="shared" si="126"/>
        <v>895207.1638510207</v>
      </c>
    </row>
    <row r="861" spans="3:13" ht="12.75">
      <c r="C861">
        <f t="shared" si="118"/>
        <v>817</v>
      </c>
      <c r="E861">
        <f ca="1" t="shared" si="119"/>
        <v>269</v>
      </c>
      <c r="F861" s="30">
        <f t="shared" si="120"/>
        <v>-0.011498257839721249</v>
      </c>
      <c r="G861" s="30">
        <f t="shared" si="121"/>
        <v>0.9104101045296168</v>
      </c>
      <c r="H861" s="13">
        <f t="shared" si="122"/>
        <v>910410.1045296168</v>
      </c>
      <c r="J861" s="13">
        <f t="shared" si="123"/>
        <v>910410.1046112168</v>
      </c>
      <c r="K861">
        <f t="shared" si="124"/>
        <v>620</v>
      </c>
      <c r="L861" s="13">
        <f t="shared" si="125"/>
        <v>910410.1046112168</v>
      </c>
      <c r="M861" s="13">
        <f t="shared" si="126"/>
        <v>894211.2488344419</v>
      </c>
    </row>
    <row r="862" spans="3:13" ht="12.75">
      <c r="C862">
        <f t="shared" si="118"/>
        <v>818</v>
      </c>
      <c r="E862">
        <f ca="1" t="shared" si="119"/>
        <v>314</v>
      </c>
      <c r="F862" s="30">
        <f t="shared" si="120"/>
        <v>0.03840732910500355</v>
      </c>
      <c r="G862" s="30">
        <f t="shared" si="121"/>
        <v>0.9563731501057083</v>
      </c>
      <c r="H862" s="13">
        <f t="shared" si="122"/>
        <v>956373.1501057083</v>
      </c>
      <c r="J862" s="13">
        <f t="shared" si="123"/>
        <v>956373.1501874083</v>
      </c>
      <c r="K862">
        <f t="shared" si="124"/>
        <v>95</v>
      </c>
      <c r="L862" s="13">
        <f t="shared" si="125"/>
        <v>956373.1501874083</v>
      </c>
      <c r="M862" s="13">
        <f t="shared" si="126"/>
        <v>894100.8268988457</v>
      </c>
    </row>
    <row r="863" spans="3:13" ht="12.75">
      <c r="C863">
        <f t="shared" si="118"/>
        <v>819</v>
      </c>
      <c r="E863">
        <f ca="1" t="shared" si="119"/>
        <v>489</v>
      </c>
      <c r="F863" s="30">
        <f t="shared" si="120"/>
        <v>0.1256531475491416</v>
      </c>
      <c r="G863" s="30">
        <f t="shared" si="121"/>
        <v>1.0367265488927595</v>
      </c>
      <c r="H863" s="13">
        <f t="shared" si="122"/>
        <v>1036726.5488927595</v>
      </c>
      <c r="J863" s="13">
        <f t="shared" si="123"/>
        <v>1036726.5489745595</v>
      </c>
      <c r="K863">
        <f t="shared" si="124"/>
        <v>1</v>
      </c>
      <c r="L863" s="13">
        <f t="shared" si="125"/>
        <v>1036726.5489745595</v>
      </c>
      <c r="M863" s="13">
        <f t="shared" si="126"/>
        <v>894100.8268323457</v>
      </c>
    </row>
    <row r="864" spans="3:13" ht="12.75">
      <c r="C864">
        <f t="shared" si="118"/>
        <v>820</v>
      </c>
      <c r="E864">
        <f ca="1" t="shared" si="119"/>
        <v>172</v>
      </c>
      <c r="F864" s="30">
        <f t="shared" si="120"/>
        <v>0</v>
      </c>
      <c r="G864" s="30">
        <f t="shared" si="121"/>
        <v>0.921</v>
      </c>
      <c r="H864" s="13">
        <f t="shared" si="122"/>
        <v>921000</v>
      </c>
      <c r="J864" s="13">
        <f t="shared" si="123"/>
        <v>921000.0000819</v>
      </c>
      <c r="K864">
        <f t="shared" si="124"/>
        <v>452</v>
      </c>
      <c r="L864" s="13">
        <f t="shared" si="125"/>
        <v>921000.0000819</v>
      </c>
      <c r="M864" s="13">
        <f t="shared" si="126"/>
        <v>894061.4235413135</v>
      </c>
    </row>
    <row r="865" spans="3:13" ht="12.75">
      <c r="C865">
        <f t="shared" si="118"/>
        <v>821</v>
      </c>
      <c r="E865">
        <f ca="1" t="shared" si="119"/>
        <v>612</v>
      </c>
      <c r="F865" s="30">
        <f t="shared" si="120"/>
        <v>-0.007703157209504208</v>
      </c>
      <c r="G865" s="30">
        <f t="shared" si="121"/>
        <v>0.9139053922100466</v>
      </c>
      <c r="H865" s="13">
        <f t="shared" si="122"/>
        <v>913905.3922100466</v>
      </c>
      <c r="J865" s="13">
        <f t="shared" si="123"/>
        <v>913905.3922920467</v>
      </c>
      <c r="K865">
        <f t="shared" si="124"/>
        <v>563</v>
      </c>
      <c r="L865" s="13">
        <f t="shared" si="125"/>
        <v>913905.3922920467</v>
      </c>
      <c r="M865" s="13">
        <f t="shared" si="126"/>
        <v>894061.4235302135</v>
      </c>
    </row>
    <row r="866" spans="3:13" ht="12.75">
      <c r="C866">
        <f t="shared" si="118"/>
        <v>822</v>
      </c>
      <c r="E866">
        <f ca="1" t="shared" si="119"/>
        <v>71</v>
      </c>
      <c r="F866" s="30">
        <f t="shared" si="120"/>
        <v>0.004890879947392346</v>
      </c>
      <c r="G866" s="30">
        <f t="shared" si="121"/>
        <v>0.9255045004315484</v>
      </c>
      <c r="H866" s="13">
        <f t="shared" si="122"/>
        <v>925504.5004315485</v>
      </c>
      <c r="J866" s="13">
        <f t="shared" si="123"/>
        <v>925504.5005136485</v>
      </c>
      <c r="K866">
        <f t="shared" si="124"/>
        <v>370</v>
      </c>
      <c r="L866" s="13">
        <f t="shared" si="125"/>
        <v>925504.5005136485</v>
      </c>
      <c r="M866" s="13">
        <f t="shared" si="126"/>
        <v>894061.4235254135</v>
      </c>
    </row>
    <row r="867" spans="3:13" ht="12.75">
      <c r="C867">
        <f t="shared" si="118"/>
        <v>823</v>
      </c>
      <c r="E867">
        <f ca="1" t="shared" si="119"/>
        <v>189</v>
      </c>
      <c r="F867" s="30">
        <f t="shared" si="120"/>
        <v>0.003656307129798808</v>
      </c>
      <c r="G867" s="30">
        <f t="shared" si="121"/>
        <v>0.9243674588665447</v>
      </c>
      <c r="H867" s="13">
        <f t="shared" si="122"/>
        <v>924367.4588665446</v>
      </c>
      <c r="J867" s="13">
        <f t="shared" si="123"/>
        <v>924367.4589487447</v>
      </c>
      <c r="K867">
        <f t="shared" si="124"/>
        <v>387</v>
      </c>
      <c r="L867" s="13">
        <f t="shared" si="125"/>
        <v>924367.4589487447</v>
      </c>
      <c r="M867" s="13">
        <f t="shared" si="126"/>
        <v>894061.4234754135</v>
      </c>
    </row>
    <row r="868" spans="3:13" ht="12.75">
      <c r="C868">
        <f t="shared" si="118"/>
        <v>824</v>
      </c>
      <c r="E868">
        <f ca="1" t="shared" si="119"/>
        <v>112</v>
      </c>
      <c r="F868" s="30">
        <f t="shared" si="120"/>
        <v>-0.09937888198757772</v>
      </c>
      <c r="G868" s="30">
        <f t="shared" si="121"/>
        <v>0.829472049689441</v>
      </c>
      <c r="H868" s="13">
        <f t="shared" si="122"/>
        <v>829472.049689441</v>
      </c>
      <c r="J868" s="13">
        <f t="shared" si="123"/>
        <v>829472.049771741</v>
      </c>
      <c r="K868">
        <f t="shared" si="124"/>
        <v>999</v>
      </c>
      <c r="L868" s="13">
        <f t="shared" si="125"/>
        <v>829472.049771741</v>
      </c>
      <c r="M868" s="13">
        <f t="shared" si="126"/>
        <v>892870.2838703312</v>
      </c>
    </row>
    <row r="869" spans="3:13" ht="12.75">
      <c r="C869">
        <f t="shared" si="118"/>
        <v>825</v>
      </c>
      <c r="E869">
        <f ca="1" t="shared" si="119"/>
        <v>479</v>
      </c>
      <c r="F869" s="30">
        <f t="shared" si="120"/>
        <v>0.014426495986995747</v>
      </c>
      <c r="G869" s="30">
        <f t="shared" si="121"/>
        <v>0.9342868028040231</v>
      </c>
      <c r="H869" s="13">
        <f t="shared" si="122"/>
        <v>934286.8028040231</v>
      </c>
      <c r="J869" s="13">
        <f t="shared" si="123"/>
        <v>934286.8028864232</v>
      </c>
      <c r="K869">
        <f t="shared" si="124"/>
        <v>272</v>
      </c>
      <c r="L869" s="13">
        <f t="shared" si="125"/>
        <v>934286.8028864232</v>
      </c>
      <c r="M869" s="13">
        <f t="shared" si="126"/>
        <v>892542.6843210032</v>
      </c>
    </row>
    <row r="870" spans="3:13" ht="12.75">
      <c r="C870">
        <f t="shared" si="118"/>
        <v>826</v>
      </c>
      <c r="E870">
        <f ca="1" t="shared" si="119"/>
        <v>245</v>
      </c>
      <c r="F870" s="30">
        <f t="shared" si="120"/>
        <v>0.022912353347135817</v>
      </c>
      <c r="G870" s="30">
        <f t="shared" si="121"/>
        <v>0.9421022774327121</v>
      </c>
      <c r="H870" s="13">
        <f t="shared" si="122"/>
        <v>942102.2774327121</v>
      </c>
      <c r="J870" s="13">
        <f t="shared" si="123"/>
        <v>942102.2775152122</v>
      </c>
      <c r="K870">
        <f t="shared" si="124"/>
        <v>203</v>
      </c>
      <c r="L870" s="13">
        <f t="shared" si="125"/>
        <v>942102.2775152122</v>
      </c>
      <c r="M870" s="13">
        <f t="shared" si="126"/>
        <v>892542.6843026031</v>
      </c>
    </row>
    <row r="871" spans="3:13" ht="12.75">
      <c r="C871">
        <f t="shared" si="118"/>
        <v>827</v>
      </c>
      <c r="E871">
        <f ca="1" t="shared" si="119"/>
        <v>304</v>
      </c>
      <c r="F871" s="30">
        <f t="shared" si="120"/>
        <v>0.04354038833319329</v>
      </c>
      <c r="G871" s="30">
        <f t="shared" si="121"/>
        <v>0.961100697654871</v>
      </c>
      <c r="H871" s="13">
        <f t="shared" si="122"/>
        <v>961100.697654871</v>
      </c>
      <c r="J871" s="13">
        <f t="shared" si="123"/>
        <v>961100.6977374711</v>
      </c>
      <c r="K871">
        <f t="shared" si="124"/>
        <v>72</v>
      </c>
      <c r="L871" s="13">
        <f t="shared" si="125"/>
        <v>961100.6977374711</v>
      </c>
      <c r="M871" s="13">
        <f t="shared" si="126"/>
        <v>892360.996777007</v>
      </c>
    </row>
    <row r="872" spans="3:13" ht="12.75">
      <c r="C872">
        <f t="shared" si="118"/>
        <v>828</v>
      </c>
      <c r="E872">
        <f ca="1" t="shared" si="119"/>
        <v>424</v>
      </c>
      <c r="F872" s="30">
        <f t="shared" si="120"/>
        <v>-0.047140115163147756</v>
      </c>
      <c r="G872" s="30">
        <f t="shared" si="121"/>
        <v>0.877583953934741</v>
      </c>
      <c r="H872" s="13">
        <f t="shared" si="122"/>
        <v>877583.953934741</v>
      </c>
      <c r="J872" s="13">
        <f t="shared" si="123"/>
        <v>877583.954017441</v>
      </c>
      <c r="K872">
        <f t="shared" si="124"/>
        <v>919</v>
      </c>
      <c r="L872" s="13">
        <f t="shared" si="125"/>
        <v>877583.954017441</v>
      </c>
      <c r="M872" s="13">
        <f t="shared" si="126"/>
        <v>892360.996775407</v>
      </c>
    </row>
    <row r="873" spans="3:13" ht="12.75">
      <c r="C873">
        <f t="shared" si="118"/>
        <v>829</v>
      </c>
      <c r="E873">
        <f ca="1" t="shared" si="119"/>
        <v>126</v>
      </c>
      <c r="F873" s="30">
        <f t="shared" si="120"/>
        <v>-0.01266981404759615</v>
      </c>
      <c r="G873" s="30">
        <f t="shared" si="121"/>
        <v>0.909331101262164</v>
      </c>
      <c r="H873" s="13">
        <f t="shared" si="122"/>
        <v>909331.101262164</v>
      </c>
      <c r="J873" s="13">
        <f t="shared" si="123"/>
        <v>909331.101344964</v>
      </c>
      <c r="K873">
        <f t="shared" si="124"/>
        <v>635</v>
      </c>
      <c r="L873" s="13">
        <f t="shared" si="125"/>
        <v>909331.101344964</v>
      </c>
      <c r="M873" s="13">
        <f t="shared" si="126"/>
        <v>892093.8230893974</v>
      </c>
    </row>
    <row r="874" spans="3:13" ht="12.75">
      <c r="C874">
        <f t="shared" si="118"/>
        <v>830</v>
      </c>
      <c r="E874">
        <f ca="1" t="shared" si="119"/>
        <v>576</v>
      </c>
      <c r="F874" s="30">
        <f t="shared" si="120"/>
        <v>-0.015520176229097737</v>
      </c>
      <c r="G874" s="30">
        <f t="shared" si="121"/>
        <v>0.906705917693001</v>
      </c>
      <c r="H874" s="13">
        <f t="shared" si="122"/>
        <v>906705.917693001</v>
      </c>
      <c r="J874" s="13">
        <f t="shared" si="123"/>
        <v>906705.917775901</v>
      </c>
      <c r="K874">
        <f t="shared" si="124"/>
        <v>670</v>
      </c>
      <c r="L874" s="13">
        <f t="shared" si="125"/>
        <v>906705.917775901</v>
      </c>
      <c r="M874" s="13">
        <f t="shared" si="126"/>
        <v>891775.6834040249</v>
      </c>
    </row>
    <row r="875" spans="3:13" ht="12.75">
      <c r="C875">
        <f t="shared" si="118"/>
        <v>831</v>
      </c>
      <c r="E875">
        <f ca="1" t="shared" si="119"/>
        <v>588</v>
      </c>
      <c r="F875" s="30">
        <f t="shared" si="120"/>
        <v>-0.032396760323967544</v>
      </c>
      <c r="G875" s="30">
        <f t="shared" si="121"/>
        <v>0.8911625837416259</v>
      </c>
      <c r="H875" s="13">
        <f t="shared" si="122"/>
        <v>891162.5837416259</v>
      </c>
      <c r="J875" s="13">
        <f t="shared" si="123"/>
        <v>891162.5838246259</v>
      </c>
      <c r="K875">
        <f t="shared" si="124"/>
        <v>839</v>
      </c>
      <c r="L875" s="13">
        <f t="shared" si="125"/>
        <v>891162.5838246259</v>
      </c>
      <c r="M875" s="13">
        <f t="shared" si="126"/>
        <v>891775.6833885249</v>
      </c>
    </row>
    <row r="876" spans="3:13" ht="12.75">
      <c r="C876">
        <f t="shared" si="118"/>
        <v>832</v>
      </c>
      <c r="E876">
        <f ca="1" t="shared" si="119"/>
        <v>171</v>
      </c>
      <c r="F876" s="30">
        <f t="shared" si="120"/>
        <v>-0.08995449772488628</v>
      </c>
      <c r="G876" s="30">
        <f t="shared" si="121"/>
        <v>0.8381519075953797</v>
      </c>
      <c r="H876" s="13">
        <f t="shared" si="122"/>
        <v>838151.9075953797</v>
      </c>
      <c r="J876" s="13">
        <f t="shared" si="123"/>
        <v>838151.9076784798</v>
      </c>
      <c r="K876">
        <f t="shared" si="124"/>
        <v>996</v>
      </c>
      <c r="L876" s="13">
        <f t="shared" si="125"/>
        <v>838151.9076784798</v>
      </c>
      <c r="M876" s="13">
        <f t="shared" si="126"/>
        <v>891775.683355325</v>
      </c>
    </row>
    <row r="877" spans="3:13" ht="12.75">
      <c r="C877">
        <f t="shared" si="118"/>
        <v>833</v>
      </c>
      <c r="E877">
        <f ca="1" t="shared" si="119"/>
        <v>74</v>
      </c>
      <c r="F877" s="30">
        <f t="shared" si="120"/>
        <v>0.01939113434145945</v>
      </c>
      <c r="G877" s="30">
        <f t="shared" si="121"/>
        <v>0.9388592347284842</v>
      </c>
      <c r="H877" s="13">
        <f t="shared" si="122"/>
        <v>938859.2347284842</v>
      </c>
      <c r="J877" s="13">
        <f t="shared" si="123"/>
        <v>938859.2348116842</v>
      </c>
      <c r="K877">
        <f t="shared" si="124"/>
        <v>234</v>
      </c>
      <c r="L877" s="13">
        <f t="shared" si="125"/>
        <v>938859.2348116842</v>
      </c>
      <c r="M877" s="13">
        <f t="shared" si="126"/>
        <v>891775.6833426249</v>
      </c>
    </row>
    <row r="878" spans="3:13" ht="12.75">
      <c r="C878">
        <f t="shared" si="118"/>
        <v>834</v>
      </c>
      <c r="E878">
        <f ca="1" t="shared" si="119"/>
        <v>607</v>
      </c>
      <c r="F878" s="30">
        <f t="shared" si="120"/>
        <v>-0.02075002701826434</v>
      </c>
      <c r="G878" s="30">
        <f t="shared" si="121"/>
        <v>0.9018892251161786</v>
      </c>
      <c r="H878" s="13">
        <f t="shared" si="122"/>
        <v>901889.2251161786</v>
      </c>
      <c r="J878" s="13">
        <f t="shared" si="123"/>
        <v>901889.2251994787</v>
      </c>
      <c r="K878">
        <f t="shared" si="124"/>
        <v>747</v>
      </c>
      <c r="L878" s="13">
        <f t="shared" si="125"/>
        <v>901889.2251994787</v>
      </c>
      <c r="M878" s="13">
        <f t="shared" si="126"/>
        <v>891775.683338425</v>
      </c>
    </row>
    <row r="879" spans="3:13" ht="12.75">
      <c r="C879">
        <f aca="true" t="shared" si="127" ref="C879:C942">C878+1</f>
        <v>835</v>
      </c>
      <c r="E879">
        <f aca="true" ca="1" t="shared" si="128" ref="E879:E942">RANDBETWEEN(2,614)</f>
        <v>516</v>
      </c>
      <c r="F879" s="30">
        <f aca="true" t="shared" si="129" ref="F879:F942">VLOOKUP(E879,$C$46:$D$658,2,TRUE)</f>
        <v>-0.015806344644633596</v>
      </c>
      <c r="G879" s="30">
        <f aca="true" t="shared" si="130" ref="G879:G942">$B$1*(1+F879)</f>
        <v>0.9064423565822926</v>
      </c>
      <c r="H879" s="13">
        <f aca="true" t="shared" si="131" ref="H879:H942">1*G879*$B$3</f>
        <v>906442.3565822926</v>
      </c>
      <c r="J879" s="13">
        <f aca="true" t="shared" si="132" ref="J879:J942">H879+0.0000001*C878</f>
        <v>906442.3566656926</v>
      </c>
      <c r="K879">
        <f aca="true" t="shared" si="133" ref="K879:K942">RANK(J879,J$46:J$1045)</f>
        <v>676</v>
      </c>
      <c r="L879" s="13">
        <f aca="true" t="shared" si="134" ref="L879:L942">H879+0.0000001*C878</f>
        <v>906442.3566656926</v>
      </c>
      <c r="M879" s="13">
        <f aca="true" t="shared" si="135" ref="M879:M942">_xlfn.IFERROR(VLOOKUP(C878,K$46:L$1045,2,FALSE),VLOOKUP(C878,K$46:L$1045,2,TRUE))</f>
        <v>891557.4425908426</v>
      </c>
    </row>
    <row r="880" spans="3:13" ht="12.75">
      <c r="C880">
        <f t="shared" si="127"/>
        <v>836</v>
      </c>
      <c r="E880">
        <f ca="1" t="shared" si="128"/>
        <v>440</v>
      </c>
      <c r="F880" s="30">
        <f t="shared" si="129"/>
        <v>0.004159387738124964</v>
      </c>
      <c r="G880" s="30">
        <f t="shared" si="130"/>
        <v>0.9248307961068132</v>
      </c>
      <c r="H880" s="13">
        <f t="shared" si="131"/>
        <v>924830.7961068131</v>
      </c>
      <c r="J880" s="13">
        <f t="shared" si="132"/>
        <v>924830.7961903132</v>
      </c>
      <c r="K880">
        <f t="shared" si="133"/>
        <v>378</v>
      </c>
      <c r="L880" s="13">
        <f t="shared" si="134"/>
        <v>924830.7961903132</v>
      </c>
      <c r="M880" s="13">
        <f t="shared" si="135"/>
        <v>891557.4425867426</v>
      </c>
    </row>
    <row r="881" spans="3:13" ht="12.75">
      <c r="C881">
        <f t="shared" si="127"/>
        <v>837</v>
      </c>
      <c r="E881">
        <f ca="1" t="shared" si="128"/>
        <v>425</v>
      </c>
      <c r="F881" s="30">
        <f t="shared" si="129"/>
        <v>-0.020304568527918843</v>
      </c>
      <c r="G881" s="30">
        <f t="shared" si="130"/>
        <v>0.9022994923857868</v>
      </c>
      <c r="H881" s="13">
        <f t="shared" si="131"/>
        <v>902299.4923857867</v>
      </c>
      <c r="J881" s="13">
        <f t="shared" si="132"/>
        <v>902299.4924693868</v>
      </c>
      <c r="K881">
        <f t="shared" si="133"/>
        <v>734</v>
      </c>
      <c r="L881" s="13">
        <f t="shared" si="134"/>
        <v>902299.4924693868</v>
      </c>
      <c r="M881" s="13">
        <f t="shared" si="135"/>
        <v>891557.4425613426</v>
      </c>
    </row>
    <row r="882" spans="3:13" ht="12.75">
      <c r="C882">
        <f t="shared" si="127"/>
        <v>838</v>
      </c>
      <c r="E882">
        <f ca="1" t="shared" si="128"/>
        <v>524</v>
      </c>
      <c r="F882" s="30">
        <f t="shared" si="129"/>
        <v>0.009685230024212954</v>
      </c>
      <c r="G882" s="30">
        <f t="shared" si="130"/>
        <v>0.9299200968523001</v>
      </c>
      <c r="H882" s="13">
        <f t="shared" si="131"/>
        <v>929920.0968523001</v>
      </c>
      <c r="J882" s="13">
        <f t="shared" si="132"/>
        <v>929920.0969360002</v>
      </c>
      <c r="K882">
        <f t="shared" si="133"/>
        <v>312</v>
      </c>
      <c r="L882" s="13">
        <f t="shared" si="134"/>
        <v>929920.0969360002</v>
      </c>
      <c r="M882" s="13">
        <f t="shared" si="135"/>
        <v>891295.8190092526</v>
      </c>
    </row>
    <row r="883" spans="3:13" ht="12.75">
      <c r="C883">
        <f t="shared" si="127"/>
        <v>839</v>
      </c>
      <c r="E883">
        <f ca="1" t="shared" si="128"/>
        <v>548</v>
      </c>
      <c r="F883" s="30">
        <f t="shared" si="129"/>
        <v>0.014447884416924683</v>
      </c>
      <c r="G883" s="30">
        <f t="shared" si="130"/>
        <v>0.9343065015479877</v>
      </c>
      <c r="H883" s="13">
        <f t="shared" si="131"/>
        <v>934306.5015479877</v>
      </c>
      <c r="J883" s="13">
        <f t="shared" si="132"/>
        <v>934306.5016317877</v>
      </c>
      <c r="K883">
        <f t="shared" si="133"/>
        <v>268</v>
      </c>
      <c r="L883" s="13">
        <f t="shared" si="134"/>
        <v>934306.5016317877</v>
      </c>
      <c r="M883" s="13">
        <f t="shared" si="135"/>
        <v>891162.5838330259</v>
      </c>
    </row>
    <row r="884" spans="3:13" ht="12.75">
      <c r="C884">
        <f t="shared" si="127"/>
        <v>840</v>
      </c>
      <c r="E884">
        <f ca="1" t="shared" si="128"/>
        <v>467</v>
      </c>
      <c r="F884" s="30">
        <f t="shared" si="129"/>
        <v>-0.018362961515920984</v>
      </c>
      <c r="G884" s="30">
        <f t="shared" si="130"/>
        <v>0.9040877124438368</v>
      </c>
      <c r="H884" s="13">
        <f t="shared" si="131"/>
        <v>904087.7124438367</v>
      </c>
      <c r="J884" s="13">
        <f t="shared" si="132"/>
        <v>904087.7125277368</v>
      </c>
      <c r="K884">
        <f t="shared" si="133"/>
        <v>713</v>
      </c>
      <c r="L884" s="13">
        <f t="shared" si="134"/>
        <v>904087.7125277368</v>
      </c>
      <c r="M884" s="13">
        <f t="shared" si="135"/>
        <v>891162.5838246259</v>
      </c>
    </row>
    <row r="885" spans="3:13" ht="12.75">
      <c r="C885">
        <f t="shared" si="127"/>
        <v>841</v>
      </c>
      <c r="E885">
        <f ca="1" t="shared" si="128"/>
        <v>34</v>
      </c>
      <c r="F885" s="30">
        <f t="shared" si="129"/>
        <v>0.02293502293502292</v>
      </c>
      <c r="G885" s="30">
        <f t="shared" si="130"/>
        <v>0.9421231561231561</v>
      </c>
      <c r="H885" s="13">
        <f t="shared" si="131"/>
        <v>942123.1561231561</v>
      </c>
      <c r="J885" s="13">
        <f t="shared" si="132"/>
        <v>942123.1562071561</v>
      </c>
      <c r="K885">
        <f t="shared" si="133"/>
        <v>202</v>
      </c>
      <c r="L885" s="13">
        <f t="shared" si="134"/>
        <v>942123.1562071561</v>
      </c>
      <c r="M885" s="13">
        <f t="shared" si="135"/>
        <v>891162.5837605259</v>
      </c>
    </row>
    <row r="886" spans="3:13" ht="12.75">
      <c r="C886">
        <f t="shared" si="127"/>
        <v>842</v>
      </c>
      <c r="E886">
        <f ca="1" t="shared" si="128"/>
        <v>44</v>
      </c>
      <c r="F886" s="30">
        <f t="shared" si="129"/>
        <v>0.01565082470401724</v>
      </c>
      <c r="G886" s="30">
        <f t="shared" si="130"/>
        <v>0.9354144095524</v>
      </c>
      <c r="H886" s="13">
        <f t="shared" si="131"/>
        <v>935414.4095524</v>
      </c>
      <c r="J886" s="13">
        <f t="shared" si="132"/>
        <v>935414.4096365</v>
      </c>
      <c r="K886">
        <f t="shared" si="133"/>
        <v>257</v>
      </c>
      <c r="L886" s="13">
        <f t="shared" si="134"/>
        <v>935414.4096365</v>
      </c>
      <c r="M886" s="13">
        <f t="shared" si="135"/>
        <v>891162.5837528259</v>
      </c>
    </row>
    <row r="887" spans="3:13" ht="12.75">
      <c r="C887">
        <f t="shared" si="127"/>
        <v>843</v>
      </c>
      <c r="E887">
        <f ca="1" t="shared" si="128"/>
        <v>269</v>
      </c>
      <c r="F887" s="30">
        <f t="shared" si="129"/>
        <v>-0.011498257839721249</v>
      </c>
      <c r="G887" s="30">
        <f t="shared" si="130"/>
        <v>0.9104101045296168</v>
      </c>
      <c r="H887" s="13">
        <f t="shared" si="131"/>
        <v>910410.1045296168</v>
      </c>
      <c r="J887" s="13">
        <f t="shared" si="132"/>
        <v>910410.1046138167</v>
      </c>
      <c r="K887">
        <f t="shared" si="133"/>
        <v>619</v>
      </c>
      <c r="L887" s="13">
        <f t="shared" si="134"/>
        <v>910410.1046138167</v>
      </c>
      <c r="M887" s="13">
        <f t="shared" si="135"/>
        <v>891027.8940829893</v>
      </c>
    </row>
    <row r="888" spans="3:13" ht="12.75">
      <c r="C888">
        <f t="shared" si="127"/>
        <v>844</v>
      </c>
      <c r="E888">
        <f ca="1" t="shared" si="128"/>
        <v>148</v>
      </c>
      <c r="F888" s="30">
        <f t="shared" si="129"/>
        <v>-0.005993766482857876</v>
      </c>
      <c r="G888" s="30">
        <f t="shared" si="130"/>
        <v>0.915479741069288</v>
      </c>
      <c r="H888" s="13">
        <f t="shared" si="131"/>
        <v>915479.741069288</v>
      </c>
      <c r="J888" s="13">
        <f t="shared" si="132"/>
        <v>915479.7411535879</v>
      </c>
      <c r="K888">
        <f t="shared" si="133"/>
        <v>538</v>
      </c>
      <c r="L888" s="13">
        <f t="shared" si="134"/>
        <v>915479.7411535879</v>
      </c>
      <c r="M888" s="13">
        <f t="shared" si="135"/>
        <v>891027.8940630893</v>
      </c>
    </row>
    <row r="889" spans="3:13" ht="12.75">
      <c r="C889">
        <f t="shared" si="127"/>
        <v>845</v>
      </c>
      <c r="E889">
        <f ca="1" t="shared" si="128"/>
        <v>347</v>
      </c>
      <c r="F889" s="30">
        <f t="shared" si="129"/>
        <v>0.04264252443744687</v>
      </c>
      <c r="G889" s="30">
        <f t="shared" si="130"/>
        <v>0.9602737650068887</v>
      </c>
      <c r="H889" s="13">
        <f t="shared" si="131"/>
        <v>960273.7650068887</v>
      </c>
      <c r="J889" s="13">
        <f t="shared" si="132"/>
        <v>960273.7650912886</v>
      </c>
      <c r="K889">
        <f t="shared" si="133"/>
        <v>76</v>
      </c>
      <c r="L889" s="13">
        <f t="shared" si="134"/>
        <v>960273.7650912886</v>
      </c>
      <c r="M889" s="13">
        <f t="shared" si="135"/>
        <v>890556.8719217039</v>
      </c>
    </row>
    <row r="890" spans="3:13" ht="12.75">
      <c r="C890">
        <f t="shared" si="127"/>
        <v>846</v>
      </c>
      <c r="E890">
        <f ca="1" t="shared" si="128"/>
        <v>174</v>
      </c>
      <c r="F890" s="30">
        <f t="shared" si="129"/>
        <v>-0.013203883495145674</v>
      </c>
      <c r="G890" s="30">
        <f t="shared" si="130"/>
        <v>0.9088392233009709</v>
      </c>
      <c r="H890" s="13">
        <f t="shared" si="131"/>
        <v>908839.2233009709</v>
      </c>
      <c r="J890" s="13">
        <f t="shared" si="132"/>
        <v>908839.2233854708</v>
      </c>
      <c r="K890">
        <f t="shared" si="133"/>
        <v>644</v>
      </c>
      <c r="L890" s="13">
        <f t="shared" si="134"/>
        <v>908839.2233854708</v>
      </c>
      <c r="M890" s="13">
        <f t="shared" si="135"/>
        <v>890556.8719152039</v>
      </c>
    </row>
    <row r="891" spans="3:13" ht="12.75">
      <c r="C891">
        <f t="shared" si="127"/>
        <v>847</v>
      </c>
      <c r="E891">
        <f ca="1" t="shared" si="128"/>
        <v>259</v>
      </c>
      <c r="F891" s="30">
        <f t="shared" si="129"/>
        <v>-0.04015421546519238</v>
      </c>
      <c r="G891" s="30">
        <f t="shared" si="130"/>
        <v>0.8840179675565578</v>
      </c>
      <c r="H891" s="13">
        <f t="shared" si="131"/>
        <v>884017.9675565579</v>
      </c>
      <c r="J891" s="13">
        <f t="shared" si="132"/>
        <v>884017.9676411578</v>
      </c>
      <c r="K891">
        <f t="shared" si="133"/>
        <v>905</v>
      </c>
      <c r="L891" s="13">
        <f t="shared" si="134"/>
        <v>884017.9676411578</v>
      </c>
      <c r="M891" s="13">
        <f t="shared" si="135"/>
        <v>890248.541834807</v>
      </c>
    </row>
    <row r="892" spans="3:13" ht="12.75">
      <c r="C892">
        <f t="shared" si="127"/>
        <v>848</v>
      </c>
      <c r="E892">
        <f ca="1" t="shared" si="128"/>
        <v>9</v>
      </c>
      <c r="F892" s="30">
        <f t="shared" si="129"/>
        <v>-0.009890825320512775</v>
      </c>
      <c r="G892" s="30">
        <f t="shared" si="130"/>
        <v>0.9118905498798078</v>
      </c>
      <c r="H892" s="13">
        <f t="shared" si="131"/>
        <v>911890.5498798077</v>
      </c>
      <c r="J892" s="13">
        <f t="shared" si="132"/>
        <v>911890.5499645077</v>
      </c>
      <c r="K892">
        <f t="shared" si="133"/>
        <v>592</v>
      </c>
      <c r="L892" s="13">
        <f t="shared" si="134"/>
        <v>911890.5499645077</v>
      </c>
      <c r="M892" s="13">
        <f t="shared" si="135"/>
        <v>890248.541825207</v>
      </c>
    </row>
    <row r="893" spans="3:13" ht="12.75">
      <c r="C893">
        <f t="shared" si="127"/>
        <v>849</v>
      </c>
      <c r="E893">
        <f ca="1" t="shared" si="128"/>
        <v>285</v>
      </c>
      <c r="F893" s="30">
        <f t="shared" si="129"/>
        <v>-0.033796470146451485</v>
      </c>
      <c r="G893" s="30">
        <f t="shared" si="130"/>
        <v>0.8898734509951183</v>
      </c>
      <c r="H893" s="13">
        <f t="shared" si="131"/>
        <v>889873.4509951182</v>
      </c>
      <c r="J893" s="13">
        <f t="shared" si="132"/>
        <v>889873.4510799182</v>
      </c>
      <c r="K893">
        <f t="shared" si="133"/>
        <v>853</v>
      </c>
      <c r="L893" s="13">
        <f t="shared" si="134"/>
        <v>889873.4510799182</v>
      </c>
      <c r="M893" s="13">
        <f t="shared" si="135"/>
        <v>890248.541794707</v>
      </c>
    </row>
    <row r="894" spans="3:13" ht="12.75">
      <c r="C894">
        <f t="shared" si="127"/>
        <v>850</v>
      </c>
      <c r="E894">
        <f ca="1" t="shared" si="128"/>
        <v>239</v>
      </c>
      <c r="F894" s="30">
        <f t="shared" si="129"/>
        <v>-0.00815850815850827</v>
      </c>
      <c r="G894" s="30">
        <f t="shared" si="130"/>
        <v>0.9134860139860139</v>
      </c>
      <c r="H894" s="13">
        <f t="shared" si="131"/>
        <v>913486.013986014</v>
      </c>
      <c r="J894" s="13">
        <f t="shared" si="132"/>
        <v>913486.0140709139</v>
      </c>
      <c r="K894">
        <f t="shared" si="133"/>
        <v>569</v>
      </c>
      <c r="L894" s="13">
        <f t="shared" si="134"/>
        <v>913486.0140709139</v>
      </c>
      <c r="M894" s="13">
        <f t="shared" si="135"/>
        <v>890206.6869506913</v>
      </c>
    </row>
    <row r="895" spans="3:13" ht="12.75">
      <c r="C895">
        <f t="shared" si="127"/>
        <v>851</v>
      </c>
      <c r="E895">
        <f ca="1" t="shared" si="128"/>
        <v>78</v>
      </c>
      <c r="F895" s="30">
        <f t="shared" si="129"/>
        <v>-0.015171477622070384</v>
      </c>
      <c r="G895" s="30">
        <f t="shared" si="130"/>
        <v>0.9070270691100732</v>
      </c>
      <c r="H895" s="13">
        <f t="shared" si="131"/>
        <v>907027.0691100733</v>
      </c>
      <c r="J895" s="13">
        <f t="shared" si="132"/>
        <v>907027.0691950732</v>
      </c>
      <c r="K895">
        <f t="shared" si="133"/>
        <v>666</v>
      </c>
      <c r="L895" s="13">
        <f t="shared" si="134"/>
        <v>907027.0691950732</v>
      </c>
      <c r="M895" s="13">
        <f t="shared" si="135"/>
        <v>890123.6155379842</v>
      </c>
    </row>
    <row r="896" spans="3:13" ht="12.75">
      <c r="C896">
        <f t="shared" si="127"/>
        <v>852</v>
      </c>
      <c r="E896">
        <f ca="1" t="shared" si="128"/>
        <v>148</v>
      </c>
      <c r="F896" s="30">
        <f t="shared" si="129"/>
        <v>-0.005993766482857876</v>
      </c>
      <c r="G896" s="30">
        <f t="shared" si="130"/>
        <v>0.915479741069288</v>
      </c>
      <c r="H896" s="13">
        <f t="shared" si="131"/>
        <v>915479.741069288</v>
      </c>
      <c r="J896" s="13">
        <f t="shared" si="132"/>
        <v>915479.741154388</v>
      </c>
      <c r="K896">
        <f t="shared" si="133"/>
        <v>537</v>
      </c>
      <c r="L896" s="13">
        <f t="shared" si="134"/>
        <v>915479.741154388</v>
      </c>
      <c r="M896" s="13">
        <f t="shared" si="135"/>
        <v>890123.6155097841</v>
      </c>
    </row>
    <row r="897" spans="3:13" ht="12.75">
      <c r="C897">
        <f t="shared" si="127"/>
        <v>853</v>
      </c>
      <c r="E897">
        <f ca="1" t="shared" si="128"/>
        <v>611</v>
      </c>
      <c r="F897" s="30">
        <f t="shared" si="129"/>
        <v>0.005673758865248235</v>
      </c>
      <c r="G897" s="30">
        <f t="shared" si="130"/>
        <v>0.9262255319148937</v>
      </c>
      <c r="H897" s="13">
        <f t="shared" si="131"/>
        <v>926225.5319148937</v>
      </c>
      <c r="J897" s="13">
        <f t="shared" si="132"/>
        <v>926225.5320000936</v>
      </c>
      <c r="K897">
        <f t="shared" si="133"/>
        <v>357</v>
      </c>
      <c r="L897" s="13">
        <f t="shared" si="134"/>
        <v>926225.5320000936</v>
      </c>
      <c r="M897" s="13">
        <f t="shared" si="135"/>
        <v>889873.4510852182</v>
      </c>
    </row>
    <row r="898" spans="3:13" ht="12.75">
      <c r="C898">
        <f t="shared" si="127"/>
        <v>854</v>
      </c>
      <c r="E898">
        <f ca="1" t="shared" si="128"/>
        <v>220</v>
      </c>
      <c r="F898" s="30">
        <f t="shared" si="129"/>
        <v>0.006616541353383409</v>
      </c>
      <c r="G898" s="30">
        <f t="shared" si="130"/>
        <v>0.9270938345864662</v>
      </c>
      <c r="H898" s="13">
        <f t="shared" si="131"/>
        <v>927093.8345864662</v>
      </c>
      <c r="J898" s="13">
        <f t="shared" si="132"/>
        <v>927093.8346717661</v>
      </c>
      <c r="K898">
        <f t="shared" si="133"/>
        <v>346</v>
      </c>
      <c r="L898" s="13">
        <f t="shared" si="134"/>
        <v>927093.8346717661</v>
      </c>
      <c r="M898" s="13">
        <f t="shared" si="135"/>
        <v>889873.4510799182</v>
      </c>
    </row>
    <row r="899" spans="3:13" ht="12.75">
      <c r="C899">
        <f t="shared" si="127"/>
        <v>855</v>
      </c>
      <c r="E899">
        <f ca="1" t="shared" si="128"/>
        <v>195</v>
      </c>
      <c r="F899" s="30">
        <f t="shared" si="129"/>
        <v>-0.02144946376340584</v>
      </c>
      <c r="G899" s="30">
        <f t="shared" si="130"/>
        <v>0.9012450438739033</v>
      </c>
      <c r="H899" s="13">
        <f t="shared" si="131"/>
        <v>901245.0438739032</v>
      </c>
      <c r="J899" s="13">
        <f t="shared" si="132"/>
        <v>901245.0439593032</v>
      </c>
      <c r="K899">
        <f t="shared" si="133"/>
        <v>754</v>
      </c>
      <c r="L899" s="13">
        <f t="shared" si="134"/>
        <v>901245.0439593032</v>
      </c>
      <c r="M899" s="13">
        <f t="shared" si="135"/>
        <v>889873.4510238182</v>
      </c>
    </row>
    <row r="900" spans="3:13" ht="12.75">
      <c r="C900">
        <f t="shared" si="127"/>
        <v>856</v>
      </c>
      <c r="E900">
        <f ca="1" t="shared" si="128"/>
        <v>368</v>
      </c>
      <c r="F900" s="30">
        <f t="shared" si="129"/>
        <v>-0.03396008099508241</v>
      </c>
      <c r="G900" s="30">
        <f t="shared" si="130"/>
        <v>0.8897227654035291</v>
      </c>
      <c r="H900" s="13">
        <f t="shared" si="131"/>
        <v>889722.7654035292</v>
      </c>
      <c r="J900" s="13">
        <f t="shared" si="132"/>
        <v>889722.7654890291</v>
      </c>
      <c r="K900">
        <f t="shared" si="133"/>
        <v>855</v>
      </c>
      <c r="L900" s="13">
        <f t="shared" si="134"/>
        <v>889722.7654890291</v>
      </c>
      <c r="M900" s="13">
        <f t="shared" si="135"/>
        <v>889722.7654890291</v>
      </c>
    </row>
    <row r="901" spans="3:13" ht="12.75">
      <c r="C901">
        <f t="shared" si="127"/>
        <v>857</v>
      </c>
      <c r="E901">
        <f ca="1" t="shared" si="128"/>
        <v>479</v>
      </c>
      <c r="F901" s="30">
        <f t="shared" si="129"/>
        <v>0.014426495986995747</v>
      </c>
      <c r="G901" s="30">
        <f t="shared" si="130"/>
        <v>0.9342868028040231</v>
      </c>
      <c r="H901" s="13">
        <f t="shared" si="131"/>
        <v>934286.8028040231</v>
      </c>
      <c r="J901" s="13">
        <f t="shared" si="132"/>
        <v>934286.8028896231</v>
      </c>
      <c r="K901">
        <f t="shared" si="133"/>
        <v>271</v>
      </c>
      <c r="L901" s="13">
        <f t="shared" si="134"/>
        <v>934286.8028896231</v>
      </c>
      <c r="M901" s="13">
        <f t="shared" si="135"/>
        <v>889630.7902636357</v>
      </c>
    </row>
    <row r="902" spans="3:13" ht="12.75">
      <c r="C902">
        <f t="shared" si="127"/>
        <v>858</v>
      </c>
      <c r="E902">
        <f ca="1" t="shared" si="128"/>
        <v>48</v>
      </c>
      <c r="F902" s="30">
        <f t="shared" si="129"/>
        <v>-0.061831723324238586</v>
      </c>
      <c r="G902" s="30">
        <f t="shared" si="130"/>
        <v>0.8640529828183763</v>
      </c>
      <c r="H902" s="13">
        <f t="shared" si="131"/>
        <v>864052.9828183763</v>
      </c>
      <c r="J902" s="13">
        <f t="shared" si="132"/>
        <v>864052.9829040762</v>
      </c>
      <c r="K902">
        <f t="shared" si="133"/>
        <v>958</v>
      </c>
      <c r="L902" s="13">
        <f t="shared" si="134"/>
        <v>864052.9829040762</v>
      </c>
      <c r="M902" s="13">
        <f t="shared" si="135"/>
        <v>889630.7902375357</v>
      </c>
    </row>
    <row r="903" spans="3:13" ht="12.75">
      <c r="C903">
        <f t="shared" si="127"/>
        <v>859</v>
      </c>
      <c r="E903">
        <f ca="1" t="shared" si="128"/>
        <v>249</v>
      </c>
      <c r="F903" s="30">
        <f t="shared" si="129"/>
        <v>-0.05201177625122666</v>
      </c>
      <c r="G903" s="30">
        <f t="shared" si="130"/>
        <v>0.8730971540726202</v>
      </c>
      <c r="H903" s="13">
        <f t="shared" si="131"/>
        <v>873097.1540726202</v>
      </c>
      <c r="J903" s="13">
        <f t="shared" si="132"/>
        <v>873097.1541584202</v>
      </c>
      <c r="K903">
        <f t="shared" si="133"/>
        <v>937</v>
      </c>
      <c r="L903" s="13">
        <f t="shared" si="134"/>
        <v>873097.1541584202</v>
      </c>
      <c r="M903" s="13">
        <f t="shared" si="135"/>
        <v>889630.7902297357</v>
      </c>
    </row>
    <row r="904" spans="3:13" ht="12.75">
      <c r="C904">
        <f t="shared" si="127"/>
        <v>860</v>
      </c>
      <c r="E904">
        <f ca="1" t="shared" si="128"/>
        <v>434</v>
      </c>
      <c r="F904" s="30">
        <f t="shared" si="129"/>
        <v>-0.022534081796311112</v>
      </c>
      <c r="G904" s="30">
        <f t="shared" si="130"/>
        <v>0.9002461106655975</v>
      </c>
      <c r="H904" s="13">
        <f t="shared" si="131"/>
        <v>900246.1106655975</v>
      </c>
      <c r="J904" s="13">
        <f t="shared" si="132"/>
        <v>900246.1107514974</v>
      </c>
      <c r="K904">
        <f t="shared" si="133"/>
        <v>773</v>
      </c>
      <c r="L904" s="13">
        <f t="shared" si="134"/>
        <v>900246.1107514974</v>
      </c>
      <c r="M904" s="13">
        <f t="shared" si="135"/>
        <v>889596.4512851557</v>
      </c>
    </row>
    <row r="905" spans="3:13" ht="12.75">
      <c r="C905">
        <f t="shared" si="127"/>
        <v>861</v>
      </c>
      <c r="E905">
        <f ca="1" t="shared" si="128"/>
        <v>356</v>
      </c>
      <c r="F905" s="30">
        <f t="shared" si="129"/>
        <v>0.04410090478758466</v>
      </c>
      <c r="G905" s="30">
        <f t="shared" si="130"/>
        <v>0.9616169333093655</v>
      </c>
      <c r="H905" s="13">
        <f t="shared" si="131"/>
        <v>961616.9333093655</v>
      </c>
      <c r="J905" s="13">
        <f t="shared" si="132"/>
        <v>961616.9333953655</v>
      </c>
      <c r="K905">
        <f t="shared" si="133"/>
        <v>66</v>
      </c>
      <c r="L905" s="13">
        <f t="shared" si="134"/>
        <v>961616.9333953655</v>
      </c>
      <c r="M905" s="13">
        <f t="shared" si="135"/>
        <v>889596.4512758557</v>
      </c>
    </row>
    <row r="906" spans="3:13" ht="12.75">
      <c r="C906">
        <f t="shared" si="127"/>
        <v>862</v>
      </c>
      <c r="E906">
        <f ca="1" t="shared" si="128"/>
        <v>123</v>
      </c>
      <c r="F906" s="30">
        <f t="shared" si="129"/>
        <v>-0.017329255861366022</v>
      </c>
      <c r="G906" s="30">
        <f t="shared" si="130"/>
        <v>0.9050397553516819</v>
      </c>
      <c r="H906" s="13">
        <f t="shared" si="131"/>
        <v>905039.755351682</v>
      </c>
      <c r="J906" s="13">
        <f t="shared" si="132"/>
        <v>905039.7554377819</v>
      </c>
      <c r="K906">
        <f t="shared" si="133"/>
        <v>698</v>
      </c>
      <c r="L906" s="13">
        <f t="shared" si="134"/>
        <v>905039.7554377819</v>
      </c>
      <c r="M906" s="13">
        <f t="shared" si="135"/>
        <v>889596.4512450557</v>
      </c>
    </row>
    <row r="907" spans="3:13" ht="12.75">
      <c r="C907">
        <f t="shared" si="127"/>
        <v>863</v>
      </c>
      <c r="E907">
        <f ca="1" t="shared" si="128"/>
        <v>485</v>
      </c>
      <c r="F907" s="30">
        <f t="shared" si="129"/>
        <v>-0.016270482344795778</v>
      </c>
      <c r="G907" s="30">
        <f t="shared" si="130"/>
        <v>0.9060148857604431</v>
      </c>
      <c r="H907" s="13">
        <f t="shared" si="131"/>
        <v>906014.885760443</v>
      </c>
      <c r="J907" s="13">
        <f t="shared" si="132"/>
        <v>906014.885846643</v>
      </c>
      <c r="K907">
        <f t="shared" si="133"/>
        <v>681</v>
      </c>
      <c r="L907" s="13">
        <f t="shared" si="134"/>
        <v>906014.885846643</v>
      </c>
      <c r="M907" s="13">
        <f t="shared" si="135"/>
        <v>889009.011117173</v>
      </c>
    </row>
    <row r="908" spans="3:13" ht="12.75">
      <c r="C908">
        <f t="shared" si="127"/>
        <v>864</v>
      </c>
      <c r="E908">
        <f ca="1" t="shared" si="128"/>
        <v>274</v>
      </c>
      <c r="F908" s="30">
        <f t="shared" si="129"/>
        <v>0.036338225017470416</v>
      </c>
      <c r="G908" s="30">
        <f t="shared" si="130"/>
        <v>0.9544675052410903</v>
      </c>
      <c r="H908" s="13">
        <f t="shared" si="131"/>
        <v>954467.5052410902</v>
      </c>
      <c r="J908" s="13">
        <f t="shared" si="132"/>
        <v>954467.5053273902</v>
      </c>
      <c r="K908">
        <f t="shared" si="133"/>
        <v>109</v>
      </c>
      <c r="L908" s="13">
        <f t="shared" si="134"/>
        <v>954467.5053273902</v>
      </c>
      <c r="M908" s="13">
        <f t="shared" si="135"/>
        <v>889009.011099373</v>
      </c>
    </row>
    <row r="909" spans="3:13" ht="12.75">
      <c r="C909">
        <f t="shared" si="127"/>
        <v>865</v>
      </c>
      <c r="E909">
        <f ca="1" t="shared" si="128"/>
        <v>228</v>
      </c>
      <c r="F909" s="30">
        <f t="shared" si="129"/>
        <v>-0.03173107131636821</v>
      </c>
      <c r="G909" s="30">
        <f t="shared" si="130"/>
        <v>0.8917756833176249</v>
      </c>
      <c r="H909" s="13">
        <f t="shared" si="131"/>
        <v>891775.683317625</v>
      </c>
      <c r="J909" s="13">
        <f t="shared" si="132"/>
        <v>891775.6834040249</v>
      </c>
      <c r="K909">
        <f t="shared" si="133"/>
        <v>829</v>
      </c>
      <c r="L909" s="13">
        <f t="shared" si="134"/>
        <v>891775.6834040249</v>
      </c>
      <c r="M909" s="13">
        <f t="shared" si="135"/>
        <v>888996.9362271324</v>
      </c>
    </row>
    <row r="910" spans="3:13" ht="12.75">
      <c r="C910">
        <f t="shared" si="127"/>
        <v>866</v>
      </c>
      <c r="E910">
        <f ca="1" t="shared" si="128"/>
        <v>484</v>
      </c>
      <c r="F910" s="30">
        <f t="shared" si="129"/>
        <v>-0.05362018128207935</v>
      </c>
      <c r="G910" s="30">
        <f t="shared" si="130"/>
        <v>0.871615813039205</v>
      </c>
      <c r="H910" s="13">
        <f t="shared" si="131"/>
        <v>871615.813039205</v>
      </c>
      <c r="J910" s="13">
        <f t="shared" si="132"/>
        <v>871615.813125705</v>
      </c>
      <c r="K910">
        <f t="shared" si="133"/>
        <v>938</v>
      </c>
      <c r="L910" s="13">
        <f t="shared" si="134"/>
        <v>871615.813125705</v>
      </c>
      <c r="M910" s="13">
        <f t="shared" si="135"/>
        <v>888996.9362142325</v>
      </c>
    </row>
    <row r="911" spans="3:13" ht="12.75">
      <c r="C911">
        <f t="shared" si="127"/>
        <v>867</v>
      </c>
      <c r="E911">
        <f ca="1" t="shared" si="128"/>
        <v>86</v>
      </c>
      <c r="F911" s="30">
        <f t="shared" si="129"/>
        <v>-0.08430159448719887</v>
      </c>
      <c r="G911" s="30">
        <f t="shared" si="130"/>
        <v>0.8433582314772898</v>
      </c>
      <c r="H911" s="13">
        <f t="shared" si="131"/>
        <v>843358.2314772898</v>
      </c>
      <c r="J911" s="13">
        <f t="shared" si="132"/>
        <v>843358.2315638898</v>
      </c>
      <c r="K911">
        <f t="shared" si="133"/>
        <v>993</v>
      </c>
      <c r="L911" s="13">
        <f t="shared" si="134"/>
        <v>843358.2315638898</v>
      </c>
      <c r="M911" s="13">
        <f t="shared" si="135"/>
        <v>888996.9362123325</v>
      </c>
    </row>
    <row r="912" spans="3:13" ht="12.75">
      <c r="C912">
        <f t="shared" si="127"/>
        <v>868</v>
      </c>
      <c r="E912">
        <f ca="1" t="shared" si="128"/>
        <v>421</v>
      </c>
      <c r="F912" s="30">
        <f t="shared" si="129"/>
        <v>-0.02768481898387587</v>
      </c>
      <c r="G912" s="30">
        <f t="shared" si="130"/>
        <v>0.8955022817158503</v>
      </c>
      <c r="H912" s="13">
        <f t="shared" si="131"/>
        <v>895502.2817158503</v>
      </c>
      <c r="J912" s="13">
        <f t="shared" si="132"/>
        <v>895502.2818025503</v>
      </c>
      <c r="K912">
        <f t="shared" si="133"/>
        <v>810</v>
      </c>
      <c r="L912" s="13">
        <f t="shared" si="134"/>
        <v>895502.2818025503</v>
      </c>
      <c r="M912" s="13">
        <f t="shared" si="135"/>
        <v>888996.9362020325</v>
      </c>
    </row>
    <row r="913" spans="3:13" ht="12.75">
      <c r="C913">
        <f t="shared" si="127"/>
        <v>869</v>
      </c>
      <c r="E913">
        <f ca="1" t="shared" si="128"/>
        <v>407</v>
      </c>
      <c r="F913" s="30">
        <f t="shared" si="129"/>
        <v>-0.04729729729729726</v>
      </c>
      <c r="G913" s="30">
        <f t="shared" si="130"/>
        <v>0.8774391891891893</v>
      </c>
      <c r="H913" s="13">
        <f t="shared" si="131"/>
        <v>877439.1891891892</v>
      </c>
      <c r="J913" s="13">
        <f t="shared" si="132"/>
        <v>877439.1892759892</v>
      </c>
      <c r="K913">
        <f t="shared" si="133"/>
        <v>921</v>
      </c>
      <c r="L913" s="13">
        <f t="shared" si="134"/>
        <v>877439.1892759892</v>
      </c>
      <c r="M913" s="13">
        <f t="shared" si="135"/>
        <v>887927.229520804</v>
      </c>
    </row>
    <row r="914" spans="3:13" ht="12.75">
      <c r="C914">
        <f t="shared" si="127"/>
        <v>870</v>
      </c>
      <c r="E914">
        <f ca="1" t="shared" si="128"/>
        <v>268</v>
      </c>
      <c r="F914" s="30">
        <f t="shared" si="129"/>
        <v>-0.03788132752262818</v>
      </c>
      <c r="G914" s="30">
        <f t="shared" si="130"/>
        <v>0.8861112973516595</v>
      </c>
      <c r="H914" s="13">
        <f t="shared" si="131"/>
        <v>886111.2973516595</v>
      </c>
      <c r="J914" s="13">
        <f t="shared" si="132"/>
        <v>886111.2974385595</v>
      </c>
      <c r="K914">
        <f t="shared" si="133"/>
        <v>889</v>
      </c>
      <c r="L914" s="13">
        <f t="shared" si="134"/>
        <v>886111.2974385595</v>
      </c>
      <c r="M914" s="13">
        <f t="shared" si="135"/>
        <v>887048.1327118909</v>
      </c>
    </row>
    <row r="915" spans="3:13" ht="12.75">
      <c r="C915">
        <f t="shared" si="127"/>
        <v>871</v>
      </c>
      <c r="E915">
        <f ca="1" t="shared" si="128"/>
        <v>514</v>
      </c>
      <c r="F915" s="30">
        <f t="shared" si="129"/>
        <v>0.0016591085056962829</v>
      </c>
      <c r="G915" s="30">
        <f t="shared" si="130"/>
        <v>0.9225280389337464</v>
      </c>
      <c r="H915" s="13">
        <f t="shared" si="131"/>
        <v>922528.0389337464</v>
      </c>
      <c r="J915" s="13">
        <f t="shared" si="132"/>
        <v>922528.0390207464</v>
      </c>
      <c r="K915">
        <f t="shared" si="133"/>
        <v>421</v>
      </c>
      <c r="L915" s="13">
        <f t="shared" si="134"/>
        <v>922528.0390207464</v>
      </c>
      <c r="M915" s="13">
        <f t="shared" si="135"/>
        <v>887048.1326903908</v>
      </c>
    </row>
    <row r="916" spans="3:13" ht="12.75">
      <c r="C916">
        <f t="shared" si="127"/>
        <v>872</v>
      </c>
      <c r="E916">
        <f ca="1" t="shared" si="128"/>
        <v>23</v>
      </c>
      <c r="F916" s="30">
        <f t="shared" si="129"/>
        <v>-0.006132547244301789</v>
      </c>
      <c r="G916" s="30">
        <f t="shared" si="130"/>
        <v>0.9153519239879981</v>
      </c>
      <c r="H916" s="13">
        <f t="shared" si="131"/>
        <v>915351.9239879982</v>
      </c>
      <c r="J916" s="13">
        <f t="shared" si="132"/>
        <v>915351.9240750981</v>
      </c>
      <c r="K916">
        <f t="shared" si="133"/>
        <v>542</v>
      </c>
      <c r="L916" s="13">
        <f t="shared" si="134"/>
        <v>915351.9240750981</v>
      </c>
      <c r="M916" s="13">
        <f t="shared" si="135"/>
        <v>886936.7287105109</v>
      </c>
    </row>
    <row r="917" spans="3:13" ht="12.75">
      <c r="C917">
        <f t="shared" si="127"/>
        <v>873</v>
      </c>
      <c r="E917">
        <f ca="1" t="shared" si="128"/>
        <v>281</v>
      </c>
      <c r="F917" s="30">
        <f t="shared" si="129"/>
        <v>-0.005457122608079401</v>
      </c>
      <c r="G917" s="30">
        <f t="shared" si="130"/>
        <v>0.9159739900779589</v>
      </c>
      <c r="H917" s="13">
        <f t="shared" si="131"/>
        <v>915973.9900779589</v>
      </c>
      <c r="J917" s="13">
        <f t="shared" si="132"/>
        <v>915973.9901651589</v>
      </c>
      <c r="K917">
        <f t="shared" si="133"/>
        <v>533</v>
      </c>
      <c r="L917" s="13">
        <f t="shared" si="134"/>
        <v>915973.9901651589</v>
      </c>
      <c r="M917" s="13">
        <f t="shared" si="135"/>
        <v>886574.2148061593</v>
      </c>
    </row>
    <row r="918" spans="3:13" ht="12.75">
      <c r="C918">
        <f t="shared" si="127"/>
        <v>874</v>
      </c>
      <c r="E918">
        <f ca="1" t="shared" si="128"/>
        <v>205</v>
      </c>
      <c r="F918" s="30">
        <f t="shared" si="129"/>
        <v>0.07534408179315766</v>
      </c>
      <c r="G918" s="30">
        <f t="shared" si="130"/>
        <v>0.9903918993314983</v>
      </c>
      <c r="H918" s="13">
        <f t="shared" si="131"/>
        <v>990391.8993314983</v>
      </c>
      <c r="J918" s="13">
        <f t="shared" si="132"/>
        <v>990391.8994187983</v>
      </c>
      <c r="K918">
        <f t="shared" si="133"/>
        <v>19</v>
      </c>
      <c r="L918" s="13">
        <f t="shared" si="134"/>
        <v>990391.8994187983</v>
      </c>
      <c r="M918" s="13">
        <f t="shared" si="135"/>
        <v>886574.2147622593</v>
      </c>
    </row>
    <row r="919" spans="3:13" ht="12.75">
      <c r="C919">
        <f t="shared" si="127"/>
        <v>875</v>
      </c>
      <c r="E919">
        <f ca="1" t="shared" si="128"/>
        <v>402</v>
      </c>
      <c r="F919" s="30">
        <f t="shared" si="129"/>
        <v>-0.0010372616292987358</v>
      </c>
      <c r="G919" s="30">
        <f t="shared" si="130"/>
        <v>0.9200446820394159</v>
      </c>
      <c r="H919" s="13">
        <f t="shared" si="131"/>
        <v>920044.6820394159</v>
      </c>
      <c r="J919" s="13">
        <f t="shared" si="132"/>
        <v>920044.6821268159</v>
      </c>
      <c r="K919">
        <f t="shared" si="133"/>
        <v>477</v>
      </c>
      <c r="L919" s="13">
        <f t="shared" si="134"/>
        <v>920044.6821268159</v>
      </c>
      <c r="M919" s="13">
        <f t="shared" si="135"/>
        <v>886561.001436991</v>
      </c>
    </row>
    <row r="920" spans="3:13" ht="12.75">
      <c r="C920">
        <f t="shared" si="127"/>
        <v>876</v>
      </c>
      <c r="E920">
        <f ca="1" t="shared" si="128"/>
        <v>379</v>
      </c>
      <c r="F920" s="30">
        <f t="shared" si="129"/>
        <v>-0.005831099195710454</v>
      </c>
      <c r="G920" s="30">
        <f t="shared" si="130"/>
        <v>0.9156295576407507</v>
      </c>
      <c r="H920" s="13">
        <f t="shared" si="131"/>
        <v>915629.5576407507</v>
      </c>
      <c r="J920" s="13">
        <f t="shared" si="132"/>
        <v>915629.5577282506</v>
      </c>
      <c r="K920">
        <f t="shared" si="133"/>
        <v>536</v>
      </c>
      <c r="L920" s="13">
        <f t="shared" si="134"/>
        <v>915629.5577282506</v>
      </c>
      <c r="M920" s="13">
        <f t="shared" si="135"/>
        <v>886369.1325104791</v>
      </c>
    </row>
    <row r="921" spans="3:13" ht="12.75">
      <c r="C921">
        <f t="shared" si="127"/>
        <v>877</v>
      </c>
      <c r="E921">
        <f ca="1" t="shared" si="128"/>
        <v>416</v>
      </c>
      <c r="F921" s="30">
        <f t="shared" si="129"/>
        <v>-0.025174825174825166</v>
      </c>
      <c r="G921" s="30">
        <f t="shared" si="130"/>
        <v>0.8978139860139861</v>
      </c>
      <c r="H921" s="13">
        <f t="shared" si="131"/>
        <v>897813.986013986</v>
      </c>
      <c r="J921" s="13">
        <f t="shared" si="132"/>
        <v>897813.986101586</v>
      </c>
      <c r="K921">
        <f t="shared" si="133"/>
        <v>793</v>
      </c>
      <c r="L921" s="13">
        <f t="shared" si="134"/>
        <v>897813.986101586</v>
      </c>
      <c r="M921" s="13">
        <f t="shared" si="135"/>
        <v>886369.1325089791</v>
      </c>
    </row>
    <row r="922" spans="3:13" ht="12.75">
      <c r="C922">
        <f t="shared" si="127"/>
        <v>878</v>
      </c>
      <c r="E922">
        <f ca="1" t="shared" si="128"/>
        <v>201</v>
      </c>
      <c r="F922" s="30">
        <f t="shared" si="129"/>
        <v>0.026849681955138927</v>
      </c>
      <c r="G922" s="30">
        <f t="shared" si="130"/>
        <v>0.945728557080683</v>
      </c>
      <c r="H922" s="13">
        <f t="shared" si="131"/>
        <v>945728.5570806831</v>
      </c>
      <c r="J922" s="13">
        <f t="shared" si="132"/>
        <v>945728.557168383</v>
      </c>
      <c r="K922">
        <f t="shared" si="133"/>
        <v>176</v>
      </c>
      <c r="L922" s="13">
        <f t="shared" si="134"/>
        <v>945728.557168383</v>
      </c>
      <c r="M922" s="13">
        <f t="shared" si="135"/>
        <v>886369.132508379</v>
      </c>
    </row>
    <row r="923" spans="3:13" ht="12.75">
      <c r="C923">
        <f t="shared" si="127"/>
        <v>879</v>
      </c>
      <c r="E923">
        <f ca="1" t="shared" si="128"/>
        <v>556</v>
      </c>
      <c r="F923" s="30">
        <f t="shared" si="129"/>
        <v>-0.00540108021604313</v>
      </c>
      <c r="G923" s="30">
        <f t="shared" si="130"/>
        <v>0.9160256051210243</v>
      </c>
      <c r="H923" s="13">
        <f t="shared" si="131"/>
        <v>916025.6051210243</v>
      </c>
      <c r="J923" s="13">
        <f t="shared" si="132"/>
        <v>916025.6052088243</v>
      </c>
      <c r="K923">
        <f t="shared" si="133"/>
        <v>530</v>
      </c>
      <c r="L923" s="13">
        <f t="shared" si="134"/>
        <v>916025.6052088243</v>
      </c>
      <c r="M923" s="13">
        <f t="shared" si="135"/>
        <v>886334.2367265001</v>
      </c>
    </row>
    <row r="924" spans="3:13" ht="12.75">
      <c r="C924">
        <f t="shared" si="127"/>
        <v>880</v>
      </c>
      <c r="E924">
        <f ca="1" t="shared" si="128"/>
        <v>70</v>
      </c>
      <c r="F924" s="30">
        <f t="shared" si="129"/>
        <v>-0.004867075664621745</v>
      </c>
      <c r="G924" s="30">
        <f t="shared" si="130"/>
        <v>0.9165174233128834</v>
      </c>
      <c r="H924" s="13">
        <f t="shared" si="131"/>
        <v>916517.4233128835</v>
      </c>
      <c r="J924" s="13">
        <f t="shared" si="132"/>
        <v>916517.4234007834</v>
      </c>
      <c r="K924">
        <f t="shared" si="133"/>
        <v>521</v>
      </c>
      <c r="L924" s="13">
        <f t="shared" si="134"/>
        <v>916517.4234007834</v>
      </c>
      <c r="M924" s="13">
        <f t="shared" si="135"/>
        <v>886334.2367075001</v>
      </c>
    </row>
    <row r="925" spans="3:13" ht="12.75">
      <c r="C925">
        <f t="shared" si="127"/>
        <v>881</v>
      </c>
      <c r="E925">
        <f ca="1" t="shared" si="128"/>
        <v>21</v>
      </c>
      <c r="F925" s="30">
        <f t="shared" si="129"/>
        <v>0.005420699137976603</v>
      </c>
      <c r="G925" s="30">
        <f t="shared" si="130"/>
        <v>0.9259924639060765</v>
      </c>
      <c r="H925" s="13">
        <f t="shared" si="131"/>
        <v>925992.4639060765</v>
      </c>
      <c r="J925" s="13">
        <f t="shared" si="132"/>
        <v>925992.4639940765</v>
      </c>
      <c r="K925">
        <f t="shared" si="133"/>
        <v>361</v>
      </c>
      <c r="L925" s="13">
        <f t="shared" si="134"/>
        <v>925992.4639940765</v>
      </c>
      <c r="M925" s="13">
        <f t="shared" si="135"/>
        <v>886187.6658733934</v>
      </c>
    </row>
    <row r="926" spans="3:13" ht="12.75">
      <c r="C926">
        <f t="shared" si="127"/>
        <v>882</v>
      </c>
      <c r="E926">
        <f ca="1" t="shared" si="128"/>
        <v>579</v>
      </c>
      <c r="F926" s="30">
        <f t="shared" si="129"/>
        <v>-0.0012031281331461585</v>
      </c>
      <c r="G926" s="30">
        <f t="shared" si="130"/>
        <v>0.9198919189893724</v>
      </c>
      <c r="H926" s="13">
        <f t="shared" si="131"/>
        <v>919891.9189893724</v>
      </c>
      <c r="J926" s="13">
        <f t="shared" si="132"/>
        <v>919891.9190774724</v>
      </c>
      <c r="K926">
        <f t="shared" si="133"/>
        <v>479</v>
      </c>
      <c r="L926" s="13">
        <f t="shared" si="134"/>
        <v>919891.9190774724</v>
      </c>
      <c r="M926" s="13">
        <f t="shared" si="135"/>
        <v>886187.6658337935</v>
      </c>
    </row>
    <row r="927" spans="3:13" ht="12.75">
      <c r="C927">
        <f t="shared" si="127"/>
        <v>883</v>
      </c>
      <c r="E927">
        <f ca="1" t="shared" si="128"/>
        <v>18</v>
      </c>
      <c r="F927" s="30">
        <f t="shared" si="129"/>
        <v>-0.026202123230641194</v>
      </c>
      <c r="G927" s="30">
        <f t="shared" si="130"/>
        <v>0.8968678445045795</v>
      </c>
      <c r="H927" s="13">
        <f t="shared" si="131"/>
        <v>896867.8445045794</v>
      </c>
      <c r="J927" s="13">
        <f t="shared" si="132"/>
        <v>896867.8445927794</v>
      </c>
      <c r="K927">
        <f t="shared" si="133"/>
        <v>800</v>
      </c>
      <c r="L927" s="13">
        <f t="shared" si="134"/>
        <v>896867.8445927794</v>
      </c>
      <c r="M927" s="13">
        <f t="shared" si="135"/>
        <v>886187.6657947934</v>
      </c>
    </row>
    <row r="928" spans="3:13" ht="12.75">
      <c r="C928">
        <f t="shared" si="127"/>
        <v>884</v>
      </c>
      <c r="E928">
        <f ca="1" t="shared" si="128"/>
        <v>447</v>
      </c>
      <c r="F928" s="30">
        <f t="shared" si="129"/>
        <v>-0.04925730713943455</v>
      </c>
      <c r="G928" s="30">
        <f t="shared" si="130"/>
        <v>0.8756340201245808</v>
      </c>
      <c r="H928" s="13">
        <f t="shared" si="131"/>
        <v>875634.0201245808</v>
      </c>
      <c r="J928" s="13">
        <f t="shared" si="132"/>
        <v>875634.0202128808</v>
      </c>
      <c r="K928">
        <f t="shared" si="133"/>
        <v>925</v>
      </c>
      <c r="L928" s="13">
        <f t="shared" si="134"/>
        <v>875634.0202128808</v>
      </c>
      <c r="M928" s="13">
        <f t="shared" si="135"/>
        <v>886181.1895619435</v>
      </c>
    </row>
    <row r="929" spans="3:13" ht="12.75">
      <c r="C929">
        <f t="shared" si="127"/>
        <v>885</v>
      </c>
      <c r="E929">
        <f ca="1" t="shared" si="128"/>
        <v>358</v>
      </c>
      <c r="F929" s="30">
        <f t="shared" si="129"/>
        <v>0.04129742253113222</v>
      </c>
      <c r="G929" s="30">
        <f t="shared" si="130"/>
        <v>0.9590349261511728</v>
      </c>
      <c r="H929" s="13">
        <f t="shared" si="131"/>
        <v>959034.9261511728</v>
      </c>
      <c r="J929" s="13">
        <f t="shared" si="132"/>
        <v>959034.9262395728</v>
      </c>
      <c r="K929">
        <f t="shared" si="133"/>
        <v>79</v>
      </c>
      <c r="L929" s="13">
        <f t="shared" si="134"/>
        <v>959034.9262395728</v>
      </c>
      <c r="M929" s="13">
        <f t="shared" si="135"/>
        <v>886138.8554890868</v>
      </c>
    </row>
    <row r="930" spans="3:13" ht="12.75">
      <c r="C930">
        <f t="shared" si="127"/>
        <v>886</v>
      </c>
      <c r="E930">
        <f ca="1" t="shared" si="128"/>
        <v>168</v>
      </c>
      <c r="F930" s="30">
        <f t="shared" si="129"/>
        <v>0.018003913894324874</v>
      </c>
      <c r="G930" s="30">
        <f t="shared" si="130"/>
        <v>0.9375816046966733</v>
      </c>
      <c r="H930" s="13">
        <f t="shared" si="131"/>
        <v>937581.6046966733</v>
      </c>
      <c r="J930" s="13">
        <f t="shared" si="132"/>
        <v>937581.6047851733</v>
      </c>
      <c r="K930">
        <f t="shared" si="133"/>
        <v>240</v>
      </c>
      <c r="L930" s="13">
        <f t="shared" si="134"/>
        <v>937581.6047851733</v>
      </c>
      <c r="M930" s="13">
        <f t="shared" si="135"/>
        <v>886138.8554765867</v>
      </c>
    </row>
    <row r="931" spans="3:13" ht="12.75">
      <c r="C931">
        <f t="shared" si="127"/>
        <v>887</v>
      </c>
      <c r="E931">
        <f ca="1" t="shared" si="128"/>
        <v>54</v>
      </c>
      <c r="F931" s="30">
        <f t="shared" si="129"/>
        <v>0.0002398177385187772</v>
      </c>
      <c r="G931" s="30">
        <f t="shared" si="130"/>
        <v>0.9212208721371759</v>
      </c>
      <c r="H931" s="13">
        <f t="shared" si="131"/>
        <v>921220.8721371759</v>
      </c>
      <c r="J931" s="13">
        <f t="shared" si="132"/>
        <v>921220.8722257758</v>
      </c>
      <c r="K931">
        <f t="shared" si="133"/>
        <v>447</v>
      </c>
      <c r="L931" s="13">
        <f t="shared" si="134"/>
        <v>921220.8722257758</v>
      </c>
      <c r="M931" s="13">
        <f t="shared" si="135"/>
        <v>886138.8554574868</v>
      </c>
    </row>
    <row r="932" spans="3:13" ht="12.75">
      <c r="C932">
        <f t="shared" si="127"/>
        <v>888</v>
      </c>
      <c r="E932">
        <f ca="1" t="shared" si="128"/>
        <v>332</v>
      </c>
      <c r="F932" s="30">
        <f t="shared" si="129"/>
        <v>-0.033389205497820984</v>
      </c>
      <c r="G932" s="30">
        <f t="shared" si="130"/>
        <v>0.8902485417365069</v>
      </c>
      <c r="H932" s="13">
        <f t="shared" si="131"/>
        <v>890248.541736507</v>
      </c>
      <c r="J932" s="13">
        <f t="shared" si="132"/>
        <v>890248.541825207</v>
      </c>
      <c r="K932">
        <f t="shared" si="133"/>
        <v>847</v>
      </c>
      <c r="L932" s="13">
        <f t="shared" si="134"/>
        <v>890248.541825207</v>
      </c>
      <c r="M932" s="13">
        <f t="shared" si="135"/>
        <v>886138.8554361868</v>
      </c>
    </row>
    <row r="933" spans="3:13" ht="12.75">
      <c r="C933">
        <f t="shared" si="127"/>
        <v>889</v>
      </c>
      <c r="E933">
        <f ca="1" t="shared" si="128"/>
        <v>25</v>
      </c>
      <c r="F933" s="30">
        <f t="shared" si="129"/>
        <v>-0.039806932399819694</v>
      </c>
      <c r="G933" s="30">
        <f t="shared" si="130"/>
        <v>0.8843378152597661</v>
      </c>
      <c r="H933" s="13">
        <f t="shared" si="131"/>
        <v>884337.8152597661</v>
      </c>
      <c r="J933" s="13">
        <f t="shared" si="132"/>
        <v>884337.815348566</v>
      </c>
      <c r="K933">
        <f t="shared" si="133"/>
        <v>898</v>
      </c>
      <c r="L933" s="13">
        <f t="shared" si="134"/>
        <v>884337.815348566</v>
      </c>
      <c r="M933" s="13">
        <f t="shared" si="135"/>
        <v>886138.8554347868</v>
      </c>
    </row>
    <row r="934" spans="3:13" ht="12.75">
      <c r="C934">
        <f t="shared" si="127"/>
        <v>890</v>
      </c>
      <c r="E934">
        <f ca="1" t="shared" si="128"/>
        <v>546</v>
      </c>
      <c r="F934" s="30">
        <f t="shared" si="129"/>
        <v>-0.014294342661566373</v>
      </c>
      <c r="G934" s="30">
        <f t="shared" si="130"/>
        <v>0.9078349104086975</v>
      </c>
      <c r="H934" s="13">
        <f t="shared" si="131"/>
        <v>907834.9104086974</v>
      </c>
      <c r="J934" s="13">
        <f t="shared" si="132"/>
        <v>907834.9104975974</v>
      </c>
      <c r="K934">
        <f t="shared" si="133"/>
        <v>657</v>
      </c>
      <c r="L934" s="13">
        <f t="shared" si="134"/>
        <v>907834.9104975974</v>
      </c>
      <c r="M934" s="13">
        <f t="shared" si="135"/>
        <v>886111.2974385595</v>
      </c>
    </row>
    <row r="935" spans="3:13" ht="12.75">
      <c r="C935">
        <f t="shared" si="127"/>
        <v>891</v>
      </c>
      <c r="E935">
        <f ca="1" t="shared" si="128"/>
        <v>411</v>
      </c>
      <c r="F935" s="30">
        <f t="shared" si="129"/>
        <v>0.031678895123003814</v>
      </c>
      <c r="G935" s="30">
        <f t="shared" si="130"/>
        <v>0.9501762624082866</v>
      </c>
      <c r="H935" s="13">
        <f t="shared" si="131"/>
        <v>950176.2624082866</v>
      </c>
      <c r="J935" s="13">
        <f t="shared" si="132"/>
        <v>950176.2624972865</v>
      </c>
      <c r="K935">
        <f t="shared" si="133"/>
        <v>135</v>
      </c>
      <c r="L935" s="13">
        <f t="shared" si="134"/>
        <v>950176.2624972865</v>
      </c>
      <c r="M935" s="13">
        <f t="shared" si="135"/>
        <v>885990.928377808</v>
      </c>
    </row>
    <row r="936" spans="3:13" ht="12.75">
      <c r="C936">
        <f t="shared" si="127"/>
        <v>892</v>
      </c>
      <c r="E936">
        <f ca="1" t="shared" si="128"/>
        <v>240</v>
      </c>
      <c r="F936" s="30">
        <f t="shared" si="129"/>
        <v>0.0003916960438701267</v>
      </c>
      <c r="G936" s="30">
        <f t="shared" si="130"/>
        <v>0.9213607520564044</v>
      </c>
      <c r="H936" s="13">
        <f t="shared" si="131"/>
        <v>921360.7520564045</v>
      </c>
      <c r="J936" s="13">
        <f t="shared" si="132"/>
        <v>921360.7521455045</v>
      </c>
      <c r="K936">
        <f t="shared" si="133"/>
        <v>441</v>
      </c>
      <c r="L936" s="13">
        <f t="shared" si="134"/>
        <v>921360.7521455045</v>
      </c>
      <c r="M936" s="13">
        <f t="shared" si="135"/>
        <v>885990.8579171762</v>
      </c>
    </row>
    <row r="937" spans="3:13" ht="12.75">
      <c r="C937">
        <f t="shared" si="127"/>
        <v>893</v>
      </c>
      <c r="E937">
        <f ca="1" t="shared" si="128"/>
        <v>482</v>
      </c>
      <c r="F937" s="30">
        <f t="shared" si="129"/>
        <v>-0.010316953839608622</v>
      </c>
      <c r="G937" s="30">
        <f t="shared" si="130"/>
        <v>0.9114980855137205</v>
      </c>
      <c r="H937" s="13">
        <f t="shared" si="131"/>
        <v>911498.0855137205</v>
      </c>
      <c r="J937" s="13">
        <f t="shared" si="132"/>
        <v>911498.0856029205</v>
      </c>
      <c r="K937">
        <f t="shared" si="133"/>
        <v>598</v>
      </c>
      <c r="L937" s="13">
        <f t="shared" si="134"/>
        <v>911498.0856029205</v>
      </c>
      <c r="M937" s="13">
        <f t="shared" si="135"/>
        <v>885990.8579017762</v>
      </c>
    </row>
    <row r="938" spans="3:13" ht="12.75">
      <c r="C938">
        <f t="shared" si="127"/>
        <v>894</v>
      </c>
      <c r="E938">
        <f ca="1" t="shared" si="128"/>
        <v>288</v>
      </c>
      <c r="F938" s="30">
        <f t="shared" si="129"/>
        <v>-0.011320754716981019</v>
      </c>
      <c r="G938" s="30">
        <f t="shared" si="130"/>
        <v>0.9105735849056605</v>
      </c>
      <c r="H938" s="13">
        <f t="shared" si="131"/>
        <v>910573.5849056606</v>
      </c>
      <c r="J938" s="13">
        <f t="shared" si="132"/>
        <v>910573.5849949606</v>
      </c>
      <c r="K938">
        <f t="shared" si="133"/>
        <v>614</v>
      </c>
      <c r="L938" s="13">
        <f t="shared" si="134"/>
        <v>910573.5849949606</v>
      </c>
      <c r="M938" s="13">
        <f t="shared" si="135"/>
        <v>885425.8294795863</v>
      </c>
    </row>
    <row r="939" spans="3:13" ht="12.75">
      <c r="C939">
        <f t="shared" si="127"/>
        <v>895</v>
      </c>
      <c r="E939">
        <f ca="1" t="shared" si="128"/>
        <v>139</v>
      </c>
      <c r="F939" s="30">
        <f t="shared" si="129"/>
        <v>0.00023815194093845804</v>
      </c>
      <c r="G939" s="30">
        <f t="shared" si="130"/>
        <v>0.9212193379376044</v>
      </c>
      <c r="H939" s="13">
        <f t="shared" si="131"/>
        <v>921219.3379376044</v>
      </c>
      <c r="J939" s="13">
        <f t="shared" si="132"/>
        <v>921219.3380270044</v>
      </c>
      <c r="K939">
        <f t="shared" si="133"/>
        <v>448</v>
      </c>
      <c r="L939" s="13">
        <f t="shared" si="134"/>
        <v>921219.3380270044</v>
      </c>
      <c r="M939" s="13">
        <f t="shared" si="135"/>
        <v>885425.8294790863</v>
      </c>
    </row>
    <row r="940" spans="3:13" ht="12.75">
      <c r="C940">
        <f t="shared" si="127"/>
        <v>896</v>
      </c>
      <c r="E940">
        <f ca="1" t="shared" si="128"/>
        <v>422</v>
      </c>
      <c r="F940" s="30">
        <f t="shared" si="129"/>
        <v>0.025578848560700918</v>
      </c>
      <c r="G940" s="30">
        <f t="shared" si="130"/>
        <v>0.9445581195244056</v>
      </c>
      <c r="H940" s="13">
        <f t="shared" si="131"/>
        <v>944558.1195244056</v>
      </c>
      <c r="J940" s="13">
        <f t="shared" si="132"/>
        <v>944558.1196139056</v>
      </c>
      <c r="K940">
        <f t="shared" si="133"/>
        <v>179</v>
      </c>
      <c r="L940" s="13">
        <f t="shared" si="134"/>
        <v>944558.1196139056</v>
      </c>
      <c r="M940" s="13">
        <f t="shared" si="135"/>
        <v>885425.8294630863</v>
      </c>
    </row>
    <row r="941" spans="3:13" ht="12.75">
      <c r="C941">
        <f t="shared" si="127"/>
        <v>897</v>
      </c>
      <c r="E941">
        <f ca="1" t="shared" si="128"/>
        <v>467</v>
      </c>
      <c r="F941" s="30">
        <f t="shared" si="129"/>
        <v>-0.018362961515920984</v>
      </c>
      <c r="G941" s="30">
        <f t="shared" si="130"/>
        <v>0.9040877124438368</v>
      </c>
      <c r="H941" s="13">
        <f t="shared" si="131"/>
        <v>904087.7124438367</v>
      </c>
      <c r="J941" s="13">
        <f t="shared" si="132"/>
        <v>904087.7125334367</v>
      </c>
      <c r="K941">
        <f t="shared" si="133"/>
        <v>712</v>
      </c>
      <c r="L941" s="13">
        <f t="shared" si="134"/>
        <v>904087.7125334367</v>
      </c>
      <c r="M941" s="13">
        <f t="shared" si="135"/>
        <v>885425.8294137863</v>
      </c>
    </row>
    <row r="942" spans="3:13" ht="12.75">
      <c r="C942">
        <f t="shared" si="127"/>
        <v>898</v>
      </c>
      <c r="E942">
        <f ca="1" t="shared" si="128"/>
        <v>247</v>
      </c>
      <c r="F942" s="30">
        <f t="shared" si="129"/>
        <v>-0.020664869721473522</v>
      </c>
      <c r="G942" s="30">
        <f t="shared" si="130"/>
        <v>0.9019676549865229</v>
      </c>
      <c r="H942" s="13">
        <f t="shared" si="131"/>
        <v>901967.6549865229</v>
      </c>
      <c r="J942" s="13">
        <f t="shared" si="132"/>
        <v>901967.6550762228</v>
      </c>
      <c r="K942">
        <f t="shared" si="133"/>
        <v>739</v>
      </c>
      <c r="L942" s="13">
        <f t="shared" si="134"/>
        <v>901967.6550762228</v>
      </c>
      <c r="M942" s="13">
        <f t="shared" si="135"/>
        <v>885329.8051770432</v>
      </c>
    </row>
    <row r="943" spans="3:13" ht="12.75">
      <c r="C943">
        <f aca="true" t="shared" si="136" ref="C943:C1006">C942+1</f>
        <v>899</v>
      </c>
      <c r="E943">
        <f aca="true" ca="1" t="shared" si="137" ref="E943:E1006">RANDBETWEEN(2,614)</f>
        <v>93</v>
      </c>
      <c r="F943" s="30">
        <f aca="true" t="shared" si="138" ref="F943:F1006">VLOOKUP(E943,$C$46:$D$658,2,TRUE)</f>
        <v>-0.05528128237947216</v>
      </c>
      <c r="G943" s="30">
        <f aca="true" t="shared" si="139" ref="G943:G1006">$B$1*(1+F943)</f>
        <v>0.8700859389285062</v>
      </c>
      <c r="H943" s="13">
        <f aca="true" t="shared" si="140" ref="H943:H1006">1*G943*$B$3</f>
        <v>870085.9389285062</v>
      </c>
      <c r="J943" s="13">
        <f aca="true" t="shared" si="141" ref="J943:J1006">H943+0.0000001*C942</f>
        <v>870085.9390183062</v>
      </c>
      <c r="K943">
        <f aca="true" t="shared" si="142" ref="K943:K1006">RANK(J943,J$46:J$1045)</f>
        <v>945</v>
      </c>
      <c r="L943" s="13">
        <f aca="true" t="shared" si="143" ref="L943:L1006">H943+0.0000001*C942</f>
        <v>870085.9390183062</v>
      </c>
      <c r="M943" s="13">
        <f aca="true" t="shared" si="144" ref="M943:M1006">_xlfn.IFERROR(VLOOKUP(C942,K$46:L$1045,2,FALSE),VLOOKUP(C942,K$46:L$1045,2,TRUE))</f>
        <v>884337.815348566</v>
      </c>
    </row>
    <row r="944" spans="3:13" ht="12.75">
      <c r="C944">
        <f t="shared" si="136"/>
        <v>900</v>
      </c>
      <c r="E944">
        <f ca="1" t="shared" si="137"/>
        <v>157</v>
      </c>
      <c r="F944" s="30">
        <f t="shared" si="138"/>
        <v>0.03396053235429086</v>
      </c>
      <c r="G944" s="30">
        <f t="shared" si="139"/>
        <v>0.9522776502983019</v>
      </c>
      <c r="H944" s="13">
        <f t="shared" si="140"/>
        <v>952277.650298302</v>
      </c>
      <c r="J944" s="13">
        <f t="shared" si="141"/>
        <v>952277.6503882019</v>
      </c>
      <c r="K944">
        <f t="shared" si="142"/>
        <v>128</v>
      </c>
      <c r="L944" s="13">
        <f t="shared" si="143"/>
        <v>952277.6503882019</v>
      </c>
      <c r="M944" s="13">
        <f t="shared" si="144"/>
        <v>884337.815303266</v>
      </c>
    </row>
    <row r="945" spans="3:13" ht="12.75">
      <c r="C945">
        <f t="shared" si="136"/>
        <v>901</v>
      </c>
      <c r="E945">
        <f ca="1" t="shared" si="137"/>
        <v>535</v>
      </c>
      <c r="F945" s="30">
        <f t="shared" si="138"/>
        <v>0.031029317355018016</v>
      </c>
      <c r="G945" s="30">
        <f t="shared" si="139"/>
        <v>0.9495780012839716</v>
      </c>
      <c r="H945" s="13">
        <f t="shared" si="140"/>
        <v>949578.0012839716</v>
      </c>
      <c r="J945" s="13">
        <f t="shared" si="141"/>
        <v>949578.0013739716</v>
      </c>
      <c r="K945">
        <f t="shared" si="142"/>
        <v>140</v>
      </c>
      <c r="L945" s="13">
        <f t="shared" si="143"/>
        <v>949578.0013739716</v>
      </c>
      <c r="M945" s="13">
        <f t="shared" si="144"/>
        <v>884337.815282766</v>
      </c>
    </row>
    <row r="946" spans="3:13" ht="12.75">
      <c r="C946">
        <f t="shared" si="136"/>
        <v>902</v>
      </c>
      <c r="E946">
        <f ca="1" t="shared" si="137"/>
        <v>285</v>
      </c>
      <c r="F946" s="30">
        <f t="shared" si="138"/>
        <v>-0.033796470146451485</v>
      </c>
      <c r="G946" s="30">
        <f t="shared" si="139"/>
        <v>0.8898734509951183</v>
      </c>
      <c r="H946" s="13">
        <f t="shared" si="140"/>
        <v>889873.4509951182</v>
      </c>
      <c r="J946" s="13">
        <f t="shared" si="141"/>
        <v>889873.4510852182</v>
      </c>
      <c r="K946">
        <f t="shared" si="142"/>
        <v>852</v>
      </c>
      <c r="L946" s="13">
        <f t="shared" si="143"/>
        <v>889873.4510852182</v>
      </c>
      <c r="M946" s="13">
        <f t="shared" si="144"/>
        <v>884217.3609336942</v>
      </c>
    </row>
    <row r="947" spans="3:13" ht="12.75">
      <c r="C947">
        <f t="shared" si="136"/>
        <v>903</v>
      </c>
      <c r="E947">
        <f ca="1" t="shared" si="137"/>
        <v>243</v>
      </c>
      <c r="F947" s="30">
        <f t="shared" si="138"/>
        <v>0.08933283075763288</v>
      </c>
      <c r="G947" s="30">
        <f t="shared" si="139"/>
        <v>1.00327553712778</v>
      </c>
      <c r="H947" s="13">
        <f t="shared" si="140"/>
        <v>1003275.5371277799</v>
      </c>
      <c r="J947" s="13">
        <f t="shared" si="141"/>
        <v>1003275.5372179799</v>
      </c>
      <c r="K947">
        <f t="shared" si="142"/>
        <v>7</v>
      </c>
      <c r="L947" s="13">
        <f t="shared" si="143"/>
        <v>1003275.5372179799</v>
      </c>
      <c r="M947" s="13">
        <f t="shared" si="144"/>
        <v>884217.3609060942</v>
      </c>
    </row>
    <row r="948" spans="3:13" ht="12.75">
      <c r="C948">
        <f t="shared" si="136"/>
        <v>904</v>
      </c>
      <c r="E948">
        <f ca="1" t="shared" si="137"/>
        <v>140</v>
      </c>
      <c r="F948" s="30">
        <f t="shared" si="138"/>
        <v>0.0128571428571429</v>
      </c>
      <c r="G948" s="30">
        <f t="shared" si="139"/>
        <v>0.9328414285714286</v>
      </c>
      <c r="H948" s="13">
        <f t="shared" si="140"/>
        <v>932841.4285714286</v>
      </c>
      <c r="J948" s="13">
        <f t="shared" si="141"/>
        <v>932841.4286617286</v>
      </c>
      <c r="K948">
        <f t="shared" si="142"/>
        <v>290</v>
      </c>
      <c r="L948" s="13">
        <f t="shared" si="143"/>
        <v>932841.4286617286</v>
      </c>
      <c r="M948" s="13">
        <f t="shared" si="144"/>
        <v>884217.3608692941</v>
      </c>
    </row>
    <row r="949" spans="3:13" ht="12.75">
      <c r="C949">
        <f t="shared" si="136"/>
        <v>905</v>
      </c>
      <c r="E949">
        <f ca="1" t="shared" si="137"/>
        <v>80</v>
      </c>
      <c r="F949" s="30">
        <f t="shared" si="138"/>
        <v>-0.0062250996015936755</v>
      </c>
      <c r="G949" s="30">
        <f t="shared" si="139"/>
        <v>0.9152666832669323</v>
      </c>
      <c r="H949" s="13">
        <f t="shared" si="140"/>
        <v>915266.6832669323</v>
      </c>
      <c r="J949" s="13">
        <f t="shared" si="141"/>
        <v>915266.6833573323</v>
      </c>
      <c r="K949">
        <f t="shared" si="142"/>
        <v>547</v>
      </c>
      <c r="L949" s="13">
        <f t="shared" si="143"/>
        <v>915266.6833573323</v>
      </c>
      <c r="M949" s="13">
        <f t="shared" si="144"/>
        <v>884087.1457409676</v>
      </c>
    </row>
    <row r="950" spans="3:13" ht="12.75">
      <c r="C950">
        <f t="shared" si="136"/>
        <v>906</v>
      </c>
      <c r="E950">
        <f ca="1" t="shared" si="137"/>
        <v>310</v>
      </c>
      <c r="F950" s="30">
        <f t="shared" si="138"/>
        <v>0.005416168857029113</v>
      </c>
      <c r="G950" s="30">
        <f t="shared" si="139"/>
        <v>0.9259882915173239</v>
      </c>
      <c r="H950" s="13">
        <f t="shared" si="140"/>
        <v>925988.2915173238</v>
      </c>
      <c r="J950" s="13">
        <f t="shared" si="141"/>
        <v>925988.2916078238</v>
      </c>
      <c r="K950">
        <f t="shared" si="142"/>
        <v>363</v>
      </c>
      <c r="L950" s="13">
        <f t="shared" si="143"/>
        <v>925988.2916078238</v>
      </c>
      <c r="M950" s="13">
        <f t="shared" si="144"/>
        <v>884017.9676411578</v>
      </c>
    </row>
    <row r="951" spans="3:13" ht="12.75">
      <c r="C951">
        <f t="shared" si="136"/>
        <v>907</v>
      </c>
      <c r="E951">
        <f ca="1" t="shared" si="137"/>
        <v>471</v>
      </c>
      <c r="F951" s="30">
        <f t="shared" si="138"/>
        <v>-0.01708523947343854</v>
      </c>
      <c r="G951" s="30">
        <f t="shared" si="139"/>
        <v>0.9052644944449632</v>
      </c>
      <c r="H951" s="13">
        <f t="shared" si="140"/>
        <v>905264.4944449632</v>
      </c>
      <c r="J951" s="13">
        <f t="shared" si="141"/>
        <v>905264.4945355632</v>
      </c>
      <c r="K951">
        <f t="shared" si="142"/>
        <v>692</v>
      </c>
      <c r="L951" s="13">
        <f t="shared" si="143"/>
        <v>905264.4945355632</v>
      </c>
      <c r="M951" s="13">
        <f t="shared" si="144"/>
        <v>884017.9676372579</v>
      </c>
    </row>
    <row r="952" spans="3:13" ht="12.75">
      <c r="C952">
        <f t="shared" si="136"/>
        <v>908</v>
      </c>
      <c r="E952">
        <f ca="1" t="shared" si="137"/>
        <v>438</v>
      </c>
      <c r="F952" s="30">
        <f t="shared" si="138"/>
        <v>-0.0009794319294810228</v>
      </c>
      <c r="G952" s="30">
        <f t="shared" si="139"/>
        <v>0.920097943192948</v>
      </c>
      <c r="H952" s="13">
        <f t="shared" si="140"/>
        <v>920097.943192948</v>
      </c>
      <c r="J952" s="13">
        <f t="shared" si="141"/>
        <v>920097.943283648</v>
      </c>
      <c r="K952">
        <f t="shared" si="142"/>
        <v>474</v>
      </c>
      <c r="L952" s="13">
        <f t="shared" si="143"/>
        <v>920097.943283648</v>
      </c>
      <c r="M952" s="13">
        <f t="shared" si="144"/>
        <v>884017.9676272578</v>
      </c>
    </row>
    <row r="953" spans="3:13" ht="12.75">
      <c r="C953">
        <f t="shared" si="136"/>
        <v>909</v>
      </c>
      <c r="E953">
        <f ca="1" t="shared" si="137"/>
        <v>320</v>
      </c>
      <c r="F953" s="30">
        <f t="shared" si="138"/>
        <v>-0.01690326840541434</v>
      </c>
      <c r="G953" s="30">
        <f t="shared" si="139"/>
        <v>0.9054320897986134</v>
      </c>
      <c r="H953" s="13">
        <f t="shared" si="140"/>
        <v>905432.0897986135</v>
      </c>
      <c r="J953" s="13">
        <f t="shared" si="141"/>
        <v>905432.0898894134</v>
      </c>
      <c r="K953">
        <f t="shared" si="142"/>
        <v>688</v>
      </c>
      <c r="L953" s="13">
        <f t="shared" si="143"/>
        <v>905432.0898894134</v>
      </c>
      <c r="M953" s="13">
        <f t="shared" si="144"/>
        <v>883698.167808507</v>
      </c>
    </row>
    <row r="954" spans="3:13" ht="12.75">
      <c r="C954">
        <f t="shared" si="136"/>
        <v>910</v>
      </c>
      <c r="E954">
        <f ca="1" t="shared" si="137"/>
        <v>490</v>
      </c>
      <c r="F954" s="30">
        <f t="shared" si="138"/>
        <v>-0.037798408488063706</v>
      </c>
      <c r="G954" s="30">
        <f t="shared" si="139"/>
        <v>0.8861876657824934</v>
      </c>
      <c r="H954" s="13">
        <f t="shared" si="140"/>
        <v>886187.6657824934</v>
      </c>
      <c r="J954" s="13">
        <f t="shared" si="141"/>
        <v>886187.6658733934</v>
      </c>
      <c r="K954">
        <f t="shared" si="142"/>
        <v>880</v>
      </c>
      <c r="L954" s="13">
        <f t="shared" si="143"/>
        <v>886187.6658733934</v>
      </c>
      <c r="M954" s="13">
        <f t="shared" si="144"/>
        <v>883092.1739810435</v>
      </c>
    </row>
    <row r="955" spans="3:13" ht="12.75">
      <c r="C955">
        <f t="shared" si="136"/>
        <v>911</v>
      </c>
      <c r="E955">
        <f ca="1" t="shared" si="137"/>
        <v>448</v>
      </c>
      <c r="F955" s="30">
        <f t="shared" si="138"/>
        <v>0.050498941638947636</v>
      </c>
      <c r="G955" s="30">
        <f t="shared" si="139"/>
        <v>0.9675095252494709</v>
      </c>
      <c r="H955" s="13">
        <f t="shared" si="140"/>
        <v>967509.5252494708</v>
      </c>
      <c r="J955" s="13">
        <f t="shared" si="141"/>
        <v>967509.5253404708</v>
      </c>
      <c r="K955">
        <f t="shared" si="142"/>
        <v>56</v>
      </c>
      <c r="L955" s="13">
        <f t="shared" si="143"/>
        <v>967509.5253404708</v>
      </c>
      <c r="M955" s="13">
        <f t="shared" si="144"/>
        <v>883092.1739748435</v>
      </c>
    </row>
    <row r="956" spans="3:13" ht="12.75">
      <c r="C956">
        <f t="shared" si="136"/>
        <v>912</v>
      </c>
      <c r="E956">
        <f ca="1" t="shared" si="137"/>
        <v>429</v>
      </c>
      <c r="F956" s="30">
        <f t="shared" si="138"/>
        <v>0.013618677042801508</v>
      </c>
      <c r="G956" s="30">
        <f t="shared" si="139"/>
        <v>0.9335428015564202</v>
      </c>
      <c r="H956" s="13">
        <f t="shared" si="140"/>
        <v>933542.8015564202</v>
      </c>
      <c r="J956" s="13">
        <f t="shared" si="141"/>
        <v>933542.8016475202</v>
      </c>
      <c r="K956">
        <f t="shared" si="142"/>
        <v>278</v>
      </c>
      <c r="L956" s="13">
        <f t="shared" si="143"/>
        <v>933542.8016475202</v>
      </c>
      <c r="M956" s="13">
        <f t="shared" si="144"/>
        <v>883092.1739510435</v>
      </c>
    </row>
    <row r="957" spans="3:13" ht="12.75">
      <c r="C957">
        <f t="shared" si="136"/>
        <v>913</v>
      </c>
      <c r="E957">
        <f ca="1" t="shared" si="137"/>
        <v>60</v>
      </c>
      <c r="F957" s="30">
        <f t="shared" si="138"/>
        <v>-0.02073448649456433</v>
      </c>
      <c r="G957" s="30">
        <f t="shared" si="139"/>
        <v>0.9019035379385063</v>
      </c>
      <c r="H957" s="13">
        <f t="shared" si="140"/>
        <v>901903.5379385063</v>
      </c>
      <c r="J957" s="13">
        <f t="shared" si="141"/>
        <v>901903.5380297063</v>
      </c>
      <c r="K957">
        <f t="shared" si="142"/>
        <v>741</v>
      </c>
      <c r="L957" s="13">
        <f t="shared" si="143"/>
        <v>901903.5380297063</v>
      </c>
      <c r="M957" s="13">
        <f t="shared" si="144"/>
        <v>882815.9204591102</v>
      </c>
    </row>
    <row r="958" spans="3:13" ht="12.75">
      <c r="C958">
        <f t="shared" si="136"/>
        <v>914</v>
      </c>
      <c r="E958">
        <f ca="1" t="shared" si="137"/>
        <v>341</v>
      </c>
      <c r="F958" s="30">
        <f t="shared" si="138"/>
        <v>0.001507504751917077</v>
      </c>
      <c r="G958" s="30">
        <f t="shared" si="139"/>
        <v>0.9223884118765157</v>
      </c>
      <c r="H958" s="13">
        <f t="shared" si="140"/>
        <v>922388.4118765156</v>
      </c>
      <c r="J958" s="13">
        <f t="shared" si="141"/>
        <v>922388.4119678156</v>
      </c>
      <c r="K958">
        <f t="shared" si="142"/>
        <v>429</v>
      </c>
      <c r="L958" s="13">
        <f t="shared" si="143"/>
        <v>922388.4119678156</v>
      </c>
      <c r="M958" s="13">
        <f t="shared" si="144"/>
        <v>882197.0260968048</v>
      </c>
    </row>
    <row r="959" spans="3:13" ht="12.75">
      <c r="C959">
        <f t="shared" si="136"/>
        <v>915</v>
      </c>
      <c r="E959">
        <f ca="1" t="shared" si="137"/>
        <v>588</v>
      </c>
      <c r="F959" s="30">
        <f t="shared" si="138"/>
        <v>-0.032396760323967544</v>
      </c>
      <c r="G959" s="30">
        <f t="shared" si="139"/>
        <v>0.8911625837416259</v>
      </c>
      <c r="H959" s="13">
        <f t="shared" si="140"/>
        <v>891162.5837416259</v>
      </c>
      <c r="J959" s="13">
        <f t="shared" si="141"/>
        <v>891162.5838330259</v>
      </c>
      <c r="K959">
        <f t="shared" si="142"/>
        <v>838</v>
      </c>
      <c r="L959" s="13">
        <f t="shared" si="143"/>
        <v>891162.5838330259</v>
      </c>
      <c r="M959" s="13">
        <f t="shared" si="144"/>
        <v>882186.1655540864</v>
      </c>
    </row>
    <row r="960" spans="3:13" ht="12.75">
      <c r="C960">
        <f t="shared" si="136"/>
        <v>916</v>
      </c>
      <c r="E960">
        <f ca="1" t="shared" si="137"/>
        <v>192</v>
      </c>
      <c r="F960" s="30">
        <f t="shared" si="138"/>
        <v>-0.017650639074862973</v>
      </c>
      <c r="G960" s="30">
        <f t="shared" si="139"/>
        <v>0.9047437614120513</v>
      </c>
      <c r="H960" s="13">
        <f t="shared" si="140"/>
        <v>904743.7614120513</v>
      </c>
      <c r="J960" s="13">
        <f t="shared" si="141"/>
        <v>904743.7615035513</v>
      </c>
      <c r="K960">
        <f t="shared" si="142"/>
        <v>702</v>
      </c>
      <c r="L960" s="13">
        <f t="shared" si="143"/>
        <v>904743.7615035513</v>
      </c>
      <c r="M960" s="13">
        <f t="shared" si="144"/>
        <v>881652.8378852662</v>
      </c>
    </row>
    <row r="961" spans="3:13" ht="12.75">
      <c r="C961">
        <f t="shared" si="136"/>
        <v>917</v>
      </c>
      <c r="E961">
        <f ca="1" t="shared" si="137"/>
        <v>375</v>
      </c>
      <c r="F961" s="30">
        <f t="shared" si="138"/>
        <v>-0.012041116005873653</v>
      </c>
      <c r="G961" s="30">
        <f t="shared" si="139"/>
        <v>0.9099101321585904</v>
      </c>
      <c r="H961" s="13">
        <f t="shared" si="140"/>
        <v>909910.1321585904</v>
      </c>
      <c r="J961" s="13">
        <f t="shared" si="141"/>
        <v>909910.1322501904</v>
      </c>
      <c r="K961">
        <f t="shared" si="142"/>
        <v>624</v>
      </c>
      <c r="L961" s="13">
        <f t="shared" si="143"/>
        <v>909910.1322501904</v>
      </c>
      <c r="M961" s="13">
        <f t="shared" si="144"/>
        <v>881652.8378698662</v>
      </c>
    </row>
    <row r="962" spans="3:13" ht="12.75">
      <c r="C962">
        <f t="shared" si="136"/>
        <v>918</v>
      </c>
      <c r="E962">
        <f ca="1" t="shared" si="137"/>
        <v>170</v>
      </c>
      <c r="F962" s="30">
        <f t="shared" si="138"/>
        <v>0.06803738317757002</v>
      </c>
      <c r="G962" s="30">
        <f t="shared" si="139"/>
        <v>0.9836624299065421</v>
      </c>
      <c r="H962" s="13">
        <f t="shared" si="140"/>
        <v>983662.4299065421</v>
      </c>
      <c r="J962" s="13">
        <f t="shared" si="141"/>
        <v>983662.4299982421</v>
      </c>
      <c r="K962">
        <f t="shared" si="142"/>
        <v>32</v>
      </c>
      <c r="L962" s="13">
        <f t="shared" si="143"/>
        <v>983662.4299982421</v>
      </c>
      <c r="M962" s="13">
        <f t="shared" si="144"/>
        <v>881230.7921936774</v>
      </c>
    </row>
    <row r="963" spans="3:13" ht="12.75">
      <c r="C963">
        <f t="shared" si="136"/>
        <v>919</v>
      </c>
      <c r="E963">
        <f ca="1" t="shared" si="137"/>
        <v>328</v>
      </c>
      <c r="F963" s="30">
        <f t="shared" si="138"/>
        <v>-0.015742866513610898</v>
      </c>
      <c r="G963" s="30">
        <f t="shared" si="139"/>
        <v>0.9065008199409644</v>
      </c>
      <c r="H963" s="13">
        <f t="shared" si="140"/>
        <v>906500.8199409645</v>
      </c>
      <c r="J963" s="13">
        <f t="shared" si="141"/>
        <v>906500.8200327645</v>
      </c>
      <c r="K963">
        <f t="shared" si="142"/>
        <v>673</v>
      </c>
      <c r="L963" s="13">
        <f t="shared" si="143"/>
        <v>906500.8200327645</v>
      </c>
      <c r="M963" s="13">
        <f t="shared" si="144"/>
        <v>880637.049202328</v>
      </c>
    </row>
    <row r="964" spans="3:13" ht="12.75">
      <c r="C964">
        <f t="shared" si="136"/>
        <v>920</v>
      </c>
      <c r="E964">
        <f ca="1" t="shared" si="137"/>
        <v>450</v>
      </c>
      <c r="F964" s="30">
        <f t="shared" si="138"/>
        <v>-0.021484749664300806</v>
      </c>
      <c r="G964" s="30">
        <f t="shared" si="139"/>
        <v>0.901212545559179</v>
      </c>
      <c r="H964" s="13">
        <f t="shared" si="140"/>
        <v>901212.5455591789</v>
      </c>
      <c r="J964" s="13">
        <f t="shared" si="141"/>
        <v>901212.5456510789</v>
      </c>
      <c r="K964">
        <f t="shared" si="142"/>
        <v>760</v>
      </c>
      <c r="L964" s="13">
        <f t="shared" si="143"/>
        <v>901212.5456510789</v>
      </c>
      <c r="M964" s="13">
        <f t="shared" si="144"/>
        <v>877583.954017441</v>
      </c>
    </row>
    <row r="965" spans="3:13" ht="12.75">
      <c r="C965">
        <f t="shared" si="136"/>
        <v>921</v>
      </c>
      <c r="E965">
        <f ca="1" t="shared" si="137"/>
        <v>274</v>
      </c>
      <c r="F965" s="30">
        <f t="shared" si="138"/>
        <v>0.036338225017470416</v>
      </c>
      <c r="G965" s="30">
        <f t="shared" si="139"/>
        <v>0.9544675052410903</v>
      </c>
      <c r="H965" s="13">
        <f t="shared" si="140"/>
        <v>954467.5052410902</v>
      </c>
      <c r="J965" s="13">
        <f t="shared" si="141"/>
        <v>954467.5053330902</v>
      </c>
      <c r="K965">
        <f t="shared" si="142"/>
        <v>108</v>
      </c>
      <c r="L965" s="13">
        <f t="shared" si="143"/>
        <v>954467.5053330902</v>
      </c>
      <c r="M965" s="13">
        <f t="shared" si="144"/>
        <v>877583.953964441</v>
      </c>
    </row>
    <row r="966" spans="3:13" ht="12.75">
      <c r="C966">
        <f t="shared" si="136"/>
        <v>922</v>
      </c>
      <c r="E966">
        <f ca="1" t="shared" si="137"/>
        <v>90</v>
      </c>
      <c r="F966" s="30">
        <f t="shared" si="138"/>
        <v>-0.02073635209479474</v>
      </c>
      <c r="G966" s="30">
        <f t="shared" si="139"/>
        <v>0.901901819720694</v>
      </c>
      <c r="H966" s="13">
        <f t="shared" si="140"/>
        <v>901901.8197206941</v>
      </c>
      <c r="J966" s="13">
        <f t="shared" si="141"/>
        <v>901901.8198127941</v>
      </c>
      <c r="K966">
        <f t="shared" si="142"/>
        <v>744</v>
      </c>
      <c r="L966" s="13">
        <f t="shared" si="143"/>
        <v>901901.8198127941</v>
      </c>
      <c r="M966" s="13">
        <f t="shared" si="144"/>
        <v>877439.1892759892</v>
      </c>
    </row>
    <row r="967" spans="3:13" ht="12.75">
      <c r="C967">
        <f t="shared" si="136"/>
        <v>923</v>
      </c>
      <c r="E967">
        <f ca="1" t="shared" si="137"/>
        <v>241</v>
      </c>
      <c r="F967" s="30">
        <f t="shared" si="138"/>
        <v>-0.014878621769772948</v>
      </c>
      <c r="G967" s="30">
        <f t="shared" si="139"/>
        <v>0.9072967893500391</v>
      </c>
      <c r="H967" s="13">
        <f t="shared" si="140"/>
        <v>907296.7893500391</v>
      </c>
      <c r="J967" s="13">
        <f t="shared" si="141"/>
        <v>907296.7894422391</v>
      </c>
      <c r="K967">
        <f t="shared" si="142"/>
        <v>662</v>
      </c>
      <c r="L967" s="13">
        <f t="shared" si="143"/>
        <v>907296.7894422391</v>
      </c>
      <c r="M967" s="13">
        <f t="shared" si="144"/>
        <v>877439.1892432892</v>
      </c>
    </row>
    <row r="968" spans="3:13" ht="12.75">
      <c r="C968">
        <f t="shared" si="136"/>
        <v>924</v>
      </c>
      <c r="E968">
        <f ca="1" t="shared" si="137"/>
        <v>512</v>
      </c>
      <c r="F968" s="30">
        <f t="shared" si="138"/>
        <v>0.0031236535975873725</v>
      </c>
      <c r="G968" s="30">
        <f t="shared" si="139"/>
        <v>0.923876884963378</v>
      </c>
      <c r="H968" s="13">
        <f t="shared" si="140"/>
        <v>923876.8849633781</v>
      </c>
      <c r="J968" s="13">
        <f t="shared" si="141"/>
        <v>923876.8850556781</v>
      </c>
      <c r="K968">
        <f t="shared" si="142"/>
        <v>403</v>
      </c>
      <c r="L968" s="13">
        <f t="shared" si="143"/>
        <v>923876.8850556781</v>
      </c>
      <c r="M968" s="13">
        <f t="shared" si="144"/>
        <v>877439.1892214892</v>
      </c>
    </row>
    <row r="969" spans="3:13" ht="12.75">
      <c r="C969">
        <f t="shared" si="136"/>
        <v>925</v>
      </c>
      <c r="E969">
        <f ca="1" t="shared" si="137"/>
        <v>503</v>
      </c>
      <c r="F969" s="30">
        <f t="shared" si="138"/>
        <v>-0.0050477929330898785</v>
      </c>
      <c r="G969" s="30">
        <f t="shared" si="139"/>
        <v>0.9163509827086243</v>
      </c>
      <c r="H969" s="13">
        <f t="shared" si="140"/>
        <v>916350.9827086242</v>
      </c>
      <c r="J969" s="13">
        <f t="shared" si="141"/>
        <v>916350.9828010242</v>
      </c>
      <c r="K969">
        <f t="shared" si="142"/>
        <v>523</v>
      </c>
      <c r="L969" s="13">
        <f t="shared" si="143"/>
        <v>916350.9828010242</v>
      </c>
      <c r="M969" s="13">
        <f t="shared" si="144"/>
        <v>876885.6941469244</v>
      </c>
    </row>
    <row r="970" spans="3:13" ht="12.75">
      <c r="C970">
        <f t="shared" si="136"/>
        <v>926</v>
      </c>
      <c r="E970">
        <f ca="1" t="shared" si="137"/>
        <v>284</v>
      </c>
      <c r="F970" s="30">
        <f t="shared" si="138"/>
        <v>-0.009669021941241973</v>
      </c>
      <c r="G970" s="30">
        <f t="shared" si="139"/>
        <v>0.9120948307921162</v>
      </c>
      <c r="H970" s="13">
        <f t="shared" si="140"/>
        <v>912094.8307921161</v>
      </c>
      <c r="J970" s="13">
        <f t="shared" si="141"/>
        <v>912094.8308846161</v>
      </c>
      <c r="K970">
        <f t="shared" si="142"/>
        <v>589</v>
      </c>
      <c r="L970" s="13">
        <f t="shared" si="143"/>
        <v>912094.8308846161</v>
      </c>
      <c r="M970" s="13">
        <f t="shared" si="144"/>
        <v>875634.0202128808</v>
      </c>
    </row>
    <row r="971" spans="3:13" ht="12.75">
      <c r="C971">
        <f t="shared" si="136"/>
        <v>927</v>
      </c>
      <c r="E971">
        <f ca="1" t="shared" si="137"/>
        <v>54</v>
      </c>
      <c r="F971" s="30">
        <f t="shared" si="138"/>
        <v>0.0002398177385187772</v>
      </c>
      <c r="G971" s="30">
        <f t="shared" si="139"/>
        <v>0.9212208721371759</v>
      </c>
      <c r="H971" s="13">
        <f t="shared" si="140"/>
        <v>921220.8721371759</v>
      </c>
      <c r="J971" s="13">
        <f t="shared" si="141"/>
        <v>921220.8722297759</v>
      </c>
      <c r="K971">
        <f t="shared" si="142"/>
        <v>446</v>
      </c>
      <c r="L971" s="13">
        <f t="shared" si="143"/>
        <v>921220.8722297759</v>
      </c>
      <c r="M971" s="13">
        <f t="shared" si="144"/>
        <v>875634.0201729808</v>
      </c>
    </row>
    <row r="972" spans="3:13" ht="12.75">
      <c r="C972">
        <f t="shared" si="136"/>
        <v>928</v>
      </c>
      <c r="E972">
        <f ca="1" t="shared" si="137"/>
        <v>303</v>
      </c>
      <c r="F972" s="30">
        <f t="shared" si="138"/>
        <v>-0.007756463719766571</v>
      </c>
      <c r="G972" s="30">
        <f t="shared" si="139"/>
        <v>0.913856296914095</v>
      </c>
      <c r="H972" s="13">
        <f t="shared" si="140"/>
        <v>913856.296914095</v>
      </c>
      <c r="J972" s="13">
        <f t="shared" si="141"/>
        <v>913856.297006795</v>
      </c>
      <c r="K972">
        <f t="shared" si="142"/>
        <v>566</v>
      </c>
      <c r="L972" s="13">
        <f t="shared" si="143"/>
        <v>913856.297006795</v>
      </c>
      <c r="M972" s="13">
        <f t="shared" si="144"/>
        <v>875634.0201454809</v>
      </c>
    </row>
    <row r="973" spans="3:13" ht="12.75">
      <c r="C973">
        <f t="shared" si="136"/>
        <v>929</v>
      </c>
      <c r="E973">
        <f ca="1" t="shared" si="137"/>
        <v>541</v>
      </c>
      <c r="F973" s="30">
        <f t="shared" si="138"/>
        <v>0.020864530298492445</v>
      </c>
      <c r="G973" s="30">
        <f t="shared" si="139"/>
        <v>0.9402162324049116</v>
      </c>
      <c r="H973" s="13">
        <f t="shared" si="140"/>
        <v>940216.2324049115</v>
      </c>
      <c r="J973" s="13">
        <f t="shared" si="141"/>
        <v>940216.2324977115</v>
      </c>
      <c r="K973">
        <f t="shared" si="142"/>
        <v>223</v>
      </c>
      <c r="L973" s="13">
        <f t="shared" si="143"/>
        <v>940216.2324977115</v>
      </c>
      <c r="M973" s="13">
        <f t="shared" si="144"/>
        <v>875633.7221397747</v>
      </c>
    </row>
    <row r="974" spans="3:13" ht="12.75">
      <c r="C974">
        <f t="shared" si="136"/>
        <v>930</v>
      </c>
      <c r="E974">
        <f ca="1" t="shared" si="137"/>
        <v>290</v>
      </c>
      <c r="F974" s="30">
        <f t="shared" si="138"/>
        <v>-0.039937718956792434</v>
      </c>
      <c r="G974" s="30">
        <f t="shared" si="139"/>
        <v>0.8842173608407942</v>
      </c>
      <c r="H974" s="13">
        <f t="shared" si="140"/>
        <v>884217.3608407942</v>
      </c>
      <c r="J974" s="13">
        <f t="shared" si="141"/>
        <v>884217.3609336942</v>
      </c>
      <c r="K974">
        <f t="shared" si="142"/>
        <v>901</v>
      </c>
      <c r="L974" s="13">
        <f t="shared" si="143"/>
        <v>884217.3609336942</v>
      </c>
      <c r="M974" s="13">
        <f t="shared" si="144"/>
        <v>875149.3507463508</v>
      </c>
    </row>
    <row r="975" spans="3:13" ht="12.75">
      <c r="C975">
        <f t="shared" si="136"/>
        <v>931</v>
      </c>
      <c r="E975">
        <f ca="1" t="shared" si="137"/>
        <v>81</v>
      </c>
      <c r="F975" s="30">
        <f t="shared" si="138"/>
        <v>-0.019711016453687558</v>
      </c>
      <c r="G975" s="30">
        <f t="shared" si="139"/>
        <v>0.9028461538461539</v>
      </c>
      <c r="H975" s="13">
        <f t="shared" si="140"/>
        <v>902846.1538461539</v>
      </c>
      <c r="J975" s="13">
        <f t="shared" si="141"/>
        <v>902846.1539391539</v>
      </c>
      <c r="K975">
        <f t="shared" si="142"/>
        <v>727</v>
      </c>
      <c r="L975" s="13">
        <f t="shared" si="143"/>
        <v>902846.1539391539</v>
      </c>
      <c r="M975" s="13">
        <f t="shared" si="144"/>
        <v>875149.3506923508</v>
      </c>
    </row>
    <row r="976" spans="3:13" ht="12.75">
      <c r="C976">
        <f t="shared" si="136"/>
        <v>932</v>
      </c>
      <c r="E976">
        <f ca="1" t="shared" si="137"/>
        <v>91</v>
      </c>
      <c r="F976" s="30">
        <f t="shared" si="138"/>
        <v>-0.06217588591184109</v>
      </c>
      <c r="G976" s="30">
        <f t="shared" si="139"/>
        <v>0.8637360090751944</v>
      </c>
      <c r="H976" s="13">
        <f t="shared" si="140"/>
        <v>863736.0090751945</v>
      </c>
      <c r="J976" s="13">
        <f t="shared" si="141"/>
        <v>863736.0091682945</v>
      </c>
      <c r="K976">
        <f t="shared" si="142"/>
        <v>961</v>
      </c>
      <c r="L976" s="13">
        <f t="shared" si="143"/>
        <v>863736.0091682945</v>
      </c>
      <c r="M976" s="13">
        <f t="shared" si="144"/>
        <v>873822.0257578642</v>
      </c>
    </row>
    <row r="977" spans="3:13" ht="12.75">
      <c r="C977">
        <f t="shared" si="136"/>
        <v>933</v>
      </c>
      <c r="E977">
        <f ca="1" t="shared" si="137"/>
        <v>516</v>
      </c>
      <c r="F977" s="30">
        <f t="shared" si="138"/>
        <v>-0.015806344644633596</v>
      </c>
      <c r="G977" s="30">
        <f t="shared" si="139"/>
        <v>0.9064423565822926</v>
      </c>
      <c r="H977" s="13">
        <f t="shared" si="140"/>
        <v>906442.3565822926</v>
      </c>
      <c r="J977" s="13">
        <f t="shared" si="141"/>
        <v>906442.3566754926</v>
      </c>
      <c r="K977">
        <f t="shared" si="142"/>
        <v>675</v>
      </c>
      <c r="L977" s="13">
        <f t="shared" si="143"/>
        <v>906442.3566754926</v>
      </c>
      <c r="M977" s="13">
        <f t="shared" si="144"/>
        <v>873822.0257264642</v>
      </c>
    </row>
    <row r="978" spans="3:13" ht="12.75">
      <c r="C978">
        <f t="shared" si="136"/>
        <v>934</v>
      </c>
      <c r="E978">
        <f ca="1" t="shared" si="137"/>
        <v>391</v>
      </c>
      <c r="F978" s="30">
        <f t="shared" si="138"/>
        <v>0.016051483097862196</v>
      </c>
      <c r="G978" s="30">
        <f t="shared" si="139"/>
        <v>0.9357834159331311</v>
      </c>
      <c r="H978" s="13">
        <f t="shared" si="140"/>
        <v>935783.4159331311</v>
      </c>
      <c r="J978" s="13">
        <f t="shared" si="141"/>
        <v>935783.4160264311</v>
      </c>
      <c r="K978">
        <f t="shared" si="142"/>
        <v>255</v>
      </c>
      <c r="L978" s="13">
        <f t="shared" si="143"/>
        <v>935783.4160264311</v>
      </c>
      <c r="M978" s="13">
        <f t="shared" si="144"/>
        <v>873822.0256893642</v>
      </c>
    </row>
    <row r="979" spans="3:13" ht="12.75">
      <c r="C979">
        <f t="shared" si="136"/>
        <v>935</v>
      </c>
      <c r="E979">
        <f ca="1" t="shared" si="137"/>
        <v>349</v>
      </c>
      <c r="F979" s="30">
        <f t="shared" si="138"/>
        <v>0.03546767106089144</v>
      </c>
      <c r="G979" s="30">
        <f t="shared" si="139"/>
        <v>0.953665725047081</v>
      </c>
      <c r="H979" s="13">
        <f t="shared" si="140"/>
        <v>953665.725047081</v>
      </c>
      <c r="J979" s="13">
        <f t="shared" si="141"/>
        <v>953665.725140481</v>
      </c>
      <c r="K979">
        <f t="shared" si="142"/>
        <v>125</v>
      </c>
      <c r="L979" s="13">
        <f t="shared" si="143"/>
        <v>953665.725140481</v>
      </c>
      <c r="M979" s="13">
        <f t="shared" si="144"/>
        <v>873155.8442193442</v>
      </c>
    </row>
    <row r="980" spans="3:13" ht="12.75">
      <c r="C980">
        <f t="shared" si="136"/>
        <v>936</v>
      </c>
      <c r="E980">
        <f ca="1" t="shared" si="137"/>
        <v>161</v>
      </c>
      <c r="F980" s="30">
        <f t="shared" si="138"/>
        <v>0.006009347874471382</v>
      </c>
      <c r="G980" s="30">
        <f t="shared" si="139"/>
        <v>0.9265346093923882</v>
      </c>
      <c r="H980" s="13">
        <f t="shared" si="140"/>
        <v>926534.6093923881</v>
      </c>
      <c r="J980" s="13">
        <f t="shared" si="141"/>
        <v>926534.6094858882</v>
      </c>
      <c r="K980">
        <f t="shared" si="142"/>
        <v>356</v>
      </c>
      <c r="L980" s="13">
        <f t="shared" si="143"/>
        <v>926534.6094858882</v>
      </c>
      <c r="M980" s="13">
        <f t="shared" si="144"/>
        <v>873155.8441647441</v>
      </c>
    </row>
    <row r="981" spans="3:13" ht="12.75">
      <c r="C981">
        <f t="shared" si="136"/>
        <v>937</v>
      </c>
      <c r="E981">
        <f ca="1" t="shared" si="137"/>
        <v>390</v>
      </c>
      <c r="F981" s="30">
        <f t="shared" si="138"/>
        <v>0.03816618031024421</v>
      </c>
      <c r="G981" s="30">
        <f t="shared" si="139"/>
        <v>0.9561510520657349</v>
      </c>
      <c r="H981" s="13">
        <f t="shared" si="140"/>
        <v>956151.0520657349</v>
      </c>
      <c r="J981" s="13">
        <f t="shared" si="141"/>
        <v>956151.0521593349</v>
      </c>
      <c r="K981">
        <f t="shared" si="142"/>
        <v>100</v>
      </c>
      <c r="L981" s="13">
        <f t="shared" si="143"/>
        <v>956151.0521593349</v>
      </c>
      <c r="M981" s="13">
        <f t="shared" si="144"/>
        <v>873155.8441601442</v>
      </c>
    </row>
    <row r="982" spans="3:13" ht="12.75">
      <c r="C982">
        <f t="shared" si="136"/>
        <v>938</v>
      </c>
      <c r="E982">
        <f ca="1" t="shared" si="137"/>
        <v>439</v>
      </c>
      <c r="F982" s="30">
        <f t="shared" si="138"/>
        <v>-0.017892156862744923</v>
      </c>
      <c r="G982" s="30">
        <f t="shared" si="139"/>
        <v>0.904521323529412</v>
      </c>
      <c r="H982" s="13">
        <f t="shared" si="140"/>
        <v>904521.3235294119</v>
      </c>
      <c r="J982" s="13">
        <f t="shared" si="141"/>
        <v>904521.3236231119</v>
      </c>
      <c r="K982">
        <f t="shared" si="142"/>
        <v>706</v>
      </c>
      <c r="L982" s="13">
        <f t="shared" si="143"/>
        <v>904521.3236231119</v>
      </c>
      <c r="M982" s="13">
        <f t="shared" si="144"/>
        <v>873097.1541584202</v>
      </c>
    </row>
    <row r="983" spans="3:13" ht="12.75">
      <c r="C983">
        <f t="shared" si="136"/>
        <v>939</v>
      </c>
      <c r="E983">
        <f ca="1" t="shared" si="137"/>
        <v>308</v>
      </c>
      <c r="F983" s="30">
        <f t="shared" si="138"/>
        <v>0.002588078143262784</v>
      </c>
      <c r="G983" s="30">
        <f t="shared" si="139"/>
        <v>0.9233836199699451</v>
      </c>
      <c r="H983" s="13">
        <f t="shared" si="140"/>
        <v>923383.6199699452</v>
      </c>
      <c r="J983" s="13">
        <f t="shared" si="141"/>
        <v>923383.6200637452</v>
      </c>
      <c r="K983">
        <f t="shared" si="142"/>
        <v>411</v>
      </c>
      <c r="L983" s="13">
        <f t="shared" si="143"/>
        <v>923383.6200637452</v>
      </c>
      <c r="M983" s="13">
        <f t="shared" si="144"/>
        <v>871615.813125705</v>
      </c>
    </row>
    <row r="984" spans="3:13" ht="12.75">
      <c r="C984">
        <f t="shared" si="136"/>
        <v>940</v>
      </c>
      <c r="E984">
        <f ca="1" t="shared" si="137"/>
        <v>78</v>
      </c>
      <c r="F984" s="30">
        <f t="shared" si="138"/>
        <v>-0.015171477622070384</v>
      </c>
      <c r="G984" s="30">
        <f t="shared" si="139"/>
        <v>0.9070270691100732</v>
      </c>
      <c r="H984" s="13">
        <f t="shared" si="140"/>
        <v>907027.0691100733</v>
      </c>
      <c r="J984" s="13">
        <f t="shared" si="141"/>
        <v>907027.0692039733</v>
      </c>
      <c r="K984">
        <f t="shared" si="142"/>
        <v>665</v>
      </c>
      <c r="L984" s="13">
        <f t="shared" si="143"/>
        <v>907027.0692039733</v>
      </c>
      <c r="M984" s="13">
        <f t="shared" si="144"/>
        <v>871615.813116305</v>
      </c>
    </row>
    <row r="985" spans="3:13" ht="12.75">
      <c r="C985">
        <f t="shared" si="136"/>
        <v>941</v>
      </c>
      <c r="E985">
        <f ca="1" t="shared" si="137"/>
        <v>541</v>
      </c>
      <c r="F985" s="30">
        <f t="shared" si="138"/>
        <v>0.020864530298492445</v>
      </c>
      <c r="G985" s="30">
        <f t="shared" si="139"/>
        <v>0.9402162324049116</v>
      </c>
      <c r="H985" s="13">
        <f t="shared" si="140"/>
        <v>940216.2324049115</v>
      </c>
      <c r="J985" s="13">
        <f t="shared" si="141"/>
        <v>940216.2324989116</v>
      </c>
      <c r="K985">
        <f t="shared" si="142"/>
        <v>222</v>
      </c>
      <c r="L985" s="13">
        <f t="shared" si="143"/>
        <v>940216.2324989116</v>
      </c>
      <c r="M985" s="13">
        <f t="shared" si="144"/>
        <v>870390.3577764893</v>
      </c>
    </row>
    <row r="986" spans="3:13" ht="12.75">
      <c r="C986">
        <f t="shared" si="136"/>
        <v>942</v>
      </c>
      <c r="E986">
        <f ca="1" t="shared" si="137"/>
        <v>571</v>
      </c>
      <c r="F986" s="30">
        <f t="shared" si="138"/>
        <v>-0.0027212255593630497</v>
      </c>
      <c r="G986" s="30">
        <f t="shared" si="139"/>
        <v>0.9184937512598267</v>
      </c>
      <c r="H986" s="13">
        <f t="shared" si="140"/>
        <v>918493.7512598267</v>
      </c>
      <c r="J986" s="13">
        <f t="shared" si="141"/>
        <v>918493.7513539267</v>
      </c>
      <c r="K986">
        <f t="shared" si="142"/>
        <v>496</v>
      </c>
      <c r="L986" s="13">
        <f t="shared" si="143"/>
        <v>918493.7513539267</v>
      </c>
      <c r="M986" s="13">
        <f t="shared" si="144"/>
        <v>870390.3577733893</v>
      </c>
    </row>
    <row r="987" spans="3:13" ht="12.75">
      <c r="C987">
        <f t="shared" si="136"/>
        <v>943</v>
      </c>
      <c r="E987">
        <f ca="1" t="shared" si="137"/>
        <v>233</v>
      </c>
      <c r="F987" s="30">
        <f t="shared" si="138"/>
        <v>-0.012064805239572651</v>
      </c>
      <c r="G987" s="30">
        <f t="shared" si="139"/>
        <v>0.9098883143743536</v>
      </c>
      <c r="H987" s="13">
        <f t="shared" si="140"/>
        <v>909888.3143743536</v>
      </c>
      <c r="J987" s="13">
        <f t="shared" si="141"/>
        <v>909888.3144685536</v>
      </c>
      <c r="K987">
        <f t="shared" si="142"/>
        <v>628</v>
      </c>
      <c r="L987" s="13">
        <f t="shared" si="143"/>
        <v>909888.3144685536</v>
      </c>
      <c r="M987" s="13">
        <f t="shared" si="144"/>
        <v>870390.3577678893</v>
      </c>
    </row>
    <row r="988" spans="3:13" ht="12.75">
      <c r="C988">
        <f t="shared" si="136"/>
        <v>944</v>
      </c>
      <c r="E988">
        <f ca="1" t="shared" si="137"/>
        <v>508</v>
      </c>
      <c r="F988" s="30">
        <f t="shared" si="138"/>
        <v>-0.02023182297154902</v>
      </c>
      <c r="G988" s="30">
        <f t="shared" si="139"/>
        <v>0.9023664910432034</v>
      </c>
      <c r="H988" s="13">
        <f t="shared" si="140"/>
        <v>902366.4910432034</v>
      </c>
      <c r="J988" s="13">
        <f t="shared" si="141"/>
        <v>902366.4911375034</v>
      </c>
      <c r="K988">
        <f t="shared" si="142"/>
        <v>731</v>
      </c>
      <c r="L988" s="13">
        <f t="shared" si="143"/>
        <v>902366.4911375034</v>
      </c>
      <c r="M988" s="13">
        <f t="shared" si="144"/>
        <v>870346.7113313548</v>
      </c>
    </row>
    <row r="989" spans="3:13" ht="12.75">
      <c r="C989">
        <f t="shared" si="136"/>
        <v>945</v>
      </c>
      <c r="E989">
        <f ca="1" t="shared" si="137"/>
        <v>150</v>
      </c>
      <c r="F989" s="30">
        <f t="shared" si="138"/>
        <v>0.0031011450381679406</v>
      </c>
      <c r="G989" s="30">
        <f t="shared" si="139"/>
        <v>0.9238561545801527</v>
      </c>
      <c r="H989" s="13">
        <f t="shared" si="140"/>
        <v>923856.1545801527</v>
      </c>
      <c r="J989" s="13">
        <f t="shared" si="141"/>
        <v>923856.1546745527</v>
      </c>
      <c r="K989">
        <f t="shared" si="142"/>
        <v>405</v>
      </c>
      <c r="L989" s="13">
        <f t="shared" si="143"/>
        <v>923856.1546745527</v>
      </c>
      <c r="M989" s="13">
        <f t="shared" si="144"/>
        <v>870270.0763516448</v>
      </c>
    </row>
    <row r="990" spans="3:13" ht="12.75">
      <c r="C990">
        <f t="shared" si="136"/>
        <v>946</v>
      </c>
      <c r="E990">
        <f ca="1" t="shared" si="137"/>
        <v>283</v>
      </c>
      <c r="F990" s="30">
        <f t="shared" si="138"/>
        <v>0.009005628517823716</v>
      </c>
      <c r="G990" s="30">
        <f t="shared" si="139"/>
        <v>0.9292941838649157</v>
      </c>
      <c r="H990" s="13">
        <f t="shared" si="140"/>
        <v>929294.1838649157</v>
      </c>
      <c r="J990" s="13">
        <f t="shared" si="141"/>
        <v>929294.1839594158</v>
      </c>
      <c r="K990">
        <f t="shared" si="142"/>
        <v>316</v>
      </c>
      <c r="L990" s="13">
        <f t="shared" si="143"/>
        <v>929294.1839594158</v>
      </c>
      <c r="M990" s="13">
        <f t="shared" si="144"/>
        <v>870085.9390183062</v>
      </c>
    </row>
    <row r="991" spans="3:13" ht="12.75">
      <c r="C991">
        <f t="shared" si="136"/>
        <v>947</v>
      </c>
      <c r="E991">
        <f ca="1" t="shared" si="137"/>
        <v>250</v>
      </c>
      <c r="F991" s="30">
        <f t="shared" si="138"/>
        <v>0.01104209799861966</v>
      </c>
      <c r="G991" s="30">
        <f t="shared" si="139"/>
        <v>0.9311697722567287</v>
      </c>
      <c r="H991" s="13">
        <f t="shared" si="140"/>
        <v>931169.7722567287</v>
      </c>
      <c r="J991" s="13">
        <f t="shared" si="141"/>
        <v>931169.7723513287</v>
      </c>
      <c r="K991">
        <f t="shared" si="142"/>
        <v>300</v>
      </c>
      <c r="L991" s="13">
        <f t="shared" si="143"/>
        <v>931169.7723513287</v>
      </c>
      <c r="M991" s="13">
        <f t="shared" si="144"/>
        <v>870085.9390015062</v>
      </c>
    </row>
    <row r="992" spans="3:13" ht="12.75">
      <c r="C992">
        <f t="shared" si="136"/>
        <v>948</v>
      </c>
      <c r="E992">
        <f ca="1" t="shared" si="137"/>
        <v>254</v>
      </c>
      <c r="F992" s="30">
        <f t="shared" si="138"/>
        <v>0.038838348495451536</v>
      </c>
      <c r="G992" s="30">
        <f t="shared" si="139"/>
        <v>0.9567701189643109</v>
      </c>
      <c r="H992" s="13">
        <f t="shared" si="140"/>
        <v>956770.1189643109</v>
      </c>
      <c r="J992" s="13">
        <f t="shared" si="141"/>
        <v>956770.1190590109</v>
      </c>
      <c r="K992">
        <f t="shared" si="142"/>
        <v>93</v>
      </c>
      <c r="L992" s="13">
        <f t="shared" si="143"/>
        <v>956770.1190590109</v>
      </c>
      <c r="M992" s="13">
        <f t="shared" si="144"/>
        <v>870046.6086289501</v>
      </c>
    </row>
    <row r="993" spans="3:13" ht="12.75">
      <c r="C993">
        <f t="shared" si="136"/>
        <v>949</v>
      </c>
      <c r="E993">
        <f ca="1" t="shared" si="137"/>
        <v>417</v>
      </c>
      <c r="F993" s="30">
        <f t="shared" si="138"/>
        <v>0.027419097720388974</v>
      </c>
      <c r="G993" s="30">
        <f t="shared" si="139"/>
        <v>0.9462529890004783</v>
      </c>
      <c r="H993" s="13">
        <f t="shared" si="140"/>
        <v>946252.9890004783</v>
      </c>
      <c r="J993" s="13">
        <f t="shared" si="141"/>
        <v>946252.9890952783</v>
      </c>
      <c r="K993">
        <f t="shared" si="142"/>
        <v>171</v>
      </c>
      <c r="L993" s="13">
        <f t="shared" si="143"/>
        <v>946252.9890952783</v>
      </c>
      <c r="M993" s="13">
        <f t="shared" si="144"/>
        <v>870046.6086118501</v>
      </c>
    </row>
    <row r="994" spans="3:13" ht="12.75">
      <c r="C994">
        <f t="shared" si="136"/>
        <v>950</v>
      </c>
      <c r="E994">
        <f ca="1" t="shared" si="137"/>
        <v>48</v>
      </c>
      <c r="F994" s="30">
        <f t="shared" si="138"/>
        <v>-0.061831723324238586</v>
      </c>
      <c r="G994" s="30">
        <f t="shared" si="139"/>
        <v>0.8640529828183763</v>
      </c>
      <c r="H994" s="13">
        <f t="shared" si="140"/>
        <v>864052.9828183763</v>
      </c>
      <c r="J994" s="13">
        <f t="shared" si="141"/>
        <v>864052.9829132763</v>
      </c>
      <c r="K994">
        <f t="shared" si="142"/>
        <v>957</v>
      </c>
      <c r="L994" s="13">
        <f t="shared" si="143"/>
        <v>864052.9829132763</v>
      </c>
      <c r="M994" s="13">
        <f t="shared" si="144"/>
        <v>869453.8525439894</v>
      </c>
    </row>
    <row r="995" spans="3:13" ht="12.75">
      <c r="C995">
        <f t="shared" si="136"/>
        <v>951</v>
      </c>
      <c r="E995">
        <f ca="1" t="shared" si="137"/>
        <v>329</v>
      </c>
      <c r="F995" s="30">
        <f t="shared" si="138"/>
        <v>-0.012329223592136063</v>
      </c>
      <c r="G995" s="30">
        <f t="shared" si="139"/>
        <v>0.9096447850716427</v>
      </c>
      <c r="H995" s="13">
        <f t="shared" si="140"/>
        <v>909644.7850716427</v>
      </c>
      <c r="J995" s="13">
        <f t="shared" si="141"/>
        <v>909644.7851666427</v>
      </c>
      <c r="K995">
        <f t="shared" si="142"/>
        <v>631</v>
      </c>
      <c r="L995" s="13">
        <f t="shared" si="143"/>
        <v>909644.7851666427</v>
      </c>
      <c r="M995" s="13">
        <f t="shared" si="144"/>
        <v>869453.8525148894</v>
      </c>
    </row>
    <row r="996" spans="3:13" ht="12.75">
      <c r="C996">
        <f t="shared" si="136"/>
        <v>952</v>
      </c>
      <c r="E996">
        <f ca="1" t="shared" si="137"/>
        <v>492</v>
      </c>
      <c r="F996" s="30">
        <f t="shared" si="138"/>
        <v>0.02943114430046112</v>
      </c>
      <c r="G996" s="30">
        <f t="shared" si="139"/>
        <v>0.9481060839007247</v>
      </c>
      <c r="H996" s="13">
        <f t="shared" si="140"/>
        <v>948106.0839007247</v>
      </c>
      <c r="J996" s="13">
        <f t="shared" si="141"/>
        <v>948106.0839958247</v>
      </c>
      <c r="K996">
        <f t="shared" si="142"/>
        <v>158</v>
      </c>
      <c r="L996" s="13">
        <f t="shared" si="143"/>
        <v>948106.0839958247</v>
      </c>
      <c r="M996" s="13">
        <f t="shared" si="144"/>
        <v>867183.6949668325</v>
      </c>
    </row>
    <row r="997" spans="3:13" ht="12.75">
      <c r="C997">
        <f t="shared" si="136"/>
        <v>953</v>
      </c>
      <c r="E997">
        <f ca="1" t="shared" si="137"/>
        <v>225</v>
      </c>
      <c r="F997" s="30">
        <f t="shared" si="138"/>
        <v>-0.03862559241706165</v>
      </c>
      <c r="G997" s="30">
        <f t="shared" si="139"/>
        <v>0.8854258293838863</v>
      </c>
      <c r="H997" s="13">
        <f t="shared" si="140"/>
        <v>885425.8293838863</v>
      </c>
      <c r="J997" s="13">
        <f t="shared" si="141"/>
        <v>885425.8294790863</v>
      </c>
      <c r="K997">
        <f t="shared" si="142"/>
        <v>894</v>
      </c>
      <c r="L997" s="13">
        <f t="shared" si="143"/>
        <v>885425.8294790863</v>
      </c>
      <c r="M997" s="13">
        <f t="shared" si="144"/>
        <v>867183.6949654325</v>
      </c>
    </row>
    <row r="998" spans="3:13" ht="12.75">
      <c r="C998">
        <f t="shared" si="136"/>
        <v>954</v>
      </c>
      <c r="E998">
        <f ca="1" t="shared" si="137"/>
        <v>250</v>
      </c>
      <c r="F998" s="30">
        <f t="shared" si="138"/>
        <v>0.01104209799861966</v>
      </c>
      <c r="G998" s="30">
        <f t="shared" si="139"/>
        <v>0.9311697722567287</v>
      </c>
      <c r="H998" s="13">
        <f t="shared" si="140"/>
        <v>931169.7722567287</v>
      </c>
      <c r="J998" s="13">
        <f t="shared" si="141"/>
        <v>931169.7723520288</v>
      </c>
      <c r="K998">
        <f t="shared" si="142"/>
        <v>299</v>
      </c>
      <c r="L998" s="13">
        <f t="shared" si="143"/>
        <v>931169.7723520288</v>
      </c>
      <c r="M998" s="13">
        <f t="shared" si="144"/>
        <v>867183.6949318325</v>
      </c>
    </row>
    <row r="999" spans="3:13" ht="12.75">
      <c r="C999">
        <f t="shared" si="136"/>
        <v>955</v>
      </c>
      <c r="E999">
        <f ca="1" t="shared" si="137"/>
        <v>48</v>
      </c>
      <c r="F999" s="30">
        <f t="shared" si="138"/>
        <v>-0.061831723324238586</v>
      </c>
      <c r="G999" s="30">
        <f t="shared" si="139"/>
        <v>0.8640529828183763</v>
      </c>
      <c r="H999" s="13">
        <f t="shared" si="140"/>
        <v>864052.9828183763</v>
      </c>
      <c r="J999" s="13">
        <f t="shared" si="141"/>
        <v>864052.9829137763</v>
      </c>
      <c r="K999">
        <f t="shared" si="142"/>
        <v>956</v>
      </c>
      <c r="L999" s="13">
        <f t="shared" si="143"/>
        <v>864052.9829137763</v>
      </c>
      <c r="M999" s="13">
        <f t="shared" si="144"/>
        <v>864167.3711477481</v>
      </c>
    </row>
    <row r="1000" spans="3:13" ht="12.75">
      <c r="C1000">
        <f t="shared" si="136"/>
        <v>956</v>
      </c>
      <c r="E1000">
        <f ca="1" t="shared" si="137"/>
        <v>53</v>
      </c>
      <c r="F1000" s="30">
        <f t="shared" si="138"/>
        <v>-0.02200766163708867</v>
      </c>
      <c r="G1000" s="30">
        <f t="shared" si="139"/>
        <v>0.9007309436322414</v>
      </c>
      <c r="H1000" s="13">
        <f t="shared" si="140"/>
        <v>900730.9436322413</v>
      </c>
      <c r="J1000" s="13">
        <f t="shared" si="141"/>
        <v>900730.9437277414</v>
      </c>
      <c r="K1000">
        <f t="shared" si="142"/>
        <v>766</v>
      </c>
      <c r="L1000" s="13">
        <f t="shared" si="143"/>
        <v>900730.9437277414</v>
      </c>
      <c r="M1000" s="13">
        <f t="shared" si="144"/>
        <v>864167.3711408481</v>
      </c>
    </row>
    <row r="1001" spans="3:13" ht="12.75">
      <c r="C1001">
        <f t="shared" si="136"/>
        <v>957</v>
      </c>
      <c r="E1001">
        <f ca="1" t="shared" si="137"/>
        <v>4</v>
      </c>
      <c r="F1001" s="30">
        <f t="shared" si="138"/>
        <v>0.0001164035945431241</v>
      </c>
      <c r="G1001" s="30">
        <f t="shared" si="139"/>
        <v>0.9211072077105743</v>
      </c>
      <c r="H1001" s="13">
        <f t="shared" si="140"/>
        <v>921107.2077105743</v>
      </c>
      <c r="J1001" s="13">
        <f t="shared" si="141"/>
        <v>921107.2078061743</v>
      </c>
      <c r="K1001">
        <f t="shared" si="142"/>
        <v>449</v>
      </c>
      <c r="L1001" s="13">
        <f t="shared" si="143"/>
        <v>921107.2078061743</v>
      </c>
      <c r="M1001" s="13">
        <f t="shared" si="144"/>
        <v>864052.9829137763</v>
      </c>
    </row>
    <row r="1002" spans="3:13" ht="12.75">
      <c r="C1002">
        <f t="shared" si="136"/>
        <v>958</v>
      </c>
      <c r="E1002">
        <f ca="1" t="shared" si="137"/>
        <v>225</v>
      </c>
      <c r="F1002" s="30">
        <f t="shared" si="138"/>
        <v>-0.03862559241706165</v>
      </c>
      <c r="G1002" s="30">
        <f t="shared" si="139"/>
        <v>0.8854258293838863</v>
      </c>
      <c r="H1002" s="13">
        <f t="shared" si="140"/>
        <v>885425.8293838863</v>
      </c>
      <c r="J1002" s="13">
        <f t="shared" si="141"/>
        <v>885425.8294795863</v>
      </c>
      <c r="K1002">
        <f t="shared" si="142"/>
        <v>893</v>
      </c>
      <c r="L1002" s="13">
        <f t="shared" si="143"/>
        <v>885425.8294795863</v>
      </c>
      <c r="M1002" s="13">
        <f t="shared" si="144"/>
        <v>864052.9829132763</v>
      </c>
    </row>
    <row r="1003" spans="3:13" ht="12.75">
      <c r="C1003">
        <f t="shared" si="136"/>
        <v>959</v>
      </c>
      <c r="E1003">
        <f ca="1" t="shared" si="137"/>
        <v>390</v>
      </c>
      <c r="F1003" s="30">
        <f t="shared" si="138"/>
        <v>0.03816618031024421</v>
      </c>
      <c r="G1003" s="30">
        <f t="shared" si="139"/>
        <v>0.9561510520657349</v>
      </c>
      <c r="H1003" s="13">
        <f t="shared" si="140"/>
        <v>956151.0520657349</v>
      </c>
      <c r="J1003" s="13">
        <f t="shared" si="141"/>
        <v>956151.0521615349</v>
      </c>
      <c r="K1003">
        <f t="shared" si="142"/>
        <v>99</v>
      </c>
      <c r="L1003" s="13">
        <f t="shared" si="143"/>
        <v>956151.0521615349</v>
      </c>
      <c r="M1003" s="13">
        <f t="shared" si="144"/>
        <v>864052.9829040762</v>
      </c>
    </row>
    <row r="1004" spans="3:13" ht="12.75">
      <c r="C1004">
        <f t="shared" si="136"/>
        <v>960</v>
      </c>
      <c r="E1004">
        <f ca="1" t="shared" si="137"/>
        <v>230</v>
      </c>
      <c r="F1004" s="30">
        <f t="shared" si="138"/>
        <v>-0.00831117021276595</v>
      </c>
      <c r="G1004" s="30">
        <f t="shared" si="139"/>
        <v>0.9133454122340426</v>
      </c>
      <c r="H1004" s="13">
        <f t="shared" si="140"/>
        <v>913345.4122340427</v>
      </c>
      <c r="J1004" s="13">
        <f t="shared" si="141"/>
        <v>913345.4123299427</v>
      </c>
      <c r="K1004">
        <f t="shared" si="142"/>
        <v>573</v>
      </c>
      <c r="L1004" s="13">
        <f t="shared" si="143"/>
        <v>913345.4123299427</v>
      </c>
      <c r="M1004" s="13">
        <f t="shared" si="144"/>
        <v>864052.9828532763</v>
      </c>
    </row>
    <row r="1005" spans="3:13" ht="12.75">
      <c r="C1005">
        <f t="shared" si="136"/>
        <v>961</v>
      </c>
      <c r="E1005">
        <f ca="1" t="shared" si="137"/>
        <v>437</v>
      </c>
      <c r="F1005" s="30">
        <f t="shared" si="138"/>
        <v>0.015583554376657816</v>
      </c>
      <c r="G1005" s="30">
        <f t="shared" si="139"/>
        <v>0.9353524535809019</v>
      </c>
      <c r="H1005" s="13">
        <f t="shared" si="140"/>
        <v>935352.453580902</v>
      </c>
      <c r="J1005" s="13">
        <f t="shared" si="141"/>
        <v>935352.453676902</v>
      </c>
      <c r="K1005">
        <f t="shared" si="142"/>
        <v>260</v>
      </c>
      <c r="L1005" s="13">
        <f t="shared" si="143"/>
        <v>935352.453676902</v>
      </c>
      <c r="M1005" s="13">
        <f t="shared" si="144"/>
        <v>864052.9828432762</v>
      </c>
    </row>
    <row r="1006" spans="3:13" ht="12.75">
      <c r="C1006">
        <f t="shared" si="136"/>
        <v>962</v>
      </c>
      <c r="E1006">
        <f ca="1" t="shared" si="137"/>
        <v>432</v>
      </c>
      <c r="F1006" s="30">
        <f t="shared" si="138"/>
        <v>0.019137556409827727</v>
      </c>
      <c r="G1006" s="30">
        <f t="shared" si="139"/>
        <v>0.9386256894534514</v>
      </c>
      <c r="H1006" s="13">
        <f t="shared" si="140"/>
        <v>938625.6894534514</v>
      </c>
      <c r="J1006" s="13">
        <f t="shared" si="141"/>
        <v>938625.6895495515</v>
      </c>
      <c r="K1006">
        <f t="shared" si="142"/>
        <v>236</v>
      </c>
      <c r="L1006" s="13">
        <f t="shared" si="143"/>
        <v>938625.6895495515</v>
      </c>
      <c r="M1006" s="13">
        <f t="shared" si="144"/>
        <v>863736.0091682945</v>
      </c>
    </row>
    <row r="1007" spans="3:13" ht="12.75">
      <c r="C1007">
        <f aca="true" t="shared" si="145" ref="C1007:C1045">C1006+1</f>
        <v>963</v>
      </c>
      <c r="E1007">
        <f aca="true" ca="1" t="shared" si="146" ref="E1007:E1045">RANDBETWEEN(2,614)</f>
        <v>46</v>
      </c>
      <c r="F1007" s="30">
        <f aca="true" t="shared" si="147" ref="F1007:F1045">VLOOKUP(E1007,$C$46:$D$658,2,TRUE)</f>
        <v>-0.02698396555815441</v>
      </c>
      <c r="G1007" s="30">
        <f aca="true" t="shared" si="148" ref="G1007:G1045">$B$1*(1+F1007)</f>
        <v>0.8961477677209398</v>
      </c>
      <c r="H1007" s="13">
        <f aca="true" t="shared" si="149" ref="H1007:H1045">1*G1007*$B$3</f>
        <v>896147.7677209398</v>
      </c>
      <c r="J1007" s="13">
        <f aca="true" t="shared" si="150" ref="J1007:J1045">H1007+0.0000001*C1006</f>
        <v>896147.7678171399</v>
      </c>
      <c r="K1007">
        <f aca="true" t="shared" si="151" ref="K1007:K1045">RANK(J1007,J$46:J$1045)</f>
        <v>807</v>
      </c>
      <c r="L1007" s="13">
        <f aca="true" t="shared" si="152" ref="L1007:L1045">H1007+0.0000001*C1006</f>
        <v>896147.7678171399</v>
      </c>
      <c r="M1007" s="13">
        <f aca="true" t="shared" si="153" ref="M1007:M1045">_xlfn.IFERROR(VLOOKUP(C1006,K$46:L$1045,2,FALSE),VLOOKUP(C1006,K$46:L$1045,2,TRUE))</f>
        <v>863736.0091566945</v>
      </c>
    </row>
    <row r="1008" spans="3:13" ht="12.75">
      <c r="C1008">
        <f t="shared" si="145"/>
        <v>964</v>
      </c>
      <c r="E1008">
        <f ca="1" t="shared" si="146"/>
        <v>231</v>
      </c>
      <c r="F1008" s="30">
        <f t="shared" si="147"/>
        <v>0.004022795843110938</v>
      </c>
      <c r="G1008" s="30">
        <f t="shared" si="148"/>
        <v>0.9247049949715053</v>
      </c>
      <c r="H1008" s="13">
        <f t="shared" si="149"/>
        <v>924704.9949715052</v>
      </c>
      <c r="J1008" s="13">
        <f t="shared" si="150"/>
        <v>924704.9950678053</v>
      </c>
      <c r="K1008">
        <f t="shared" si="151"/>
        <v>381</v>
      </c>
      <c r="L1008" s="13">
        <f t="shared" si="152"/>
        <v>924704.9950678053</v>
      </c>
      <c r="M1008" s="13">
        <f t="shared" si="153"/>
        <v>863736.0090830944</v>
      </c>
    </row>
    <row r="1009" spans="3:13" ht="12.75">
      <c r="C1009">
        <f t="shared" si="145"/>
        <v>965</v>
      </c>
      <c r="E1009">
        <f ca="1" t="shared" si="146"/>
        <v>451</v>
      </c>
      <c r="F1009" s="30">
        <f t="shared" si="147"/>
        <v>0.028131738874730416</v>
      </c>
      <c r="G1009" s="30">
        <f t="shared" si="148"/>
        <v>0.9469093315036268</v>
      </c>
      <c r="H1009" s="13">
        <f t="shared" si="149"/>
        <v>946909.3315036268</v>
      </c>
      <c r="J1009" s="13">
        <f t="shared" si="150"/>
        <v>946909.3316000268</v>
      </c>
      <c r="K1009">
        <f t="shared" si="151"/>
        <v>169</v>
      </c>
      <c r="L1009" s="13">
        <f t="shared" si="152"/>
        <v>946909.3316000268</v>
      </c>
      <c r="M1009" s="13">
        <f t="shared" si="153"/>
        <v>862760.1332052031</v>
      </c>
    </row>
    <row r="1010" spans="3:13" ht="12.75">
      <c r="C1010">
        <f t="shared" si="145"/>
        <v>966</v>
      </c>
      <c r="E1010">
        <f ca="1" t="shared" si="146"/>
        <v>112</v>
      </c>
      <c r="F1010" s="30">
        <f t="shared" si="147"/>
        <v>-0.09937888198757772</v>
      </c>
      <c r="G1010" s="30">
        <f t="shared" si="148"/>
        <v>0.829472049689441</v>
      </c>
      <c r="H1010" s="13">
        <f t="shared" si="149"/>
        <v>829472.049689441</v>
      </c>
      <c r="J1010" s="13">
        <f t="shared" si="150"/>
        <v>829472.049785941</v>
      </c>
      <c r="K1010">
        <f t="shared" si="151"/>
        <v>998</v>
      </c>
      <c r="L1010" s="13">
        <f t="shared" si="152"/>
        <v>829472.049785941</v>
      </c>
      <c r="M1010" s="13">
        <f t="shared" si="153"/>
        <v>862760.133196803</v>
      </c>
    </row>
    <row r="1011" spans="3:13" ht="12.75">
      <c r="C1011">
        <f t="shared" si="145"/>
        <v>967</v>
      </c>
      <c r="E1011">
        <f ca="1" t="shared" si="146"/>
        <v>423</v>
      </c>
      <c r="F1011" s="30">
        <f t="shared" si="147"/>
        <v>-0.006559377621844331</v>
      </c>
      <c r="G1011" s="30">
        <f t="shared" si="148"/>
        <v>0.9149588132102814</v>
      </c>
      <c r="H1011" s="13">
        <f t="shared" si="149"/>
        <v>914958.8132102814</v>
      </c>
      <c r="J1011" s="13">
        <f t="shared" si="150"/>
        <v>914958.8133068815</v>
      </c>
      <c r="K1011">
        <f t="shared" si="151"/>
        <v>550</v>
      </c>
      <c r="L1011" s="13">
        <f t="shared" si="152"/>
        <v>914958.8133068815</v>
      </c>
      <c r="M1011" s="13">
        <f t="shared" si="153"/>
        <v>862760.1331610031</v>
      </c>
    </row>
    <row r="1012" spans="3:13" ht="12.75">
      <c r="C1012">
        <f t="shared" si="145"/>
        <v>968</v>
      </c>
      <c r="E1012">
        <f ca="1" t="shared" si="146"/>
        <v>400</v>
      </c>
      <c r="F1012" s="30">
        <f t="shared" si="147"/>
        <v>0.02421708606137085</v>
      </c>
      <c r="G1012" s="30">
        <f t="shared" si="148"/>
        <v>0.9433039362625226</v>
      </c>
      <c r="H1012" s="13">
        <f t="shared" si="149"/>
        <v>943303.9362625226</v>
      </c>
      <c r="J1012" s="13">
        <f t="shared" si="150"/>
        <v>943303.9363592226</v>
      </c>
      <c r="K1012">
        <f t="shared" si="151"/>
        <v>191</v>
      </c>
      <c r="L1012" s="13">
        <f t="shared" si="152"/>
        <v>943303.9363592226</v>
      </c>
      <c r="M1012" s="13">
        <f t="shared" si="153"/>
        <v>862760.1331541031</v>
      </c>
    </row>
    <row r="1013" spans="3:13" ht="12.75">
      <c r="C1013">
        <f t="shared" si="145"/>
        <v>969</v>
      </c>
      <c r="E1013">
        <f ca="1" t="shared" si="146"/>
        <v>609</v>
      </c>
      <c r="F1013" s="30">
        <f t="shared" si="147"/>
        <v>0.019430193210348223</v>
      </c>
      <c r="G1013" s="30">
        <f t="shared" si="148"/>
        <v>0.9388952079467308</v>
      </c>
      <c r="H1013" s="13">
        <f t="shared" si="149"/>
        <v>938895.2079467308</v>
      </c>
      <c r="J1013" s="13">
        <f t="shared" si="150"/>
        <v>938895.2080435308</v>
      </c>
      <c r="K1013">
        <f t="shared" si="151"/>
        <v>231</v>
      </c>
      <c r="L1013" s="13">
        <f t="shared" si="152"/>
        <v>938895.2080435308</v>
      </c>
      <c r="M1013" s="13">
        <f t="shared" si="153"/>
        <v>860313.334544736</v>
      </c>
    </row>
    <row r="1014" spans="3:13" ht="12.75">
      <c r="C1014">
        <f t="shared" si="145"/>
        <v>970</v>
      </c>
      <c r="E1014">
        <f ca="1" t="shared" si="146"/>
        <v>30</v>
      </c>
      <c r="F1014" s="30">
        <f t="shared" si="147"/>
        <v>-0.051224727838258155</v>
      </c>
      <c r="G1014" s="30">
        <f t="shared" si="148"/>
        <v>0.8738220256609642</v>
      </c>
      <c r="H1014" s="13">
        <f t="shared" si="149"/>
        <v>873822.0256609642</v>
      </c>
      <c r="J1014" s="13">
        <f t="shared" si="150"/>
        <v>873822.0257578642</v>
      </c>
      <c r="K1014">
        <f t="shared" si="151"/>
        <v>931</v>
      </c>
      <c r="L1014" s="13">
        <f t="shared" si="152"/>
        <v>873822.0257578642</v>
      </c>
      <c r="M1014" s="13">
        <f t="shared" si="153"/>
        <v>860249.3737983546</v>
      </c>
    </row>
    <row r="1015" spans="3:13" ht="12.75">
      <c r="C1015">
        <f t="shared" si="145"/>
        <v>971</v>
      </c>
      <c r="E1015">
        <f ca="1" t="shared" si="146"/>
        <v>177</v>
      </c>
      <c r="F1015" s="30">
        <f t="shared" si="147"/>
        <v>-0.04978354978354971</v>
      </c>
      <c r="G1015" s="30">
        <f t="shared" si="148"/>
        <v>0.8751493506493507</v>
      </c>
      <c r="H1015" s="13">
        <f t="shared" si="149"/>
        <v>875149.3506493508</v>
      </c>
      <c r="J1015" s="13">
        <f t="shared" si="150"/>
        <v>875149.3507463508</v>
      </c>
      <c r="K1015">
        <f t="shared" si="151"/>
        <v>929</v>
      </c>
      <c r="L1015" s="13">
        <f t="shared" si="152"/>
        <v>875149.3507463508</v>
      </c>
      <c r="M1015" s="13">
        <f t="shared" si="153"/>
        <v>860249.3737889547</v>
      </c>
    </row>
    <row r="1016" spans="3:13" ht="12.75">
      <c r="C1016">
        <f t="shared" si="145"/>
        <v>972</v>
      </c>
      <c r="E1016">
        <f ca="1" t="shared" si="146"/>
        <v>281</v>
      </c>
      <c r="F1016" s="30">
        <f t="shared" si="147"/>
        <v>-0.005457122608079401</v>
      </c>
      <c r="G1016" s="30">
        <f t="shared" si="148"/>
        <v>0.9159739900779589</v>
      </c>
      <c r="H1016" s="13">
        <f t="shared" si="149"/>
        <v>915973.9900779589</v>
      </c>
      <c r="J1016" s="13">
        <f t="shared" si="150"/>
        <v>915973.990175059</v>
      </c>
      <c r="K1016">
        <f t="shared" si="151"/>
        <v>532</v>
      </c>
      <c r="L1016" s="13">
        <f t="shared" si="152"/>
        <v>915973.990175059</v>
      </c>
      <c r="M1016" s="13">
        <f t="shared" si="153"/>
        <v>859953.8904974137</v>
      </c>
    </row>
    <row r="1017" spans="3:13" ht="12.75">
      <c r="C1017">
        <f t="shared" si="145"/>
        <v>973</v>
      </c>
      <c r="E1017">
        <f ca="1" t="shared" si="146"/>
        <v>450</v>
      </c>
      <c r="F1017" s="30">
        <f t="shared" si="147"/>
        <v>-0.021484749664300806</v>
      </c>
      <c r="G1017" s="30">
        <f t="shared" si="148"/>
        <v>0.901212545559179</v>
      </c>
      <c r="H1017" s="13">
        <f t="shared" si="149"/>
        <v>901212.5455591789</v>
      </c>
      <c r="J1017" s="13">
        <f t="shared" si="150"/>
        <v>901212.545656379</v>
      </c>
      <c r="K1017">
        <f t="shared" si="151"/>
        <v>759</v>
      </c>
      <c r="L1017" s="13">
        <f t="shared" si="152"/>
        <v>901212.545656379</v>
      </c>
      <c r="M1017" s="13">
        <f t="shared" si="153"/>
        <v>858182.7074110425</v>
      </c>
    </row>
    <row r="1018" spans="3:13" ht="12.75">
      <c r="C1018">
        <f t="shared" si="145"/>
        <v>974</v>
      </c>
      <c r="E1018">
        <f ca="1" t="shared" si="146"/>
        <v>71</v>
      </c>
      <c r="F1018" s="30">
        <f t="shared" si="147"/>
        <v>0.004890879947392346</v>
      </c>
      <c r="G1018" s="30">
        <f t="shared" si="148"/>
        <v>0.9255045004315484</v>
      </c>
      <c r="H1018" s="13">
        <f t="shared" si="149"/>
        <v>925504.5004315485</v>
      </c>
      <c r="J1018" s="13">
        <f t="shared" si="150"/>
        <v>925504.5005288485</v>
      </c>
      <c r="K1018">
        <f t="shared" si="151"/>
        <v>369</v>
      </c>
      <c r="L1018" s="13">
        <f t="shared" si="152"/>
        <v>925504.5005288485</v>
      </c>
      <c r="M1018" s="13">
        <f t="shared" si="153"/>
        <v>858182.7074103425</v>
      </c>
    </row>
    <row r="1019" spans="3:13" ht="12.75">
      <c r="C1019">
        <f t="shared" si="145"/>
        <v>975</v>
      </c>
      <c r="E1019">
        <f ca="1" t="shared" si="146"/>
        <v>9</v>
      </c>
      <c r="F1019" s="30">
        <f t="shared" si="147"/>
        <v>-0.009890825320512775</v>
      </c>
      <c r="G1019" s="30">
        <f t="shared" si="148"/>
        <v>0.9118905498798078</v>
      </c>
      <c r="H1019" s="13">
        <f t="shared" si="149"/>
        <v>911890.5498798077</v>
      </c>
      <c r="J1019" s="13">
        <f t="shared" si="150"/>
        <v>911890.5499772078</v>
      </c>
      <c r="K1019">
        <f t="shared" si="151"/>
        <v>591</v>
      </c>
      <c r="L1019" s="13">
        <f t="shared" si="152"/>
        <v>911890.5499772078</v>
      </c>
      <c r="M1019" s="13">
        <f t="shared" si="153"/>
        <v>858182.7073567426</v>
      </c>
    </row>
    <row r="1020" spans="3:14" ht="12.75">
      <c r="C1020">
        <f t="shared" si="145"/>
        <v>976</v>
      </c>
      <c r="E1020">
        <f ca="1" t="shared" si="146"/>
        <v>373</v>
      </c>
      <c r="F1020" s="30">
        <f t="shared" si="147"/>
        <v>0.0356669478250391</v>
      </c>
      <c r="G1020" s="30">
        <f t="shared" si="148"/>
        <v>0.953849258946861</v>
      </c>
      <c r="H1020" s="13">
        <f t="shared" si="149"/>
        <v>953849.258946861</v>
      </c>
      <c r="J1020" s="13">
        <f t="shared" si="150"/>
        <v>953849.2590443611</v>
      </c>
      <c r="K1020">
        <f t="shared" si="151"/>
        <v>124</v>
      </c>
      <c r="L1020" s="13">
        <f t="shared" si="152"/>
        <v>953849.2590443611</v>
      </c>
      <c r="M1020" s="36">
        <f t="shared" si="153"/>
        <v>855741.6602581068</v>
      </c>
      <c r="N1020" s="7" t="s">
        <v>9</v>
      </c>
    </row>
    <row r="1021" spans="3:14" ht="12.75">
      <c r="C1021">
        <f t="shared" si="145"/>
        <v>977</v>
      </c>
      <c r="E1021">
        <f ca="1" t="shared" si="146"/>
        <v>513</v>
      </c>
      <c r="F1021" s="30">
        <f t="shared" si="147"/>
        <v>-0.029206485557822348</v>
      </c>
      <c r="G1021" s="30">
        <f t="shared" si="148"/>
        <v>0.8941008268012457</v>
      </c>
      <c r="H1021" s="13">
        <f t="shared" si="149"/>
        <v>894100.8268012457</v>
      </c>
      <c r="J1021" s="13">
        <f t="shared" si="150"/>
        <v>894100.8268988457</v>
      </c>
      <c r="K1021">
        <f t="shared" si="151"/>
        <v>817</v>
      </c>
      <c r="L1021" s="49">
        <f t="shared" si="152"/>
        <v>894100.8268988457</v>
      </c>
      <c r="M1021" s="49">
        <f t="shared" si="153"/>
        <v>855741.6602130068</v>
      </c>
      <c r="N1021" s="50"/>
    </row>
    <row r="1022" spans="3:13" ht="12.75">
      <c r="C1022">
        <f t="shared" si="145"/>
        <v>978</v>
      </c>
      <c r="E1022">
        <f ca="1" t="shared" si="146"/>
        <v>544</v>
      </c>
      <c r="F1022" s="30">
        <f t="shared" si="147"/>
        <v>0.0015652718355421147</v>
      </c>
      <c r="G1022" s="30">
        <f t="shared" si="148"/>
        <v>0.9224416153605344</v>
      </c>
      <c r="H1022" s="13">
        <f t="shared" si="149"/>
        <v>922441.6153605344</v>
      </c>
      <c r="J1022" s="13">
        <f t="shared" si="150"/>
        <v>922441.6154582344</v>
      </c>
      <c r="K1022">
        <f t="shared" si="151"/>
        <v>425</v>
      </c>
      <c r="L1022" s="13">
        <f t="shared" si="152"/>
        <v>922441.6154582344</v>
      </c>
      <c r="M1022" s="13">
        <f t="shared" si="153"/>
        <v>855713.924149333</v>
      </c>
    </row>
    <row r="1023" spans="3:13" ht="12.75">
      <c r="C1023">
        <f t="shared" si="145"/>
        <v>979</v>
      </c>
      <c r="E1023">
        <f ca="1" t="shared" si="146"/>
        <v>270</v>
      </c>
      <c r="F1023" s="30">
        <f t="shared" si="147"/>
        <v>0.06485724356714839</v>
      </c>
      <c r="G1023" s="30">
        <f t="shared" si="148"/>
        <v>0.9807335213253437</v>
      </c>
      <c r="H1023" s="13">
        <f t="shared" si="149"/>
        <v>980733.5213253438</v>
      </c>
      <c r="J1023" s="13">
        <f t="shared" si="150"/>
        <v>980733.5214231438</v>
      </c>
      <c r="K1023">
        <f t="shared" si="151"/>
        <v>38</v>
      </c>
      <c r="L1023" s="13">
        <f t="shared" si="152"/>
        <v>980733.5214231438</v>
      </c>
      <c r="M1023" s="13">
        <f t="shared" si="153"/>
        <v>855713.924116833</v>
      </c>
    </row>
    <row r="1024" spans="3:13" ht="12.75">
      <c r="C1024">
        <f t="shared" si="145"/>
        <v>980</v>
      </c>
      <c r="E1024">
        <f ca="1" t="shared" si="146"/>
        <v>380</v>
      </c>
      <c r="F1024" s="30">
        <f t="shared" si="147"/>
        <v>0.011730600687655857</v>
      </c>
      <c r="G1024" s="30">
        <f t="shared" si="148"/>
        <v>0.9318038832333311</v>
      </c>
      <c r="H1024" s="13">
        <f t="shared" si="149"/>
        <v>931803.883233331</v>
      </c>
      <c r="J1024" s="13">
        <f t="shared" si="150"/>
        <v>931803.8833312311</v>
      </c>
      <c r="K1024">
        <f t="shared" si="151"/>
        <v>291</v>
      </c>
      <c r="L1024" s="13">
        <f t="shared" si="152"/>
        <v>931803.8833312311</v>
      </c>
      <c r="M1024" s="13">
        <f t="shared" si="153"/>
        <v>855713.9240890329</v>
      </c>
    </row>
    <row r="1025" spans="3:13" ht="12.75">
      <c r="C1025">
        <f t="shared" si="145"/>
        <v>981</v>
      </c>
      <c r="E1025">
        <f ca="1" t="shared" si="146"/>
        <v>121</v>
      </c>
      <c r="F1025" s="30">
        <f t="shared" si="147"/>
        <v>0.08083916083916098</v>
      </c>
      <c r="G1025" s="30">
        <f t="shared" si="148"/>
        <v>0.9954528671328673</v>
      </c>
      <c r="H1025" s="13">
        <f t="shared" si="149"/>
        <v>995452.8671328673</v>
      </c>
      <c r="J1025" s="13">
        <f t="shared" si="150"/>
        <v>995452.8672308674</v>
      </c>
      <c r="K1025">
        <f t="shared" si="151"/>
        <v>13</v>
      </c>
      <c r="L1025" s="13">
        <f t="shared" si="152"/>
        <v>995452.8672308674</v>
      </c>
      <c r="M1025" s="13">
        <f t="shared" si="153"/>
        <v>854051.0806217982</v>
      </c>
    </row>
    <row r="1026" spans="3:13" ht="12.75">
      <c r="C1026">
        <f t="shared" si="145"/>
        <v>982</v>
      </c>
      <c r="E1026">
        <f ca="1" t="shared" si="146"/>
        <v>378</v>
      </c>
      <c r="F1026" s="30">
        <f t="shared" si="147"/>
        <v>-0.04925763079079848</v>
      </c>
      <c r="G1026" s="30">
        <f t="shared" si="148"/>
        <v>0.8756337220416747</v>
      </c>
      <c r="H1026" s="13">
        <f t="shared" si="149"/>
        <v>875633.7220416747</v>
      </c>
      <c r="J1026" s="13">
        <f t="shared" si="150"/>
        <v>875633.7221397747</v>
      </c>
      <c r="K1026">
        <f t="shared" si="151"/>
        <v>928</v>
      </c>
      <c r="L1026" s="13">
        <f t="shared" si="152"/>
        <v>875633.7221397747</v>
      </c>
      <c r="M1026" s="13">
        <f t="shared" si="153"/>
        <v>854051.0805847982</v>
      </c>
    </row>
    <row r="1027" spans="3:13" ht="12.75">
      <c r="C1027">
        <f t="shared" si="145"/>
        <v>983</v>
      </c>
      <c r="E1027">
        <f ca="1" t="shared" si="146"/>
        <v>355</v>
      </c>
      <c r="F1027" s="30">
        <f t="shared" si="147"/>
        <v>0.022798308512594234</v>
      </c>
      <c r="G1027" s="30">
        <f t="shared" si="148"/>
        <v>0.9419972421400993</v>
      </c>
      <c r="H1027" s="13">
        <f t="shared" si="149"/>
        <v>941997.2421400993</v>
      </c>
      <c r="J1027" s="13">
        <f t="shared" si="150"/>
        <v>941997.2422382993</v>
      </c>
      <c r="K1027">
        <f t="shared" si="151"/>
        <v>206</v>
      </c>
      <c r="L1027" s="13">
        <f t="shared" si="152"/>
        <v>941997.2422382993</v>
      </c>
      <c r="M1027" s="13">
        <f t="shared" si="153"/>
        <v>854051.0805639982</v>
      </c>
    </row>
    <row r="1028" spans="3:13" ht="12.75">
      <c r="C1028">
        <f t="shared" si="145"/>
        <v>984</v>
      </c>
      <c r="E1028">
        <f ca="1" t="shared" si="146"/>
        <v>332</v>
      </c>
      <c r="F1028" s="30">
        <f t="shared" si="147"/>
        <v>-0.033389205497820984</v>
      </c>
      <c r="G1028" s="30">
        <f t="shared" si="148"/>
        <v>0.8902485417365069</v>
      </c>
      <c r="H1028" s="13">
        <f t="shared" si="149"/>
        <v>890248.541736507</v>
      </c>
      <c r="J1028" s="13">
        <f t="shared" si="150"/>
        <v>890248.541834807</v>
      </c>
      <c r="K1028">
        <f t="shared" si="151"/>
        <v>846</v>
      </c>
      <c r="L1028" s="13">
        <f t="shared" si="152"/>
        <v>890248.541834807</v>
      </c>
      <c r="M1028" s="13">
        <f t="shared" si="153"/>
        <v>853876.5855009628</v>
      </c>
    </row>
    <row r="1029" spans="3:13" ht="12.75">
      <c r="C1029">
        <f t="shared" si="145"/>
        <v>985</v>
      </c>
      <c r="E1029">
        <f ca="1" t="shared" si="146"/>
        <v>567</v>
      </c>
      <c r="F1029" s="30">
        <f t="shared" si="147"/>
        <v>0.010816542948038244</v>
      </c>
      <c r="G1029" s="30">
        <f t="shared" si="148"/>
        <v>0.9309620360551433</v>
      </c>
      <c r="H1029" s="13">
        <f t="shared" si="149"/>
        <v>930962.0360551432</v>
      </c>
      <c r="J1029" s="13">
        <f t="shared" si="150"/>
        <v>930962.0361535433</v>
      </c>
      <c r="K1029">
        <f t="shared" si="151"/>
        <v>306</v>
      </c>
      <c r="L1029" s="13">
        <f t="shared" si="152"/>
        <v>930962.0361535433</v>
      </c>
      <c r="M1029" s="13">
        <f t="shared" si="153"/>
        <v>853876.5854725627</v>
      </c>
    </row>
    <row r="1030" spans="3:13" ht="12.75">
      <c r="C1030">
        <f t="shared" si="145"/>
        <v>986</v>
      </c>
      <c r="E1030">
        <f ca="1" t="shared" si="146"/>
        <v>444</v>
      </c>
      <c r="F1030" s="30">
        <f t="shared" si="147"/>
        <v>0.0037210950651191954</v>
      </c>
      <c r="G1030" s="30">
        <f t="shared" si="148"/>
        <v>0.9244271285549748</v>
      </c>
      <c r="H1030" s="13">
        <f t="shared" si="149"/>
        <v>924427.1285549748</v>
      </c>
      <c r="J1030" s="13">
        <f t="shared" si="150"/>
        <v>924427.1286534749</v>
      </c>
      <c r="K1030">
        <f t="shared" si="151"/>
        <v>383</v>
      </c>
      <c r="L1030" s="13">
        <f t="shared" si="152"/>
        <v>924427.1286534749</v>
      </c>
      <c r="M1030" s="13">
        <f t="shared" si="153"/>
        <v>853667.1779797105</v>
      </c>
    </row>
    <row r="1031" spans="3:13" ht="12.75">
      <c r="C1031">
        <f t="shared" si="145"/>
        <v>987</v>
      </c>
      <c r="E1031">
        <f ca="1" t="shared" si="146"/>
        <v>427</v>
      </c>
      <c r="F1031" s="30">
        <f t="shared" si="147"/>
        <v>0.005225769576222783</v>
      </c>
      <c r="G1031" s="30">
        <f t="shared" si="148"/>
        <v>0.9258129337797012</v>
      </c>
      <c r="H1031" s="13">
        <f t="shared" si="149"/>
        <v>925812.9337797012</v>
      </c>
      <c r="J1031" s="13">
        <f t="shared" si="150"/>
        <v>925812.9338783013</v>
      </c>
      <c r="K1031">
        <f t="shared" si="151"/>
        <v>364</v>
      </c>
      <c r="L1031" s="13">
        <f t="shared" si="152"/>
        <v>925812.9338783013</v>
      </c>
      <c r="M1031" s="13">
        <f t="shared" si="153"/>
        <v>853667.1779622105</v>
      </c>
    </row>
    <row r="1032" spans="3:13" ht="12.75">
      <c r="C1032">
        <f t="shared" si="145"/>
        <v>988</v>
      </c>
      <c r="E1032">
        <f ca="1" t="shared" si="146"/>
        <v>130</v>
      </c>
      <c r="F1032" s="30">
        <f t="shared" si="147"/>
        <v>-0.07088607594936702</v>
      </c>
      <c r="G1032" s="30">
        <f t="shared" si="148"/>
        <v>0.855713924050633</v>
      </c>
      <c r="H1032" s="13">
        <f t="shared" si="149"/>
        <v>855713.924050633</v>
      </c>
      <c r="J1032" s="13">
        <f t="shared" si="150"/>
        <v>855713.924149333</v>
      </c>
      <c r="K1032">
        <f t="shared" si="151"/>
        <v>977</v>
      </c>
      <c r="L1032" s="13">
        <f t="shared" si="152"/>
        <v>855713.924149333</v>
      </c>
      <c r="M1032" s="13">
        <f t="shared" si="153"/>
        <v>853667.1779194105</v>
      </c>
    </row>
    <row r="1033" spans="3:13" ht="12.75">
      <c r="C1033">
        <f t="shared" si="145"/>
        <v>989</v>
      </c>
      <c r="E1033">
        <f ca="1" t="shared" si="146"/>
        <v>440</v>
      </c>
      <c r="F1033" s="30">
        <f t="shared" si="147"/>
        <v>0.004159387738124964</v>
      </c>
      <c r="G1033" s="30">
        <f t="shared" si="148"/>
        <v>0.9248307961068132</v>
      </c>
      <c r="H1033" s="13">
        <f t="shared" si="149"/>
        <v>924830.7961068131</v>
      </c>
      <c r="J1033" s="13">
        <f t="shared" si="150"/>
        <v>924830.7962056132</v>
      </c>
      <c r="K1033">
        <f t="shared" si="151"/>
        <v>377</v>
      </c>
      <c r="L1033" s="13">
        <f t="shared" si="152"/>
        <v>924830.7962056132</v>
      </c>
      <c r="M1033" s="13">
        <f t="shared" si="153"/>
        <v>849406.4409449856</v>
      </c>
    </row>
    <row r="1034" spans="3:13" ht="12.75">
      <c r="C1034">
        <f t="shared" si="145"/>
        <v>990</v>
      </c>
      <c r="E1034">
        <f ca="1" t="shared" si="146"/>
        <v>32</v>
      </c>
      <c r="F1034" s="30">
        <f t="shared" si="147"/>
        <v>0.06828821852229927</v>
      </c>
      <c r="G1034" s="30">
        <f t="shared" si="148"/>
        <v>0.9838934492590377</v>
      </c>
      <c r="H1034" s="13">
        <f t="shared" si="149"/>
        <v>983893.4492590376</v>
      </c>
      <c r="J1034" s="13">
        <f t="shared" si="150"/>
        <v>983893.4493579377</v>
      </c>
      <c r="K1034">
        <f t="shared" si="151"/>
        <v>31</v>
      </c>
      <c r="L1034" s="13">
        <f t="shared" si="152"/>
        <v>983893.4493579377</v>
      </c>
      <c r="M1034" s="13">
        <f t="shared" si="153"/>
        <v>849406.4409190856</v>
      </c>
    </row>
    <row r="1035" spans="3:13" ht="12.75">
      <c r="C1035">
        <f t="shared" si="145"/>
        <v>991</v>
      </c>
      <c r="E1035">
        <f ca="1" t="shared" si="146"/>
        <v>335</v>
      </c>
      <c r="F1035" s="30">
        <f t="shared" si="147"/>
        <v>0.030631827576026005</v>
      </c>
      <c r="G1035" s="30">
        <f t="shared" si="148"/>
        <v>0.94921191319752</v>
      </c>
      <c r="H1035" s="13">
        <f t="shared" si="149"/>
        <v>949211.91319752</v>
      </c>
      <c r="J1035" s="13">
        <f t="shared" si="150"/>
        <v>949211.91329652</v>
      </c>
      <c r="K1035">
        <f t="shared" si="151"/>
        <v>153</v>
      </c>
      <c r="L1035" s="13">
        <f t="shared" si="152"/>
        <v>949211.91329652</v>
      </c>
      <c r="M1035" s="13">
        <f t="shared" si="153"/>
        <v>849406.4409013856</v>
      </c>
    </row>
    <row r="1036" spans="3:13" ht="12.75">
      <c r="C1036">
        <f t="shared" si="145"/>
        <v>992</v>
      </c>
      <c r="E1036">
        <f ca="1" t="shared" si="146"/>
        <v>217</v>
      </c>
      <c r="F1036" s="30">
        <f t="shared" si="147"/>
        <v>0.06504660452729705</v>
      </c>
      <c r="G1036" s="30">
        <f t="shared" si="148"/>
        <v>0.9809079227696407</v>
      </c>
      <c r="H1036" s="13">
        <f t="shared" si="149"/>
        <v>980907.9227696407</v>
      </c>
      <c r="J1036" s="13">
        <f t="shared" si="150"/>
        <v>980907.9228687407</v>
      </c>
      <c r="K1036">
        <f t="shared" si="151"/>
        <v>35</v>
      </c>
      <c r="L1036" s="13">
        <f t="shared" si="152"/>
        <v>980907.9228687407</v>
      </c>
      <c r="M1036" s="13">
        <f t="shared" si="153"/>
        <v>849194.6778848486</v>
      </c>
    </row>
    <row r="1037" spans="3:13" ht="12.75">
      <c r="C1037">
        <f t="shared" si="145"/>
        <v>993</v>
      </c>
      <c r="E1037">
        <f ca="1" t="shared" si="146"/>
        <v>408</v>
      </c>
      <c r="F1037" s="30">
        <f t="shared" si="147"/>
        <v>-0.0007880220646179215</v>
      </c>
      <c r="G1037" s="30">
        <f t="shared" si="148"/>
        <v>0.920274231678487</v>
      </c>
      <c r="H1037" s="13">
        <f t="shared" si="149"/>
        <v>920274.231678487</v>
      </c>
      <c r="J1037" s="13">
        <f t="shared" si="150"/>
        <v>920274.2317776871</v>
      </c>
      <c r="K1037">
        <f t="shared" si="151"/>
        <v>465</v>
      </c>
      <c r="L1037" s="13">
        <f t="shared" si="152"/>
        <v>920274.2317776871</v>
      </c>
      <c r="M1037" s="13">
        <f t="shared" si="153"/>
        <v>846166.8829086601</v>
      </c>
    </row>
    <row r="1038" spans="3:13" ht="12.75">
      <c r="C1038">
        <f t="shared" si="145"/>
        <v>994</v>
      </c>
      <c r="E1038">
        <f ca="1" t="shared" si="146"/>
        <v>604</v>
      </c>
      <c r="F1038" s="30">
        <f t="shared" si="147"/>
        <v>-0.030898279889573166</v>
      </c>
      <c r="G1038" s="30">
        <f t="shared" si="148"/>
        <v>0.8925426842217031</v>
      </c>
      <c r="H1038" s="13">
        <f t="shared" si="149"/>
        <v>892542.6842217031</v>
      </c>
      <c r="J1038" s="13">
        <f t="shared" si="150"/>
        <v>892542.6843210032</v>
      </c>
      <c r="K1038">
        <f t="shared" si="151"/>
        <v>824</v>
      </c>
      <c r="L1038" s="13">
        <f t="shared" si="152"/>
        <v>892542.6843210032</v>
      </c>
      <c r="M1038" s="13">
        <f t="shared" si="153"/>
        <v>843358.2315638898</v>
      </c>
    </row>
    <row r="1039" spans="3:13" ht="12.75">
      <c r="C1039">
        <f t="shared" si="145"/>
        <v>995</v>
      </c>
      <c r="E1039">
        <f ca="1" t="shared" si="146"/>
        <v>266</v>
      </c>
      <c r="F1039" s="30">
        <f t="shared" si="147"/>
        <v>0.02553763440860224</v>
      </c>
      <c r="G1039" s="30">
        <f t="shared" si="148"/>
        <v>0.9445201612903227</v>
      </c>
      <c r="H1039" s="13">
        <f t="shared" si="149"/>
        <v>944520.1612903227</v>
      </c>
      <c r="J1039" s="13">
        <f t="shared" si="150"/>
        <v>944520.1613897226</v>
      </c>
      <c r="K1039">
        <f t="shared" si="151"/>
        <v>182</v>
      </c>
      <c r="L1039" s="13">
        <f t="shared" si="152"/>
        <v>944520.1613897226</v>
      </c>
      <c r="M1039" s="13">
        <f t="shared" si="153"/>
        <v>843358.2315461898</v>
      </c>
    </row>
    <row r="1040" spans="3:13" ht="12.75">
      <c r="C1040">
        <f t="shared" si="145"/>
        <v>996</v>
      </c>
      <c r="E1040">
        <f ca="1" t="shared" si="146"/>
        <v>56</v>
      </c>
      <c r="F1040" s="30">
        <f t="shared" si="147"/>
        <v>-0.004560792020467996</v>
      </c>
      <c r="G1040" s="30">
        <f t="shared" si="148"/>
        <v>0.916799510549149</v>
      </c>
      <c r="H1040" s="13">
        <f t="shared" si="149"/>
        <v>916799.510549149</v>
      </c>
      <c r="J1040" s="13">
        <f t="shared" si="150"/>
        <v>916799.510648649</v>
      </c>
      <c r="K1040">
        <f t="shared" si="151"/>
        <v>515</v>
      </c>
      <c r="L1040" s="13">
        <f t="shared" si="152"/>
        <v>916799.510648649</v>
      </c>
      <c r="M1040" s="13">
        <f t="shared" si="153"/>
        <v>843358.2315072898</v>
      </c>
    </row>
    <row r="1041" spans="3:13" ht="12.75">
      <c r="C1041">
        <f t="shared" si="145"/>
        <v>997</v>
      </c>
      <c r="E1041">
        <f ca="1" t="shared" si="146"/>
        <v>387</v>
      </c>
      <c r="F1041" s="30">
        <f t="shared" si="147"/>
        <v>-0.0014014900051634305</v>
      </c>
      <c r="G1041" s="30">
        <f t="shared" si="148"/>
        <v>0.9197092277052445</v>
      </c>
      <c r="H1041" s="13">
        <f t="shared" si="149"/>
        <v>919709.2277052446</v>
      </c>
      <c r="J1041" s="13">
        <f t="shared" si="150"/>
        <v>919709.2278048445</v>
      </c>
      <c r="K1041">
        <f t="shared" si="151"/>
        <v>480</v>
      </c>
      <c r="L1041" s="13">
        <f t="shared" si="152"/>
        <v>919709.2278048445</v>
      </c>
      <c r="M1041" s="13">
        <f t="shared" si="153"/>
        <v>838151.9076784798</v>
      </c>
    </row>
    <row r="1042" spans="3:13" ht="12.75">
      <c r="C1042">
        <f t="shared" si="145"/>
        <v>998</v>
      </c>
      <c r="E1042">
        <f ca="1" t="shared" si="146"/>
        <v>73</v>
      </c>
      <c r="F1042" s="30">
        <f t="shared" si="147"/>
        <v>0.024066356133039202</v>
      </c>
      <c r="G1042" s="30">
        <f t="shared" si="148"/>
        <v>0.9431651139985291</v>
      </c>
      <c r="H1042" s="13">
        <f t="shared" si="149"/>
        <v>943165.113998529</v>
      </c>
      <c r="J1042" s="13">
        <f t="shared" si="150"/>
        <v>943165.114098229</v>
      </c>
      <c r="K1042">
        <f t="shared" si="151"/>
        <v>192</v>
      </c>
      <c r="L1042" s="13">
        <f t="shared" si="152"/>
        <v>943165.114098229</v>
      </c>
      <c r="M1042" s="13">
        <f t="shared" si="153"/>
        <v>838151.9076696797</v>
      </c>
    </row>
    <row r="1043" spans="3:13" ht="12.75">
      <c r="C1043">
        <f t="shared" si="145"/>
        <v>999</v>
      </c>
      <c r="E1043">
        <f ca="1" t="shared" si="146"/>
        <v>519</v>
      </c>
      <c r="F1043" s="30">
        <f t="shared" si="147"/>
        <v>0.0034052213393871433</v>
      </c>
      <c r="G1043" s="30">
        <f t="shared" si="148"/>
        <v>0.9241362088535756</v>
      </c>
      <c r="H1043" s="13">
        <f t="shared" si="149"/>
        <v>924136.2088535756</v>
      </c>
      <c r="J1043" s="13">
        <f t="shared" si="150"/>
        <v>924136.2089533756</v>
      </c>
      <c r="K1043">
        <f t="shared" si="151"/>
        <v>397</v>
      </c>
      <c r="L1043" s="13">
        <f t="shared" si="152"/>
        <v>924136.2089533756</v>
      </c>
      <c r="M1043" s="13">
        <f t="shared" si="153"/>
        <v>829472.049785941</v>
      </c>
    </row>
    <row r="1044" spans="3:13" ht="12.75">
      <c r="C1044">
        <f t="shared" si="145"/>
        <v>1000</v>
      </c>
      <c r="E1044">
        <f ca="1" t="shared" si="146"/>
        <v>439</v>
      </c>
      <c r="F1044" s="30">
        <f t="shared" si="147"/>
        <v>-0.017892156862744923</v>
      </c>
      <c r="G1044" s="30">
        <f t="shared" si="148"/>
        <v>0.904521323529412</v>
      </c>
      <c r="H1044" s="13">
        <f t="shared" si="149"/>
        <v>904521.3235294119</v>
      </c>
      <c r="J1044" s="13">
        <f t="shared" si="150"/>
        <v>904521.3236293119</v>
      </c>
      <c r="K1044">
        <f t="shared" si="151"/>
        <v>705</v>
      </c>
      <c r="L1044" s="13">
        <f t="shared" si="152"/>
        <v>904521.3236293119</v>
      </c>
      <c r="M1044" s="13">
        <f t="shared" si="153"/>
        <v>829472.049771741</v>
      </c>
    </row>
    <row r="1045" spans="3:13" ht="12.75">
      <c r="C1045">
        <f t="shared" si="145"/>
        <v>1001</v>
      </c>
      <c r="E1045">
        <f ca="1" t="shared" si="146"/>
        <v>467</v>
      </c>
      <c r="F1045" s="30">
        <f t="shared" si="147"/>
        <v>-0.018362961515920984</v>
      </c>
      <c r="G1045" s="30">
        <f t="shared" si="148"/>
        <v>0.9040877124438368</v>
      </c>
      <c r="H1045" s="13">
        <f t="shared" si="149"/>
        <v>904087.7124438367</v>
      </c>
      <c r="J1045" s="13">
        <f t="shared" si="150"/>
        <v>904087.7125438367</v>
      </c>
      <c r="K1045">
        <f t="shared" si="151"/>
        <v>711</v>
      </c>
      <c r="L1045" s="13">
        <f t="shared" si="152"/>
        <v>904087.7125438367</v>
      </c>
      <c r="M1045" s="13">
        <f t="shared" si="153"/>
        <v>829472.0497129409</v>
      </c>
    </row>
    <row r="1046" ht="12.75">
      <c r="F1046" s="30"/>
    </row>
    <row r="1047" ht="12.75">
      <c r="F1047" s="30"/>
    </row>
    <row r="1048" ht="12.75">
      <c r="F1048" s="30"/>
    </row>
    <row r="1049" ht="12.75">
      <c r="F1049" s="30"/>
    </row>
    <row r="1050" ht="12.75">
      <c r="F1050" s="30"/>
    </row>
    <row r="1051" ht="12.75">
      <c r="F1051" s="30"/>
    </row>
    <row r="1052" ht="12.75">
      <c r="F1052" s="30"/>
    </row>
    <row r="1053" ht="12.75">
      <c r="F1053" s="30"/>
    </row>
    <row r="1054" ht="12.75">
      <c r="F1054" s="30"/>
    </row>
    <row r="1055" ht="12.75">
      <c r="F1055" s="30"/>
    </row>
    <row r="1056" ht="12.75">
      <c r="F1056" s="30"/>
    </row>
    <row r="1057" ht="12.75">
      <c r="F1057" s="30"/>
    </row>
    <row r="1058" ht="12.75">
      <c r="F1058" s="30"/>
    </row>
    <row r="1059" ht="12.75">
      <c r="F1059" s="30"/>
    </row>
    <row r="1060" ht="12.75">
      <c r="F1060" s="30"/>
    </row>
    <row r="1061" ht="12.75">
      <c r="F1061" s="30"/>
    </row>
    <row r="1062" ht="12.75">
      <c r="F1062" s="30"/>
    </row>
    <row r="1063" ht="12.75">
      <c r="F1063" s="30"/>
    </row>
    <row r="1064" ht="12.75">
      <c r="F1064" s="30"/>
    </row>
    <row r="1065" ht="12.75">
      <c r="F1065" s="30"/>
    </row>
    <row r="1066" ht="12.75">
      <c r="F1066" s="30"/>
    </row>
    <row r="1067" ht="12.75">
      <c r="F1067" s="30"/>
    </row>
    <row r="1068" ht="12.75">
      <c r="F1068" s="30"/>
    </row>
    <row r="1069" ht="12.75">
      <c r="F1069" s="30"/>
    </row>
    <row r="1070" ht="12.75">
      <c r="F1070" s="30"/>
    </row>
    <row r="1071" ht="12.75">
      <c r="F1071" s="30"/>
    </row>
    <row r="1072" ht="12.75">
      <c r="F1072" s="30"/>
    </row>
    <row r="1073" ht="12.75">
      <c r="F1073" s="30"/>
    </row>
    <row r="1074" ht="12.75">
      <c r="F1074" s="30"/>
    </row>
    <row r="1075" ht="12.75">
      <c r="F1075" s="30"/>
    </row>
    <row r="1076" ht="12.75">
      <c r="F1076" s="30"/>
    </row>
    <row r="1077" ht="12.75">
      <c r="F1077" s="30"/>
    </row>
    <row r="1078" ht="12.75">
      <c r="F1078" s="30"/>
    </row>
    <row r="1079" ht="12.75">
      <c r="F1079" s="30"/>
    </row>
    <row r="1080" ht="12.75">
      <c r="F1080" s="30"/>
    </row>
    <row r="1081" ht="12.75">
      <c r="F1081" s="30"/>
    </row>
    <row r="1082" ht="12.75">
      <c r="F1082" s="30"/>
    </row>
    <row r="1083" ht="12.75">
      <c r="F1083" s="30"/>
    </row>
    <row r="1084" ht="12.75">
      <c r="F1084" s="30"/>
    </row>
    <row r="1085" ht="12.75">
      <c r="F1085" s="30"/>
    </row>
    <row r="1086" ht="12.75">
      <c r="F1086" s="30"/>
    </row>
    <row r="1087" ht="12.75">
      <c r="F1087" s="30"/>
    </row>
    <row r="1088" ht="12.75">
      <c r="F1088" s="30"/>
    </row>
    <row r="1089" ht="12.75">
      <c r="F1089" s="30"/>
    </row>
    <row r="1090" ht="12.75">
      <c r="F1090" s="30"/>
    </row>
    <row r="1091" ht="12.75">
      <c r="F1091" s="30"/>
    </row>
    <row r="1092" ht="12.75">
      <c r="F1092" s="30"/>
    </row>
    <row r="1093" ht="12.75">
      <c r="F1093" s="30"/>
    </row>
    <row r="1094" ht="12.75">
      <c r="F1094" s="30"/>
    </row>
    <row r="1095" ht="12.75">
      <c r="F1095" s="30"/>
    </row>
    <row r="1096" ht="12.75">
      <c r="F1096" s="30"/>
    </row>
    <row r="1097" ht="12.75">
      <c r="F1097" s="30"/>
    </row>
    <row r="1098" ht="12.75">
      <c r="F1098" s="30"/>
    </row>
    <row r="1099" ht="12.75">
      <c r="F1099" s="30"/>
    </row>
    <row r="1100" ht="12.75">
      <c r="F1100" s="30"/>
    </row>
    <row r="1101" ht="12.75">
      <c r="F1101" s="30"/>
    </row>
    <row r="1102" ht="12.75">
      <c r="F1102" s="30"/>
    </row>
    <row r="1103" ht="12.75">
      <c r="F1103" s="30"/>
    </row>
    <row r="1104" ht="12.75">
      <c r="F1104" s="30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" sqref="A1:B20"/>
    </sheetView>
  </sheetViews>
  <sheetFormatPr defaultColWidth="9.140625" defaultRowHeight="12.75"/>
  <sheetData>
    <row r="1" spans="1:2" ht="12.75">
      <c r="A1" s="4" t="s">
        <v>5</v>
      </c>
      <c r="B1" s="4" t="s">
        <v>0</v>
      </c>
    </row>
    <row r="2" spans="1:2" ht="12.75">
      <c r="A2" s="10">
        <v>930000</v>
      </c>
      <c r="B2" s="2">
        <v>0</v>
      </c>
    </row>
    <row r="3" spans="1:2" ht="12.75">
      <c r="A3" s="10">
        <v>950000</v>
      </c>
      <c r="B3" s="2">
        <v>6</v>
      </c>
    </row>
    <row r="4" spans="1:2" ht="12.75">
      <c r="A4" s="10">
        <v>970000</v>
      </c>
      <c r="B4" s="2">
        <v>0</v>
      </c>
    </row>
    <row r="5" spans="1:2" ht="12.75">
      <c r="A5" s="10">
        <v>990000</v>
      </c>
      <c r="B5" s="2">
        <v>0</v>
      </c>
    </row>
    <row r="6" spans="1:2" ht="12.75">
      <c r="A6" s="10">
        <v>1010000</v>
      </c>
      <c r="B6" s="2">
        <v>0</v>
      </c>
    </row>
    <row r="7" spans="1:2" ht="12.75">
      <c r="A7" s="10">
        <v>1030000</v>
      </c>
      <c r="B7" s="2">
        <v>0</v>
      </c>
    </row>
    <row r="8" spans="1:2" ht="12.75">
      <c r="A8" s="10">
        <v>1050000</v>
      </c>
      <c r="B8" s="2">
        <v>4</v>
      </c>
    </row>
    <row r="9" spans="1:2" ht="12.75">
      <c r="A9" s="10">
        <v>1070000</v>
      </c>
      <c r="B9" s="2">
        <v>14</v>
      </c>
    </row>
    <row r="10" spans="1:2" ht="12.75">
      <c r="A10" s="10">
        <v>1090000</v>
      </c>
      <c r="B10" s="2">
        <v>92</v>
      </c>
    </row>
    <row r="11" spans="1:2" ht="12.75">
      <c r="A11" s="10">
        <v>1110000</v>
      </c>
      <c r="B11" s="2">
        <v>161</v>
      </c>
    </row>
    <row r="12" spans="1:2" ht="12.75">
      <c r="A12" s="10">
        <v>1130000</v>
      </c>
      <c r="B12" s="2">
        <v>187</v>
      </c>
    </row>
    <row r="13" spans="1:2" ht="12.75">
      <c r="A13" s="10">
        <v>1150000</v>
      </c>
      <c r="B13" s="2">
        <v>259</v>
      </c>
    </row>
    <row r="14" spans="1:2" ht="12.75">
      <c r="A14" s="10">
        <v>1170000</v>
      </c>
      <c r="B14" s="2">
        <v>106</v>
      </c>
    </row>
    <row r="15" spans="1:2" ht="12.75">
      <c r="A15" s="10">
        <v>1190000</v>
      </c>
      <c r="B15" s="2">
        <v>92</v>
      </c>
    </row>
    <row r="16" spans="1:2" ht="12.75">
      <c r="A16" s="10">
        <v>1210000</v>
      </c>
      <c r="B16" s="2">
        <v>35</v>
      </c>
    </row>
    <row r="17" spans="1:2" ht="12.75">
      <c r="A17" s="10">
        <v>1230000</v>
      </c>
      <c r="B17" s="2">
        <v>28</v>
      </c>
    </row>
    <row r="18" spans="1:2" ht="12.75">
      <c r="A18" s="10">
        <v>1250000</v>
      </c>
      <c r="B18" s="2">
        <v>11</v>
      </c>
    </row>
    <row r="19" spans="1:2" ht="12.75">
      <c r="A19" s="10">
        <v>1270000</v>
      </c>
      <c r="B19" s="2">
        <v>2</v>
      </c>
    </row>
    <row r="20" spans="1:2" ht="13.5" thickBot="1">
      <c r="A20" s="3" t="s">
        <v>6</v>
      </c>
      <c r="B20" s="3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140625" style="17" customWidth="1"/>
  </cols>
  <sheetData>
    <row r="1" spans="1:2" ht="12.75">
      <c r="A1" s="15" t="s">
        <v>5</v>
      </c>
      <c r="B1" s="4" t="s">
        <v>0</v>
      </c>
    </row>
    <row r="2" spans="1:2" ht="12.75">
      <c r="A2" s="14">
        <v>796518.6995478376</v>
      </c>
      <c r="B2" s="2">
        <v>3</v>
      </c>
    </row>
    <row r="3" spans="1:2" ht="12.75">
      <c r="A3" s="14">
        <v>804884.4852266329</v>
      </c>
      <c r="B3" s="2">
        <v>0</v>
      </c>
    </row>
    <row r="4" spans="1:2" ht="12.75">
      <c r="A4" s="14">
        <v>813250.2709054282</v>
      </c>
      <c r="B4" s="2">
        <v>1</v>
      </c>
    </row>
    <row r="5" spans="1:2" ht="12.75">
      <c r="A5" s="14">
        <v>821616.0565842235</v>
      </c>
      <c r="B5" s="2">
        <v>0</v>
      </c>
    </row>
    <row r="6" spans="1:2" ht="12.75">
      <c r="A6" s="14">
        <v>829981.8422630188</v>
      </c>
      <c r="B6" s="2">
        <v>0</v>
      </c>
    </row>
    <row r="7" spans="1:2" ht="12.75">
      <c r="A7" s="14">
        <v>838347.627941814</v>
      </c>
      <c r="B7" s="2">
        <v>8</v>
      </c>
    </row>
    <row r="8" spans="1:2" ht="12.75">
      <c r="A8" s="14">
        <v>846713.4136206093</v>
      </c>
      <c r="B8" s="2">
        <v>9</v>
      </c>
    </row>
    <row r="9" spans="1:2" ht="12.75">
      <c r="A9" s="14">
        <v>855079.1992994046</v>
      </c>
      <c r="B9" s="2">
        <v>18</v>
      </c>
    </row>
    <row r="10" spans="1:2" ht="12.75">
      <c r="A10" s="14">
        <v>863444.9849781999</v>
      </c>
      <c r="B10" s="2">
        <v>22</v>
      </c>
    </row>
    <row r="11" spans="1:2" ht="12.75">
      <c r="A11" s="14">
        <v>871810.7706569952</v>
      </c>
      <c r="B11" s="2">
        <v>24</v>
      </c>
    </row>
    <row r="12" spans="1:2" ht="12.75">
      <c r="A12" s="14">
        <v>880176.5563357905</v>
      </c>
      <c r="B12" s="2">
        <v>30</v>
      </c>
    </row>
    <row r="13" spans="1:2" ht="12.75">
      <c r="A13" s="14">
        <v>888542.3420145859</v>
      </c>
      <c r="B13" s="2">
        <v>60</v>
      </c>
    </row>
    <row r="14" spans="1:2" ht="12.75">
      <c r="A14" s="14">
        <v>896908.1276933812</v>
      </c>
      <c r="B14" s="2">
        <v>99</v>
      </c>
    </row>
    <row r="15" spans="1:2" ht="12.75">
      <c r="A15" s="14">
        <v>905273.9133721765</v>
      </c>
      <c r="B15" s="2">
        <v>97</v>
      </c>
    </row>
    <row r="16" spans="1:2" ht="12.75">
      <c r="A16" s="14">
        <v>913639.6990509718</v>
      </c>
      <c r="B16" s="2">
        <v>145</v>
      </c>
    </row>
    <row r="17" spans="1:2" ht="12.75">
      <c r="A17" s="14">
        <v>922005.4847297671</v>
      </c>
      <c r="B17" s="2">
        <v>113</v>
      </c>
    </row>
    <row r="18" spans="1:2" ht="12.75">
      <c r="A18" s="14">
        <v>930371.2704085624</v>
      </c>
      <c r="B18" s="2">
        <v>102</v>
      </c>
    </row>
    <row r="19" spans="1:2" ht="12.75">
      <c r="A19" s="14">
        <v>938737.0560873577</v>
      </c>
      <c r="B19" s="2">
        <v>63</v>
      </c>
    </row>
    <row r="20" spans="1:2" ht="12.75">
      <c r="A20" s="14">
        <v>947102.8417661529</v>
      </c>
      <c r="B20" s="2">
        <v>67</v>
      </c>
    </row>
    <row r="21" spans="1:2" ht="12.75">
      <c r="A21" s="14">
        <v>955468.6274449482</v>
      </c>
      <c r="B21" s="2">
        <v>38</v>
      </c>
    </row>
    <row r="22" spans="1:2" ht="12.75">
      <c r="A22" s="14">
        <v>963834.4131237435</v>
      </c>
      <c r="B22" s="2">
        <v>50</v>
      </c>
    </row>
    <row r="23" spans="1:2" ht="12.75">
      <c r="A23" s="14">
        <v>972200.1988025388</v>
      </c>
      <c r="B23" s="2">
        <v>24</v>
      </c>
    </row>
    <row r="24" spans="1:2" ht="12.75">
      <c r="A24" s="14">
        <v>980565.9844813341</v>
      </c>
      <c r="B24" s="2">
        <v>12</v>
      </c>
    </row>
    <row r="25" spans="1:2" ht="12.75">
      <c r="A25" s="14">
        <v>988931.7701601294</v>
      </c>
      <c r="B25" s="2">
        <v>3</v>
      </c>
    </row>
    <row r="26" spans="1:2" ht="12.75">
      <c r="A26" s="14">
        <v>997297.5558389247</v>
      </c>
      <c r="B26" s="2">
        <v>2</v>
      </c>
    </row>
    <row r="27" spans="1:2" ht="12.75">
      <c r="A27" s="14">
        <v>1005663.34151772</v>
      </c>
      <c r="B27" s="2">
        <v>6</v>
      </c>
    </row>
    <row r="28" spans="1:2" ht="12.75">
      <c r="A28" s="14">
        <v>1014029.1271965152</v>
      </c>
      <c r="B28" s="2">
        <v>0</v>
      </c>
    </row>
    <row r="29" spans="1:2" ht="12.75">
      <c r="A29" s="14">
        <v>1022394.9128753105</v>
      </c>
      <c r="B29" s="2">
        <v>0</v>
      </c>
    </row>
    <row r="30" spans="1:2" ht="12.75">
      <c r="A30" s="14">
        <v>1030760.6985541058</v>
      </c>
      <c r="B30" s="2">
        <v>2</v>
      </c>
    </row>
    <row r="31" spans="1:2" ht="12.75">
      <c r="A31" s="14">
        <v>1039126.4842329011</v>
      </c>
      <c r="B31" s="2">
        <v>0</v>
      </c>
    </row>
    <row r="32" spans="1:2" ht="12.75">
      <c r="A32" s="14">
        <v>1047492.2699116964</v>
      </c>
      <c r="B32" s="2">
        <v>0</v>
      </c>
    </row>
    <row r="33" spans="1:2" ht="13.5" thickBot="1">
      <c r="A33" s="16" t="s">
        <v>6</v>
      </c>
      <c r="B33" s="3">
        <v>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6.28125" style="0" customWidth="1"/>
    <col min="2" max="2" width="12.57421875" style="0" customWidth="1"/>
  </cols>
  <sheetData>
    <row r="1" spans="1:2" ht="12.75">
      <c r="A1" s="37" t="s">
        <v>57</v>
      </c>
      <c r="B1" s="37"/>
    </row>
    <row r="2" spans="1:2" ht="12.75">
      <c r="A2" s="2"/>
      <c r="B2" s="2"/>
    </row>
    <row r="3" spans="1:2" ht="12.75">
      <c r="A3" s="39" t="s">
        <v>44</v>
      </c>
      <c r="B3" s="42">
        <v>-0.0020717810224163153</v>
      </c>
    </row>
    <row r="4" spans="1:2" ht="12.75">
      <c r="A4" s="2" t="s">
        <v>45</v>
      </c>
      <c r="B4" s="43">
        <v>0.0014571414033871125</v>
      </c>
    </row>
    <row r="5" spans="1:2" ht="12.75">
      <c r="A5" s="2" t="s">
        <v>46</v>
      </c>
      <c r="B5" s="43">
        <v>-0.001415768439461007</v>
      </c>
    </row>
    <row r="6" spans="1:2" ht="12.75">
      <c r="A6" s="2" t="s">
        <v>47</v>
      </c>
      <c r="B6" s="2">
        <v>0</v>
      </c>
    </row>
    <row r="7" spans="1:2" ht="12.75">
      <c r="A7" s="41" t="s">
        <v>48</v>
      </c>
      <c r="B7" s="44">
        <v>0.03423507135007403</v>
      </c>
    </row>
    <row r="8" spans="1:2" ht="12.75">
      <c r="A8" s="2" t="s">
        <v>49</v>
      </c>
      <c r="B8" s="43">
        <v>0.00117204011034466</v>
      </c>
    </row>
    <row r="9" spans="1:2" ht="12.75">
      <c r="A9" s="2" t="s">
        <v>50</v>
      </c>
      <c r="B9" s="43">
        <v>1.5449858351811154</v>
      </c>
    </row>
    <row r="10" spans="1:2" ht="12.75">
      <c r="A10" s="2" t="s">
        <v>51</v>
      </c>
      <c r="B10" s="43">
        <v>0.11940975343027777</v>
      </c>
    </row>
    <row r="11" spans="1:2" ht="12.75">
      <c r="A11" s="2" t="s">
        <v>52</v>
      </c>
      <c r="B11" s="43">
        <v>0.29219668931484655</v>
      </c>
    </row>
    <row r="12" spans="1:2" ht="12.75">
      <c r="A12" s="38" t="s">
        <v>53</v>
      </c>
      <c r="B12" s="45">
        <v>-0.13553002264817982</v>
      </c>
    </row>
    <row r="13" spans="1:2" ht="12.75">
      <c r="A13" s="40" t="s">
        <v>54</v>
      </c>
      <c r="B13" s="46">
        <v>0.15666666666666673</v>
      </c>
    </row>
    <row r="14" spans="1:2" ht="12.75">
      <c r="A14" s="2" t="s">
        <v>55</v>
      </c>
      <c r="B14" s="43">
        <v>-1.143623124373806</v>
      </c>
    </row>
    <row r="15" spans="1:2" ht="13.5" thickBot="1">
      <c r="A15" s="3" t="s">
        <v>56</v>
      </c>
      <c r="B15" s="3">
        <v>552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Rauli Susmel</cp:lastModifiedBy>
  <dcterms:created xsi:type="dcterms:W3CDTF">2008-02-06T21:04:40Z</dcterms:created>
  <dcterms:modified xsi:type="dcterms:W3CDTF">2022-02-24T23:14:23Z</dcterms:modified>
  <cp:category/>
  <cp:version/>
  <cp:contentType/>
  <cp:contentStatus/>
</cp:coreProperties>
</file>