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ublic_html\4386\"/>
    </mc:Choice>
  </mc:AlternateContent>
  <bookViews>
    <workbookView xWindow="0" yWindow="0" windowWidth="19980" windowHeight="11655" tabRatio="772"/>
  </bookViews>
  <sheets>
    <sheet name="Data-Forecast" sheetId="1" r:id="rId1"/>
    <sheet name="Regression for Testing 24" sheetId="8" r:id="rId2"/>
    <sheet name="Estimation Period Regression 24" sheetId="7" r:id="rId3"/>
    <sheet name="Graph Validation Forecasts" sheetId="3" r:id="rId4"/>
    <sheet name="S(t) &amp; Real FX Mean and Vol " sheetId="6" r:id="rId5"/>
  </sheets>
  <calcPr calcId="162913"/>
</workbook>
</file>

<file path=xl/calcChain.xml><?xml version="1.0" encoding="utf-8"?>
<calcChain xmlns="http://schemas.openxmlformats.org/spreadsheetml/2006/main">
  <c r="B25" i="8" l="1"/>
  <c r="I607" i="6" l="1"/>
  <c r="K631" i="1" l="1"/>
  <c r="K630" i="1"/>
  <c r="AC458" i="1"/>
  <c r="AC506" i="1"/>
  <c r="D602" i="6"/>
  <c r="D601" i="6"/>
  <c r="D600" i="6"/>
  <c r="D598" i="6"/>
  <c r="D597" i="6"/>
  <c r="E602" i="6"/>
  <c r="E601" i="6"/>
  <c r="E600" i="6"/>
  <c r="K3" i="6"/>
  <c r="K4" i="6"/>
  <c r="K5" i="6"/>
  <c r="K601" i="6" s="1"/>
  <c r="K6" i="6"/>
  <c r="K7" i="6"/>
  <c r="K602" i="6" s="1"/>
  <c r="K8" i="6"/>
  <c r="K9" i="6"/>
  <c r="K10" i="6"/>
  <c r="K11" i="6"/>
  <c r="K12" i="6"/>
  <c r="K13" i="6"/>
  <c r="K14" i="6"/>
  <c r="K15" i="6"/>
  <c r="K16" i="6"/>
  <c r="K17" i="6"/>
  <c r="K600" i="6" s="1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6" i="6"/>
  <c r="K307" i="6"/>
  <c r="K308" i="6"/>
  <c r="K309" i="6"/>
  <c r="K310" i="6"/>
  <c r="K311" i="6"/>
  <c r="K312" i="6"/>
  <c r="K313" i="6"/>
  <c r="K314" i="6"/>
  <c r="K315" i="6"/>
  <c r="K316" i="6"/>
  <c r="K317" i="6"/>
  <c r="K318" i="6"/>
  <c r="K319" i="6"/>
  <c r="K320" i="6"/>
  <c r="K321" i="6"/>
  <c r="K322" i="6"/>
  <c r="K323" i="6"/>
  <c r="K324" i="6"/>
  <c r="K325" i="6"/>
  <c r="K326" i="6"/>
  <c r="K327" i="6"/>
  <c r="K328" i="6"/>
  <c r="K329" i="6"/>
  <c r="K330" i="6"/>
  <c r="K331" i="6"/>
  <c r="K332" i="6"/>
  <c r="K333" i="6"/>
  <c r="K334" i="6"/>
  <c r="K335" i="6"/>
  <c r="K336" i="6"/>
  <c r="K337" i="6"/>
  <c r="K338" i="6"/>
  <c r="K339" i="6"/>
  <c r="K340" i="6"/>
  <c r="K341" i="6"/>
  <c r="K342" i="6"/>
  <c r="K343" i="6"/>
  <c r="K344" i="6"/>
  <c r="K345" i="6"/>
  <c r="K346" i="6"/>
  <c r="K347" i="6"/>
  <c r="K348" i="6"/>
  <c r="K349" i="6"/>
  <c r="K350" i="6"/>
  <c r="K351" i="6"/>
  <c r="K352" i="6"/>
  <c r="K353" i="6"/>
  <c r="K354" i="6"/>
  <c r="K355" i="6"/>
  <c r="K356" i="6"/>
  <c r="K357" i="6"/>
  <c r="K358" i="6"/>
  <c r="K359" i="6"/>
  <c r="K360" i="6"/>
  <c r="K361" i="6"/>
  <c r="K362" i="6"/>
  <c r="K363" i="6"/>
  <c r="K364" i="6"/>
  <c r="K365" i="6"/>
  <c r="K366" i="6"/>
  <c r="K367" i="6"/>
  <c r="K368" i="6"/>
  <c r="K369" i="6"/>
  <c r="K370" i="6"/>
  <c r="K371" i="6"/>
  <c r="K372" i="6"/>
  <c r="K373" i="6"/>
  <c r="K374" i="6"/>
  <c r="K375" i="6"/>
  <c r="K376" i="6"/>
  <c r="K377" i="6"/>
  <c r="K378" i="6"/>
  <c r="K379" i="6"/>
  <c r="K380" i="6"/>
  <c r="K381" i="6"/>
  <c r="K382" i="6"/>
  <c r="K383" i="6"/>
  <c r="K384" i="6"/>
  <c r="K385" i="6"/>
  <c r="K386" i="6"/>
  <c r="K387" i="6"/>
  <c r="K388" i="6"/>
  <c r="K389" i="6"/>
  <c r="K390" i="6"/>
  <c r="K391" i="6"/>
  <c r="K392" i="6"/>
  <c r="K393" i="6"/>
  <c r="K394" i="6"/>
  <c r="K395" i="6"/>
  <c r="K396" i="6"/>
  <c r="K397" i="6"/>
  <c r="K398" i="6"/>
  <c r="K399" i="6"/>
  <c r="K400" i="6"/>
  <c r="K401" i="6"/>
  <c r="K402" i="6"/>
  <c r="K403" i="6"/>
  <c r="K404" i="6"/>
  <c r="K405" i="6"/>
  <c r="K406" i="6"/>
  <c r="K407" i="6"/>
  <c r="K408" i="6"/>
  <c r="K409" i="6"/>
  <c r="K410" i="6"/>
  <c r="K411" i="6"/>
  <c r="K412" i="6"/>
  <c r="K413" i="6"/>
  <c r="K414" i="6"/>
  <c r="K415" i="6"/>
  <c r="K416" i="6"/>
  <c r="K417" i="6"/>
  <c r="K418" i="6"/>
  <c r="K419" i="6"/>
  <c r="K420" i="6"/>
  <c r="K421" i="6"/>
  <c r="K422" i="6"/>
  <c r="K423" i="6"/>
  <c r="K424" i="6"/>
  <c r="K425" i="6"/>
  <c r="K426" i="6"/>
  <c r="K427" i="6"/>
  <c r="K428" i="6"/>
  <c r="K429" i="6"/>
  <c r="K430" i="6"/>
  <c r="K431" i="6"/>
  <c r="K432" i="6"/>
  <c r="K433" i="6"/>
  <c r="K434" i="6"/>
  <c r="K435" i="6"/>
  <c r="K436" i="6"/>
  <c r="K437" i="6"/>
  <c r="K438" i="6"/>
  <c r="K439" i="6"/>
  <c r="K440" i="6"/>
  <c r="K441" i="6"/>
  <c r="K442" i="6"/>
  <c r="K443" i="6"/>
  <c r="K444" i="6"/>
  <c r="K445" i="6"/>
  <c r="K446" i="6"/>
  <c r="K447" i="6"/>
  <c r="K448" i="6"/>
  <c r="K449" i="6"/>
  <c r="K450" i="6"/>
  <c r="K451" i="6"/>
  <c r="K452" i="6"/>
  <c r="K453" i="6"/>
  <c r="K454" i="6"/>
  <c r="K455" i="6"/>
  <c r="K456" i="6"/>
  <c r="K457" i="6"/>
  <c r="K458" i="6"/>
  <c r="K459" i="6"/>
  <c r="K460" i="6"/>
  <c r="K461" i="6"/>
  <c r="K462" i="6"/>
  <c r="K463" i="6"/>
  <c r="K464" i="6"/>
  <c r="K465" i="6"/>
  <c r="K466" i="6"/>
  <c r="K467" i="6"/>
  <c r="K468" i="6"/>
  <c r="K469" i="6"/>
  <c r="K470" i="6"/>
  <c r="K471" i="6"/>
  <c r="K472" i="6"/>
  <c r="K473" i="6"/>
  <c r="K474" i="6"/>
  <c r="K475" i="6"/>
  <c r="K476" i="6"/>
  <c r="K477" i="6"/>
  <c r="K478" i="6"/>
  <c r="K479" i="6"/>
  <c r="K480" i="6"/>
  <c r="K481" i="6"/>
  <c r="K482" i="6"/>
  <c r="K483" i="6"/>
  <c r="K484" i="6"/>
  <c r="K485" i="6"/>
  <c r="K486" i="6"/>
  <c r="K487" i="6"/>
  <c r="K488" i="6"/>
  <c r="K489" i="6"/>
  <c r="K490" i="6"/>
  <c r="K491" i="6"/>
  <c r="K492" i="6"/>
  <c r="K493" i="6"/>
  <c r="K494" i="6"/>
  <c r="K495" i="6"/>
  <c r="K496" i="6"/>
  <c r="K497" i="6"/>
  <c r="K498" i="6"/>
  <c r="K499" i="6"/>
  <c r="K500" i="6"/>
  <c r="K501" i="6"/>
  <c r="K502" i="6"/>
  <c r="K503" i="6"/>
  <c r="K504" i="6"/>
  <c r="K505" i="6"/>
  <c r="K506" i="6"/>
  <c r="K507" i="6"/>
  <c r="K508" i="6"/>
  <c r="K509" i="6"/>
  <c r="K510" i="6"/>
  <c r="K511" i="6"/>
  <c r="K512" i="6"/>
  <c r="K513" i="6"/>
  <c r="K514" i="6"/>
  <c r="K515" i="6"/>
  <c r="K516" i="6"/>
  <c r="K517" i="6"/>
  <c r="K518" i="6"/>
  <c r="K519" i="6"/>
  <c r="K520" i="6"/>
  <c r="K521" i="6"/>
  <c r="K522" i="6"/>
  <c r="K523" i="6"/>
  <c r="K524" i="6"/>
  <c r="K525" i="6"/>
  <c r="K526" i="6"/>
  <c r="K527" i="6"/>
  <c r="K528" i="6"/>
  <c r="K529" i="6"/>
  <c r="K530" i="6"/>
  <c r="K531" i="6"/>
  <c r="K532" i="6"/>
  <c r="K533" i="6"/>
  <c r="K534" i="6"/>
  <c r="K535" i="6"/>
  <c r="K536" i="6"/>
  <c r="K537" i="6"/>
  <c r="K538" i="6"/>
  <c r="K539" i="6"/>
  <c r="K540" i="6"/>
  <c r="K541" i="6"/>
  <c r="K542" i="6"/>
  <c r="K543" i="6"/>
  <c r="K544" i="6"/>
  <c r="K545" i="6"/>
  <c r="K546" i="6"/>
  <c r="K547" i="6"/>
  <c r="K548" i="6"/>
  <c r="K549" i="6"/>
  <c r="K550" i="6"/>
  <c r="K551" i="6"/>
  <c r="K552" i="6"/>
  <c r="K553" i="6"/>
  <c r="K554" i="6"/>
  <c r="K555" i="6"/>
  <c r="K556" i="6"/>
  <c r="K557" i="6"/>
  <c r="K558" i="6"/>
  <c r="K559" i="6"/>
  <c r="K560" i="6"/>
  <c r="K561" i="6"/>
  <c r="K562" i="6"/>
  <c r="K563" i="6"/>
  <c r="K564" i="6"/>
  <c r="K565" i="6"/>
  <c r="K566" i="6"/>
  <c r="K567" i="6"/>
  <c r="K568" i="6"/>
  <c r="K569" i="6"/>
  <c r="K570" i="6"/>
  <c r="K571" i="6"/>
  <c r="K572" i="6"/>
  <c r="K573" i="6"/>
  <c r="K574" i="6"/>
  <c r="K575" i="6"/>
  <c r="K576" i="6"/>
  <c r="K577" i="6"/>
  <c r="K578" i="6"/>
  <c r="K579" i="6"/>
  <c r="K580" i="6"/>
  <c r="K581" i="6"/>
  <c r="K582" i="6"/>
  <c r="K583" i="6"/>
  <c r="K584" i="6"/>
  <c r="K585" i="6"/>
  <c r="K586" i="6"/>
  <c r="K587" i="6"/>
  <c r="K588" i="6"/>
  <c r="K589" i="6"/>
  <c r="K590" i="6"/>
  <c r="K591" i="6"/>
  <c r="K592" i="6"/>
  <c r="K593" i="6"/>
  <c r="K594" i="6"/>
  <c r="K2" i="6"/>
  <c r="J3" i="6"/>
  <c r="J4" i="6"/>
  <c r="J5" i="6"/>
  <c r="J602" i="6" s="1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4" i="6"/>
  <c r="J395" i="6"/>
  <c r="J396" i="6"/>
  <c r="J397" i="6"/>
  <c r="J398" i="6"/>
  <c r="J399" i="6"/>
  <c r="J400" i="6"/>
  <c r="J401" i="6"/>
  <c r="J402" i="6"/>
  <c r="J403" i="6"/>
  <c r="J404" i="6"/>
  <c r="J405" i="6"/>
  <c r="J406" i="6"/>
  <c r="J407" i="6"/>
  <c r="J408" i="6"/>
  <c r="J409" i="6"/>
  <c r="J410" i="6"/>
  <c r="J411" i="6"/>
  <c r="J412" i="6"/>
  <c r="J413" i="6"/>
  <c r="J414" i="6"/>
  <c r="J415" i="6"/>
  <c r="J416" i="6"/>
  <c r="J417" i="6"/>
  <c r="J418" i="6"/>
  <c r="J419" i="6"/>
  <c r="J420" i="6"/>
  <c r="J421" i="6"/>
  <c r="J422" i="6"/>
  <c r="J423" i="6"/>
  <c r="J424" i="6"/>
  <c r="J425" i="6"/>
  <c r="J426" i="6"/>
  <c r="J427" i="6"/>
  <c r="J428" i="6"/>
  <c r="J429" i="6"/>
  <c r="J430" i="6"/>
  <c r="J431" i="6"/>
  <c r="J432" i="6"/>
  <c r="J433" i="6"/>
  <c r="J434" i="6"/>
  <c r="J435" i="6"/>
  <c r="J436" i="6"/>
  <c r="J437" i="6"/>
  <c r="J438" i="6"/>
  <c r="J439" i="6"/>
  <c r="J440" i="6"/>
  <c r="J441" i="6"/>
  <c r="J442" i="6"/>
  <c r="J443" i="6"/>
  <c r="J444" i="6"/>
  <c r="J445" i="6"/>
  <c r="J446" i="6"/>
  <c r="J447" i="6"/>
  <c r="J448" i="6"/>
  <c r="J449" i="6"/>
  <c r="J450" i="6"/>
  <c r="J451" i="6"/>
  <c r="J452" i="6"/>
  <c r="J453" i="6"/>
  <c r="J454" i="6"/>
  <c r="J455" i="6"/>
  <c r="J456" i="6"/>
  <c r="J457" i="6"/>
  <c r="J458" i="6"/>
  <c r="J459" i="6"/>
  <c r="J460" i="6"/>
  <c r="J461" i="6"/>
  <c r="J462" i="6"/>
  <c r="J463" i="6"/>
  <c r="J464" i="6"/>
  <c r="J465" i="6"/>
  <c r="J466" i="6"/>
  <c r="J467" i="6"/>
  <c r="J468" i="6"/>
  <c r="J469" i="6"/>
  <c r="J470" i="6"/>
  <c r="J471" i="6"/>
  <c r="J472" i="6"/>
  <c r="J473" i="6"/>
  <c r="J474" i="6"/>
  <c r="J475" i="6"/>
  <c r="J476" i="6"/>
  <c r="J477" i="6"/>
  <c r="J478" i="6"/>
  <c r="J479" i="6"/>
  <c r="J480" i="6"/>
  <c r="J481" i="6"/>
  <c r="J482" i="6"/>
  <c r="J483" i="6"/>
  <c r="J484" i="6"/>
  <c r="J485" i="6"/>
  <c r="J486" i="6"/>
  <c r="J487" i="6"/>
  <c r="J488" i="6"/>
  <c r="J489" i="6"/>
  <c r="J490" i="6"/>
  <c r="J491" i="6"/>
  <c r="J492" i="6"/>
  <c r="J493" i="6"/>
  <c r="J494" i="6"/>
  <c r="J495" i="6"/>
  <c r="J496" i="6"/>
  <c r="J497" i="6"/>
  <c r="J498" i="6"/>
  <c r="J499" i="6"/>
  <c r="J500" i="6"/>
  <c r="J501" i="6"/>
  <c r="J502" i="6"/>
  <c r="J503" i="6"/>
  <c r="J504" i="6"/>
  <c r="J505" i="6"/>
  <c r="J506" i="6"/>
  <c r="J507" i="6"/>
  <c r="J508" i="6"/>
  <c r="J509" i="6"/>
  <c r="J510" i="6"/>
  <c r="J511" i="6"/>
  <c r="J512" i="6"/>
  <c r="J513" i="6"/>
  <c r="J514" i="6"/>
  <c r="J515" i="6"/>
  <c r="J516" i="6"/>
  <c r="J517" i="6"/>
  <c r="J518" i="6"/>
  <c r="J519" i="6"/>
  <c r="J520" i="6"/>
  <c r="J521" i="6"/>
  <c r="J522" i="6"/>
  <c r="J523" i="6"/>
  <c r="J524" i="6"/>
  <c r="J525" i="6"/>
  <c r="J526" i="6"/>
  <c r="J527" i="6"/>
  <c r="J528" i="6"/>
  <c r="J529" i="6"/>
  <c r="J530" i="6"/>
  <c r="J531" i="6"/>
  <c r="J532" i="6"/>
  <c r="J533" i="6"/>
  <c r="J534" i="6"/>
  <c r="J535" i="6"/>
  <c r="J536" i="6"/>
  <c r="J537" i="6"/>
  <c r="J538" i="6"/>
  <c r="J539" i="6"/>
  <c r="J540" i="6"/>
  <c r="J541" i="6"/>
  <c r="J542" i="6"/>
  <c r="J543" i="6"/>
  <c r="J544" i="6"/>
  <c r="J545" i="6"/>
  <c r="J546" i="6"/>
  <c r="J547" i="6"/>
  <c r="J548" i="6"/>
  <c r="J549" i="6"/>
  <c r="J550" i="6"/>
  <c r="J551" i="6"/>
  <c r="J552" i="6"/>
  <c r="J553" i="6"/>
  <c r="J554" i="6"/>
  <c r="J555" i="6"/>
  <c r="J556" i="6"/>
  <c r="J557" i="6"/>
  <c r="J558" i="6"/>
  <c r="J559" i="6"/>
  <c r="J560" i="6"/>
  <c r="J561" i="6"/>
  <c r="J562" i="6"/>
  <c r="J563" i="6"/>
  <c r="J564" i="6"/>
  <c r="J565" i="6"/>
  <c r="J566" i="6"/>
  <c r="J567" i="6"/>
  <c r="J568" i="6"/>
  <c r="J569" i="6"/>
  <c r="J570" i="6"/>
  <c r="J571" i="6"/>
  <c r="J572" i="6"/>
  <c r="J573" i="6"/>
  <c r="J574" i="6"/>
  <c r="J575" i="6"/>
  <c r="J576" i="6"/>
  <c r="J577" i="6"/>
  <c r="J578" i="6"/>
  <c r="J579" i="6"/>
  <c r="J580" i="6"/>
  <c r="J581" i="6"/>
  <c r="J582" i="6"/>
  <c r="J583" i="6"/>
  <c r="J584" i="6"/>
  <c r="J585" i="6"/>
  <c r="J586" i="6"/>
  <c r="J587" i="6"/>
  <c r="J588" i="6"/>
  <c r="J589" i="6"/>
  <c r="J590" i="6"/>
  <c r="J591" i="6"/>
  <c r="J592" i="6"/>
  <c r="J593" i="6"/>
  <c r="J594" i="6"/>
  <c r="J2" i="6"/>
  <c r="H602" i="6"/>
  <c r="H601" i="6"/>
  <c r="H600" i="6"/>
  <c r="H598" i="6"/>
  <c r="H597" i="6"/>
  <c r="G602" i="6"/>
  <c r="G601" i="6"/>
  <c r="G600" i="6"/>
  <c r="G4" i="6"/>
  <c r="H4" i="6"/>
  <c r="G5" i="6"/>
  <c r="H5" i="6"/>
  <c r="G6" i="6"/>
  <c r="H6" i="6"/>
  <c r="G7" i="6"/>
  <c r="H7" i="6"/>
  <c r="G8" i="6"/>
  <c r="H8" i="6"/>
  <c r="G9" i="6"/>
  <c r="H9" i="6"/>
  <c r="G10" i="6"/>
  <c r="H10" i="6"/>
  <c r="G11" i="6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G71" i="6"/>
  <c r="H71" i="6"/>
  <c r="G72" i="6"/>
  <c r="H72" i="6"/>
  <c r="G73" i="6"/>
  <c r="H73" i="6"/>
  <c r="G74" i="6"/>
  <c r="H74" i="6"/>
  <c r="G75" i="6"/>
  <c r="H75" i="6"/>
  <c r="G76" i="6"/>
  <c r="H76" i="6"/>
  <c r="G77" i="6"/>
  <c r="H77" i="6"/>
  <c r="G78" i="6"/>
  <c r="H78" i="6"/>
  <c r="G79" i="6"/>
  <c r="H79" i="6"/>
  <c r="G80" i="6"/>
  <c r="H80" i="6"/>
  <c r="G81" i="6"/>
  <c r="H81" i="6"/>
  <c r="G82" i="6"/>
  <c r="H82" i="6"/>
  <c r="G83" i="6"/>
  <c r="H83" i="6"/>
  <c r="G84" i="6"/>
  <c r="H84" i="6"/>
  <c r="G85" i="6"/>
  <c r="H85" i="6"/>
  <c r="G86" i="6"/>
  <c r="H86" i="6"/>
  <c r="G87" i="6"/>
  <c r="H87" i="6"/>
  <c r="G88" i="6"/>
  <c r="H88" i="6"/>
  <c r="G89" i="6"/>
  <c r="H89" i="6"/>
  <c r="G90" i="6"/>
  <c r="H90" i="6"/>
  <c r="G91" i="6"/>
  <c r="H91" i="6"/>
  <c r="G92" i="6"/>
  <c r="H92" i="6"/>
  <c r="G93" i="6"/>
  <c r="H93" i="6"/>
  <c r="G94" i="6"/>
  <c r="H94" i="6"/>
  <c r="G95" i="6"/>
  <c r="H95" i="6"/>
  <c r="G96" i="6"/>
  <c r="H96" i="6"/>
  <c r="G97" i="6"/>
  <c r="H97" i="6"/>
  <c r="G98" i="6"/>
  <c r="H98" i="6"/>
  <c r="G99" i="6"/>
  <c r="H99" i="6"/>
  <c r="G100" i="6"/>
  <c r="H100" i="6"/>
  <c r="G101" i="6"/>
  <c r="H101" i="6"/>
  <c r="G102" i="6"/>
  <c r="H102" i="6"/>
  <c r="G103" i="6"/>
  <c r="H103" i="6"/>
  <c r="G104" i="6"/>
  <c r="H104" i="6"/>
  <c r="G105" i="6"/>
  <c r="H105" i="6"/>
  <c r="G106" i="6"/>
  <c r="H106" i="6"/>
  <c r="G107" i="6"/>
  <c r="H107" i="6"/>
  <c r="G108" i="6"/>
  <c r="H108" i="6"/>
  <c r="G109" i="6"/>
  <c r="H109" i="6"/>
  <c r="G110" i="6"/>
  <c r="H110" i="6"/>
  <c r="G111" i="6"/>
  <c r="H111" i="6"/>
  <c r="G112" i="6"/>
  <c r="H112" i="6"/>
  <c r="G113" i="6"/>
  <c r="H113" i="6"/>
  <c r="G114" i="6"/>
  <c r="H114" i="6"/>
  <c r="G115" i="6"/>
  <c r="H115" i="6"/>
  <c r="G116" i="6"/>
  <c r="H116" i="6"/>
  <c r="G117" i="6"/>
  <c r="H117" i="6"/>
  <c r="G118" i="6"/>
  <c r="H118" i="6"/>
  <c r="G119" i="6"/>
  <c r="H119" i="6"/>
  <c r="G120" i="6"/>
  <c r="H120" i="6"/>
  <c r="G121" i="6"/>
  <c r="H121" i="6"/>
  <c r="G122" i="6"/>
  <c r="H122" i="6"/>
  <c r="G123" i="6"/>
  <c r="H123" i="6"/>
  <c r="G124" i="6"/>
  <c r="H124" i="6"/>
  <c r="G125" i="6"/>
  <c r="H125" i="6"/>
  <c r="G126" i="6"/>
  <c r="H126" i="6"/>
  <c r="G127" i="6"/>
  <c r="H127" i="6"/>
  <c r="G128" i="6"/>
  <c r="H128" i="6"/>
  <c r="G129" i="6"/>
  <c r="H129" i="6"/>
  <c r="G130" i="6"/>
  <c r="H130" i="6"/>
  <c r="G131" i="6"/>
  <c r="H131" i="6"/>
  <c r="G132" i="6"/>
  <c r="H132" i="6"/>
  <c r="G133" i="6"/>
  <c r="H133" i="6"/>
  <c r="G134" i="6"/>
  <c r="H134" i="6"/>
  <c r="G135" i="6"/>
  <c r="H135" i="6"/>
  <c r="G136" i="6"/>
  <c r="H136" i="6"/>
  <c r="G137" i="6"/>
  <c r="H137" i="6"/>
  <c r="G138" i="6"/>
  <c r="H138" i="6"/>
  <c r="G139" i="6"/>
  <c r="H139" i="6"/>
  <c r="G140" i="6"/>
  <c r="H140" i="6"/>
  <c r="G141" i="6"/>
  <c r="H141" i="6"/>
  <c r="G142" i="6"/>
  <c r="H142" i="6"/>
  <c r="G143" i="6"/>
  <c r="H143" i="6"/>
  <c r="G144" i="6"/>
  <c r="H144" i="6"/>
  <c r="G145" i="6"/>
  <c r="H145" i="6"/>
  <c r="G146" i="6"/>
  <c r="H146" i="6"/>
  <c r="G147" i="6"/>
  <c r="H147" i="6"/>
  <c r="G148" i="6"/>
  <c r="H148" i="6"/>
  <c r="G149" i="6"/>
  <c r="H149" i="6"/>
  <c r="G150" i="6"/>
  <c r="H150" i="6"/>
  <c r="G151" i="6"/>
  <c r="H151" i="6"/>
  <c r="G152" i="6"/>
  <c r="H152" i="6"/>
  <c r="G153" i="6"/>
  <c r="H153" i="6"/>
  <c r="G154" i="6"/>
  <c r="H154" i="6"/>
  <c r="G155" i="6"/>
  <c r="H155" i="6"/>
  <c r="G156" i="6"/>
  <c r="H156" i="6"/>
  <c r="G157" i="6"/>
  <c r="H157" i="6"/>
  <c r="G158" i="6"/>
  <c r="H158" i="6"/>
  <c r="G159" i="6"/>
  <c r="H159" i="6"/>
  <c r="G160" i="6"/>
  <c r="H160" i="6"/>
  <c r="G161" i="6"/>
  <c r="H161" i="6"/>
  <c r="G162" i="6"/>
  <c r="H162" i="6"/>
  <c r="G163" i="6"/>
  <c r="H163" i="6"/>
  <c r="G164" i="6"/>
  <c r="H164" i="6"/>
  <c r="G165" i="6"/>
  <c r="H165" i="6"/>
  <c r="G166" i="6"/>
  <c r="H166" i="6"/>
  <c r="G167" i="6"/>
  <c r="H167" i="6"/>
  <c r="G168" i="6"/>
  <c r="H168" i="6"/>
  <c r="G169" i="6"/>
  <c r="H169" i="6"/>
  <c r="G170" i="6"/>
  <c r="H170" i="6"/>
  <c r="G171" i="6"/>
  <c r="H171" i="6"/>
  <c r="G172" i="6"/>
  <c r="H172" i="6"/>
  <c r="G173" i="6"/>
  <c r="H173" i="6"/>
  <c r="G174" i="6"/>
  <c r="H174" i="6"/>
  <c r="G175" i="6"/>
  <c r="H175" i="6"/>
  <c r="G176" i="6"/>
  <c r="H176" i="6"/>
  <c r="G177" i="6"/>
  <c r="H177" i="6"/>
  <c r="G178" i="6"/>
  <c r="H178" i="6"/>
  <c r="G179" i="6"/>
  <c r="H179" i="6"/>
  <c r="G180" i="6"/>
  <c r="H180" i="6"/>
  <c r="G181" i="6"/>
  <c r="H181" i="6"/>
  <c r="G182" i="6"/>
  <c r="H182" i="6"/>
  <c r="G183" i="6"/>
  <c r="H183" i="6"/>
  <c r="G184" i="6"/>
  <c r="H184" i="6"/>
  <c r="G185" i="6"/>
  <c r="H185" i="6"/>
  <c r="G186" i="6"/>
  <c r="H186" i="6"/>
  <c r="G187" i="6"/>
  <c r="H187" i="6"/>
  <c r="G188" i="6"/>
  <c r="H188" i="6"/>
  <c r="G189" i="6"/>
  <c r="H189" i="6"/>
  <c r="G190" i="6"/>
  <c r="H190" i="6"/>
  <c r="G191" i="6"/>
  <c r="H191" i="6"/>
  <c r="G192" i="6"/>
  <c r="H192" i="6"/>
  <c r="G193" i="6"/>
  <c r="H193" i="6"/>
  <c r="G194" i="6"/>
  <c r="H194" i="6"/>
  <c r="G195" i="6"/>
  <c r="H195" i="6"/>
  <c r="G196" i="6"/>
  <c r="H196" i="6"/>
  <c r="G197" i="6"/>
  <c r="H197" i="6"/>
  <c r="G198" i="6"/>
  <c r="H198" i="6"/>
  <c r="G199" i="6"/>
  <c r="H199" i="6"/>
  <c r="G200" i="6"/>
  <c r="H200" i="6"/>
  <c r="G201" i="6"/>
  <c r="H201" i="6"/>
  <c r="G202" i="6"/>
  <c r="H202" i="6"/>
  <c r="G203" i="6"/>
  <c r="H203" i="6"/>
  <c r="G204" i="6"/>
  <c r="H204" i="6"/>
  <c r="G205" i="6"/>
  <c r="H205" i="6"/>
  <c r="G206" i="6"/>
  <c r="H206" i="6"/>
  <c r="G207" i="6"/>
  <c r="H207" i="6"/>
  <c r="G208" i="6"/>
  <c r="H208" i="6"/>
  <c r="G209" i="6"/>
  <c r="H209" i="6"/>
  <c r="G210" i="6"/>
  <c r="H210" i="6"/>
  <c r="G211" i="6"/>
  <c r="H211" i="6"/>
  <c r="G212" i="6"/>
  <c r="H212" i="6"/>
  <c r="G213" i="6"/>
  <c r="H213" i="6"/>
  <c r="G214" i="6"/>
  <c r="H214" i="6"/>
  <c r="G215" i="6"/>
  <c r="H215" i="6"/>
  <c r="G216" i="6"/>
  <c r="H216" i="6"/>
  <c r="G217" i="6"/>
  <c r="H217" i="6"/>
  <c r="G218" i="6"/>
  <c r="H218" i="6"/>
  <c r="G219" i="6"/>
  <c r="H219" i="6"/>
  <c r="G220" i="6"/>
  <c r="H220" i="6"/>
  <c r="G221" i="6"/>
  <c r="H221" i="6"/>
  <c r="G222" i="6"/>
  <c r="H222" i="6"/>
  <c r="G223" i="6"/>
  <c r="H223" i="6"/>
  <c r="G224" i="6"/>
  <c r="H224" i="6"/>
  <c r="G225" i="6"/>
  <c r="H225" i="6"/>
  <c r="G226" i="6"/>
  <c r="H226" i="6"/>
  <c r="G227" i="6"/>
  <c r="H227" i="6"/>
  <c r="G228" i="6"/>
  <c r="H228" i="6"/>
  <c r="G229" i="6"/>
  <c r="H229" i="6"/>
  <c r="G230" i="6"/>
  <c r="H230" i="6"/>
  <c r="G231" i="6"/>
  <c r="H231" i="6"/>
  <c r="G232" i="6"/>
  <c r="H232" i="6"/>
  <c r="G233" i="6"/>
  <c r="H233" i="6"/>
  <c r="G234" i="6"/>
  <c r="H234" i="6"/>
  <c r="G235" i="6"/>
  <c r="H235" i="6"/>
  <c r="G236" i="6"/>
  <c r="H236" i="6"/>
  <c r="G237" i="6"/>
  <c r="H237" i="6"/>
  <c r="G238" i="6"/>
  <c r="H238" i="6"/>
  <c r="G239" i="6"/>
  <c r="H239" i="6"/>
  <c r="G240" i="6"/>
  <c r="H240" i="6"/>
  <c r="G241" i="6"/>
  <c r="H241" i="6"/>
  <c r="G242" i="6"/>
  <c r="H242" i="6"/>
  <c r="G243" i="6"/>
  <c r="H243" i="6"/>
  <c r="G244" i="6"/>
  <c r="H244" i="6"/>
  <c r="G245" i="6"/>
  <c r="H245" i="6"/>
  <c r="G246" i="6"/>
  <c r="H246" i="6"/>
  <c r="G247" i="6"/>
  <c r="H247" i="6"/>
  <c r="G248" i="6"/>
  <c r="H248" i="6"/>
  <c r="G249" i="6"/>
  <c r="H249" i="6"/>
  <c r="G250" i="6"/>
  <c r="H250" i="6"/>
  <c r="G251" i="6"/>
  <c r="H251" i="6"/>
  <c r="G252" i="6"/>
  <c r="H252" i="6"/>
  <c r="G253" i="6"/>
  <c r="H253" i="6"/>
  <c r="G254" i="6"/>
  <c r="H254" i="6"/>
  <c r="G255" i="6"/>
  <c r="H255" i="6"/>
  <c r="G256" i="6"/>
  <c r="H256" i="6"/>
  <c r="G257" i="6"/>
  <c r="H257" i="6"/>
  <c r="G258" i="6"/>
  <c r="H258" i="6"/>
  <c r="G259" i="6"/>
  <c r="H259" i="6"/>
  <c r="G260" i="6"/>
  <c r="H260" i="6"/>
  <c r="G261" i="6"/>
  <c r="H261" i="6"/>
  <c r="G262" i="6"/>
  <c r="H262" i="6"/>
  <c r="G263" i="6"/>
  <c r="H263" i="6"/>
  <c r="G264" i="6"/>
  <c r="H264" i="6"/>
  <c r="G265" i="6"/>
  <c r="H265" i="6"/>
  <c r="G266" i="6"/>
  <c r="H266" i="6"/>
  <c r="G267" i="6"/>
  <c r="H267" i="6"/>
  <c r="G268" i="6"/>
  <c r="H268" i="6"/>
  <c r="G269" i="6"/>
  <c r="H269" i="6"/>
  <c r="G270" i="6"/>
  <c r="H270" i="6"/>
  <c r="G271" i="6"/>
  <c r="H271" i="6"/>
  <c r="G272" i="6"/>
  <c r="H272" i="6"/>
  <c r="G273" i="6"/>
  <c r="H273" i="6"/>
  <c r="G274" i="6"/>
  <c r="H274" i="6"/>
  <c r="G275" i="6"/>
  <c r="H275" i="6"/>
  <c r="G276" i="6"/>
  <c r="H276" i="6"/>
  <c r="G277" i="6"/>
  <c r="H277" i="6"/>
  <c r="G278" i="6"/>
  <c r="H278" i="6"/>
  <c r="G279" i="6"/>
  <c r="H279" i="6"/>
  <c r="G280" i="6"/>
  <c r="H280" i="6"/>
  <c r="G281" i="6"/>
  <c r="H281" i="6"/>
  <c r="G282" i="6"/>
  <c r="H282" i="6"/>
  <c r="G283" i="6"/>
  <c r="H283" i="6"/>
  <c r="G284" i="6"/>
  <c r="H284" i="6"/>
  <c r="G285" i="6"/>
  <c r="H285" i="6"/>
  <c r="G286" i="6"/>
  <c r="H286" i="6"/>
  <c r="G287" i="6"/>
  <c r="H287" i="6"/>
  <c r="G288" i="6"/>
  <c r="H288" i="6"/>
  <c r="G289" i="6"/>
  <c r="H289" i="6"/>
  <c r="G290" i="6"/>
  <c r="H290" i="6"/>
  <c r="G291" i="6"/>
  <c r="H291" i="6"/>
  <c r="G292" i="6"/>
  <c r="H292" i="6"/>
  <c r="G293" i="6"/>
  <c r="H293" i="6"/>
  <c r="G294" i="6"/>
  <c r="H294" i="6"/>
  <c r="G295" i="6"/>
  <c r="H295" i="6"/>
  <c r="G296" i="6"/>
  <c r="H296" i="6"/>
  <c r="G297" i="6"/>
  <c r="H297" i="6"/>
  <c r="G298" i="6"/>
  <c r="H298" i="6"/>
  <c r="G299" i="6"/>
  <c r="H299" i="6"/>
  <c r="G300" i="6"/>
  <c r="H300" i="6"/>
  <c r="G301" i="6"/>
  <c r="H301" i="6"/>
  <c r="G302" i="6"/>
  <c r="H302" i="6"/>
  <c r="G303" i="6"/>
  <c r="H303" i="6"/>
  <c r="G304" i="6"/>
  <c r="H304" i="6"/>
  <c r="G305" i="6"/>
  <c r="H305" i="6"/>
  <c r="G306" i="6"/>
  <c r="H306" i="6"/>
  <c r="G307" i="6"/>
  <c r="H307" i="6"/>
  <c r="G308" i="6"/>
  <c r="H308" i="6"/>
  <c r="G309" i="6"/>
  <c r="H309" i="6"/>
  <c r="G310" i="6"/>
  <c r="H310" i="6"/>
  <c r="G311" i="6"/>
  <c r="H311" i="6"/>
  <c r="G312" i="6"/>
  <c r="H312" i="6"/>
  <c r="G313" i="6"/>
  <c r="H313" i="6"/>
  <c r="G314" i="6"/>
  <c r="H314" i="6"/>
  <c r="G315" i="6"/>
  <c r="H315" i="6"/>
  <c r="G316" i="6"/>
  <c r="H316" i="6"/>
  <c r="G317" i="6"/>
  <c r="H317" i="6"/>
  <c r="G318" i="6"/>
  <c r="H318" i="6"/>
  <c r="G319" i="6"/>
  <c r="H319" i="6"/>
  <c r="G320" i="6"/>
  <c r="H320" i="6"/>
  <c r="G321" i="6"/>
  <c r="H321" i="6"/>
  <c r="G322" i="6"/>
  <c r="H322" i="6"/>
  <c r="G323" i="6"/>
  <c r="H323" i="6"/>
  <c r="G324" i="6"/>
  <c r="H324" i="6"/>
  <c r="G325" i="6"/>
  <c r="H325" i="6"/>
  <c r="G326" i="6"/>
  <c r="H326" i="6"/>
  <c r="G327" i="6"/>
  <c r="H327" i="6"/>
  <c r="G328" i="6"/>
  <c r="H328" i="6"/>
  <c r="G329" i="6"/>
  <c r="H329" i="6"/>
  <c r="G330" i="6"/>
  <c r="H330" i="6"/>
  <c r="G331" i="6"/>
  <c r="H331" i="6"/>
  <c r="G332" i="6"/>
  <c r="H332" i="6"/>
  <c r="G333" i="6"/>
  <c r="H333" i="6"/>
  <c r="G334" i="6"/>
  <c r="H334" i="6"/>
  <c r="G335" i="6"/>
  <c r="H335" i="6"/>
  <c r="G336" i="6"/>
  <c r="H336" i="6"/>
  <c r="G337" i="6"/>
  <c r="H337" i="6"/>
  <c r="G338" i="6"/>
  <c r="H338" i="6"/>
  <c r="G339" i="6"/>
  <c r="H339" i="6"/>
  <c r="G340" i="6"/>
  <c r="H340" i="6"/>
  <c r="G341" i="6"/>
  <c r="H341" i="6"/>
  <c r="G342" i="6"/>
  <c r="H342" i="6"/>
  <c r="G343" i="6"/>
  <c r="H343" i="6"/>
  <c r="G344" i="6"/>
  <c r="H344" i="6"/>
  <c r="G345" i="6"/>
  <c r="H345" i="6"/>
  <c r="G346" i="6"/>
  <c r="H346" i="6"/>
  <c r="G347" i="6"/>
  <c r="H347" i="6"/>
  <c r="G348" i="6"/>
  <c r="H348" i="6"/>
  <c r="G349" i="6"/>
  <c r="H349" i="6"/>
  <c r="G350" i="6"/>
  <c r="H350" i="6"/>
  <c r="G351" i="6"/>
  <c r="H351" i="6"/>
  <c r="G352" i="6"/>
  <c r="H352" i="6"/>
  <c r="G353" i="6"/>
  <c r="H353" i="6"/>
  <c r="G354" i="6"/>
  <c r="H354" i="6"/>
  <c r="G355" i="6"/>
  <c r="H355" i="6"/>
  <c r="G356" i="6"/>
  <c r="H356" i="6"/>
  <c r="G357" i="6"/>
  <c r="H357" i="6"/>
  <c r="G358" i="6"/>
  <c r="H358" i="6"/>
  <c r="G359" i="6"/>
  <c r="H359" i="6"/>
  <c r="G360" i="6"/>
  <c r="H360" i="6"/>
  <c r="G361" i="6"/>
  <c r="H361" i="6"/>
  <c r="G362" i="6"/>
  <c r="H362" i="6"/>
  <c r="G363" i="6"/>
  <c r="H363" i="6"/>
  <c r="G364" i="6"/>
  <c r="H364" i="6"/>
  <c r="G365" i="6"/>
  <c r="H365" i="6"/>
  <c r="G366" i="6"/>
  <c r="H366" i="6"/>
  <c r="G367" i="6"/>
  <c r="H367" i="6"/>
  <c r="G368" i="6"/>
  <c r="H368" i="6"/>
  <c r="G369" i="6"/>
  <c r="H369" i="6"/>
  <c r="G370" i="6"/>
  <c r="H370" i="6"/>
  <c r="G371" i="6"/>
  <c r="H371" i="6"/>
  <c r="G372" i="6"/>
  <c r="H372" i="6"/>
  <c r="G373" i="6"/>
  <c r="H373" i="6"/>
  <c r="G374" i="6"/>
  <c r="H374" i="6"/>
  <c r="G375" i="6"/>
  <c r="H375" i="6"/>
  <c r="G376" i="6"/>
  <c r="H376" i="6"/>
  <c r="G377" i="6"/>
  <c r="H377" i="6"/>
  <c r="G378" i="6"/>
  <c r="H378" i="6"/>
  <c r="G379" i="6"/>
  <c r="H379" i="6"/>
  <c r="G380" i="6"/>
  <c r="H380" i="6"/>
  <c r="G381" i="6"/>
  <c r="H381" i="6"/>
  <c r="G382" i="6"/>
  <c r="H382" i="6"/>
  <c r="G383" i="6"/>
  <c r="H383" i="6"/>
  <c r="G384" i="6"/>
  <c r="H384" i="6"/>
  <c r="G385" i="6"/>
  <c r="H385" i="6"/>
  <c r="G386" i="6"/>
  <c r="H386" i="6"/>
  <c r="G387" i="6"/>
  <c r="H387" i="6"/>
  <c r="G388" i="6"/>
  <c r="H388" i="6"/>
  <c r="G389" i="6"/>
  <c r="H389" i="6"/>
  <c r="G390" i="6"/>
  <c r="H390" i="6"/>
  <c r="G391" i="6"/>
  <c r="H391" i="6"/>
  <c r="G392" i="6"/>
  <c r="H392" i="6"/>
  <c r="G393" i="6"/>
  <c r="H393" i="6"/>
  <c r="G394" i="6"/>
  <c r="H394" i="6"/>
  <c r="G395" i="6"/>
  <c r="H395" i="6"/>
  <c r="G396" i="6"/>
  <c r="H396" i="6"/>
  <c r="G397" i="6"/>
  <c r="H397" i="6"/>
  <c r="G398" i="6"/>
  <c r="H398" i="6"/>
  <c r="G399" i="6"/>
  <c r="H399" i="6"/>
  <c r="G400" i="6"/>
  <c r="H400" i="6"/>
  <c r="G401" i="6"/>
  <c r="H401" i="6"/>
  <c r="G402" i="6"/>
  <c r="H402" i="6"/>
  <c r="G403" i="6"/>
  <c r="H403" i="6"/>
  <c r="G404" i="6"/>
  <c r="H404" i="6"/>
  <c r="G405" i="6"/>
  <c r="H405" i="6"/>
  <c r="G406" i="6"/>
  <c r="H406" i="6"/>
  <c r="G407" i="6"/>
  <c r="H407" i="6"/>
  <c r="G408" i="6"/>
  <c r="H408" i="6"/>
  <c r="G409" i="6"/>
  <c r="H409" i="6"/>
  <c r="G410" i="6"/>
  <c r="H410" i="6"/>
  <c r="G411" i="6"/>
  <c r="H411" i="6"/>
  <c r="G412" i="6"/>
  <c r="H412" i="6"/>
  <c r="G413" i="6"/>
  <c r="H413" i="6"/>
  <c r="G414" i="6"/>
  <c r="H414" i="6"/>
  <c r="G415" i="6"/>
  <c r="H415" i="6"/>
  <c r="G416" i="6"/>
  <c r="H416" i="6"/>
  <c r="G417" i="6"/>
  <c r="H417" i="6"/>
  <c r="G418" i="6"/>
  <c r="H418" i="6"/>
  <c r="G419" i="6"/>
  <c r="H419" i="6"/>
  <c r="G420" i="6"/>
  <c r="H420" i="6"/>
  <c r="G421" i="6"/>
  <c r="H421" i="6"/>
  <c r="G422" i="6"/>
  <c r="H422" i="6"/>
  <c r="G423" i="6"/>
  <c r="H423" i="6"/>
  <c r="G424" i="6"/>
  <c r="H424" i="6"/>
  <c r="G425" i="6"/>
  <c r="H425" i="6"/>
  <c r="G426" i="6"/>
  <c r="H426" i="6"/>
  <c r="G427" i="6"/>
  <c r="H427" i="6"/>
  <c r="G428" i="6"/>
  <c r="H428" i="6"/>
  <c r="G429" i="6"/>
  <c r="H429" i="6"/>
  <c r="G430" i="6"/>
  <c r="H430" i="6"/>
  <c r="G431" i="6"/>
  <c r="H431" i="6"/>
  <c r="G432" i="6"/>
  <c r="H432" i="6"/>
  <c r="G433" i="6"/>
  <c r="H433" i="6"/>
  <c r="G434" i="6"/>
  <c r="H434" i="6"/>
  <c r="G435" i="6"/>
  <c r="H435" i="6"/>
  <c r="G436" i="6"/>
  <c r="H436" i="6"/>
  <c r="G437" i="6"/>
  <c r="H437" i="6"/>
  <c r="G438" i="6"/>
  <c r="H438" i="6"/>
  <c r="G439" i="6"/>
  <c r="H439" i="6"/>
  <c r="G440" i="6"/>
  <c r="H440" i="6"/>
  <c r="G441" i="6"/>
  <c r="H441" i="6"/>
  <c r="G442" i="6"/>
  <c r="H442" i="6"/>
  <c r="G443" i="6"/>
  <c r="H443" i="6"/>
  <c r="G444" i="6"/>
  <c r="H444" i="6"/>
  <c r="G445" i="6"/>
  <c r="H445" i="6"/>
  <c r="G446" i="6"/>
  <c r="H446" i="6"/>
  <c r="G447" i="6"/>
  <c r="H447" i="6"/>
  <c r="G448" i="6"/>
  <c r="H448" i="6"/>
  <c r="G449" i="6"/>
  <c r="H449" i="6"/>
  <c r="G450" i="6"/>
  <c r="H450" i="6"/>
  <c r="G451" i="6"/>
  <c r="H451" i="6"/>
  <c r="G452" i="6"/>
  <c r="H452" i="6"/>
  <c r="G453" i="6"/>
  <c r="H453" i="6"/>
  <c r="G454" i="6"/>
  <c r="H454" i="6"/>
  <c r="G455" i="6"/>
  <c r="H455" i="6"/>
  <c r="G456" i="6"/>
  <c r="H456" i="6"/>
  <c r="G457" i="6"/>
  <c r="H457" i="6"/>
  <c r="G458" i="6"/>
  <c r="H458" i="6"/>
  <c r="G459" i="6"/>
  <c r="H459" i="6"/>
  <c r="G460" i="6"/>
  <c r="H460" i="6"/>
  <c r="G461" i="6"/>
  <c r="H461" i="6"/>
  <c r="G462" i="6"/>
  <c r="H462" i="6"/>
  <c r="G463" i="6"/>
  <c r="H463" i="6"/>
  <c r="G464" i="6"/>
  <c r="H464" i="6"/>
  <c r="G465" i="6"/>
  <c r="H465" i="6"/>
  <c r="G466" i="6"/>
  <c r="H466" i="6"/>
  <c r="G467" i="6"/>
  <c r="H467" i="6"/>
  <c r="G468" i="6"/>
  <c r="H468" i="6"/>
  <c r="G469" i="6"/>
  <c r="H469" i="6"/>
  <c r="G470" i="6"/>
  <c r="H470" i="6"/>
  <c r="G471" i="6"/>
  <c r="H471" i="6"/>
  <c r="G472" i="6"/>
  <c r="H472" i="6"/>
  <c r="G473" i="6"/>
  <c r="H473" i="6"/>
  <c r="G474" i="6"/>
  <c r="H474" i="6"/>
  <c r="G475" i="6"/>
  <c r="H475" i="6"/>
  <c r="G476" i="6"/>
  <c r="H476" i="6"/>
  <c r="G477" i="6"/>
  <c r="H477" i="6"/>
  <c r="G478" i="6"/>
  <c r="H478" i="6"/>
  <c r="G479" i="6"/>
  <c r="H479" i="6"/>
  <c r="G480" i="6"/>
  <c r="H480" i="6"/>
  <c r="G481" i="6"/>
  <c r="H481" i="6"/>
  <c r="G482" i="6"/>
  <c r="H482" i="6"/>
  <c r="G483" i="6"/>
  <c r="H483" i="6"/>
  <c r="G484" i="6"/>
  <c r="H484" i="6"/>
  <c r="G485" i="6"/>
  <c r="H485" i="6"/>
  <c r="G486" i="6"/>
  <c r="H486" i="6"/>
  <c r="G487" i="6"/>
  <c r="H487" i="6"/>
  <c r="G488" i="6"/>
  <c r="H488" i="6"/>
  <c r="G489" i="6"/>
  <c r="H489" i="6"/>
  <c r="G490" i="6"/>
  <c r="H490" i="6"/>
  <c r="G491" i="6"/>
  <c r="H491" i="6"/>
  <c r="G492" i="6"/>
  <c r="H492" i="6"/>
  <c r="G493" i="6"/>
  <c r="H493" i="6"/>
  <c r="G494" i="6"/>
  <c r="H494" i="6"/>
  <c r="G495" i="6"/>
  <c r="H495" i="6"/>
  <c r="G496" i="6"/>
  <c r="H496" i="6"/>
  <c r="G497" i="6"/>
  <c r="H497" i="6"/>
  <c r="G498" i="6"/>
  <c r="H498" i="6"/>
  <c r="G499" i="6"/>
  <c r="H499" i="6"/>
  <c r="G500" i="6"/>
  <c r="H500" i="6"/>
  <c r="G501" i="6"/>
  <c r="H501" i="6"/>
  <c r="G502" i="6"/>
  <c r="H502" i="6"/>
  <c r="G503" i="6"/>
  <c r="H503" i="6"/>
  <c r="G504" i="6"/>
  <c r="H504" i="6"/>
  <c r="G505" i="6"/>
  <c r="H505" i="6"/>
  <c r="G506" i="6"/>
  <c r="H506" i="6"/>
  <c r="G507" i="6"/>
  <c r="H507" i="6"/>
  <c r="G508" i="6"/>
  <c r="H508" i="6"/>
  <c r="G509" i="6"/>
  <c r="H509" i="6"/>
  <c r="G510" i="6"/>
  <c r="H510" i="6"/>
  <c r="G511" i="6"/>
  <c r="H511" i="6"/>
  <c r="G512" i="6"/>
  <c r="H512" i="6"/>
  <c r="G513" i="6"/>
  <c r="H513" i="6"/>
  <c r="G514" i="6"/>
  <c r="H514" i="6"/>
  <c r="G515" i="6"/>
  <c r="H515" i="6"/>
  <c r="G516" i="6"/>
  <c r="H516" i="6"/>
  <c r="G517" i="6"/>
  <c r="H517" i="6"/>
  <c r="G518" i="6"/>
  <c r="H518" i="6"/>
  <c r="G519" i="6"/>
  <c r="H519" i="6"/>
  <c r="G520" i="6"/>
  <c r="H520" i="6"/>
  <c r="G521" i="6"/>
  <c r="H521" i="6"/>
  <c r="G522" i="6"/>
  <c r="H522" i="6"/>
  <c r="G523" i="6"/>
  <c r="H523" i="6"/>
  <c r="G524" i="6"/>
  <c r="H524" i="6"/>
  <c r="G525" i="6"/>
  <c r="H525" i="6"/>
  <c r="G526" i="6"/>
  <c r="H526" i="6"/>
  <c r="G527" i="6"/>
  <c r="H527" i="6"/>
  <c r="G528" i="6"/>
  <c r="H528" i="6"/>
  <c r="G529" i="6"/>
  <c r="H529" i="6"/>
  <c r="G530" i="6"/>
  <c r="H530" i="6"/>
  <c r="G531" i="6"/>
  <c r="H531" i="6"/>
  <c r="G532" i="6"/>
  <c r="H532" i="6"/>
  <c r="G533" i="6"/>
  <c r="H533" i="6"/>
  <c r="G534" i="6"/>
  <c r="H534" i="6"/>
  <c r="G535" i="6"/>
  <c r="H535" i="6"/>
  <c r="G536" i="6"/>
  <c r="H536" i="6"/>
  <c r="G537" i="6"/>
  <c r="H537" i="6"/>
  <c r="G538" i="6"/>
  <c r="H538" i="6"/>
  <c r="G539" i="6"/>
  <c r="H539" i="6"/>
  <c r="G540" i="6"/>
  <c r="H540" i="6"/>
  <c r="G541" i="6"/>
  <c r="H541" i="6"/>
  <c r="G542" i="6"/>
  <c r="H542" i="6"/>
  <c r="G543" i="6"/>
  <c r="H543" i="6"/>
  <c r="G544" i="6"/>
  <c r="H544" i="6"/>
  <c r="G545" i="6"/>
  <c r="H545" i="6"/>
  <c r="G546" i="6"/>
  <c r="H546" i="6"/>
  <c r="G547" i="6"/>
  <c r="H547" i="6"/>
  <c r="G548" i="6"/>
  <c r="H548" i="6"/>
  <c r="G549" i="6"/>
  <c r="H549" i="6"/>
  <c r="G550" i="6"/>
  <c r="H550" i="6"/>
  <c r="G551" i="6"/>
  <c r="H551" i="6"/>
  <c r="G552" i="6"/>
  <c r="H552" i="6"/>
  <c r="G553" i="6"/>
  <c r="H553" i="6"/>
  <c r="G554" i="6"/>
  <c r="H554" i="6"/>
  <c r="G555" i="6"/>
  <c r="H555" i="6"/>
  <c r="G556" i="6"/>
  <c r="H556" i="6"/>
  <c r="G557" i="6"/>
  <c r="H557" i="6"/>
  <c r="G558" i="6"/>
  <c r="H558" i="6"/>
  <c r="G559" i="6"/>
  <c r="H559" i="6"/>
  <c r="G560" i="6"/>
  <c r="H560" i="6"/>
  <c r="G561" i="6"/>
  <c r="H561" i="6"/>
  <c r="G562" i="6"/>
  <c r="H562" i="6"/>
  <c r="G563" i="6"/>
  <c r="H563" i="6"/>
  <c r="G564" i="6"/>
  <c r="H564" i="6"/>
  <c r="G565" i="6"/>
  <c r="H565" i="6"/>
  <c r="G566" i="6"/>
  <c r="H566" i="6"/>
  <c r="G567" i="6"/>
  <c r="H567" i="6"/>
  <c r="G568" i="6"/>
  <c r="H568" i="6"/>
  <c r="G569" i="6"/>
  <c r="H569" i="6"/>
  <c r="G570" i="6"/>
  <c r="H570" i="6"/>
  <c r="G571" i="6"/>
  <c r="H571" i="6"/>
  <c r="G572" i="6"/>
  <c r="H572" i="6"/>
  <c r="G573" i="6"/>
  <c r="H573" i="6"/>
  <c r="G574" i="6"/>
  <c r="H574" i="6"/>
  <c r="G575" i="6"/>
  <c r="H575" i="6"/>
  <c r="G576" i="6"/>
  <c r="H576" i="6"/>
  <c r="G577" i="6"/>
  <c r="H577" i="6"/>
  <c r="G578" i="6"/>
  <c r="H578" i="6"/>
  <c r="G579" i="6"/>
  <c r="H579" i="6"/>
  <c r="G580" i="6"/>
  <c r="H580" i="6"/>
  <c r="G581" i="6"/>
  <c r="H581" i="6"/>
  <c r="G582" i="6"/>
  <c r="H582" i="6"/>
  <c r="G583" i="6"/>
  <c r="H583" i="6"/>
  <c r="G584" i="6"/>
  <c r="H584" i="6"/>
  <c r="G585" i="6"/>
  <c r="H585" i="6"/>
  <c r="G586" i="6"/>
  <c r="H586" i="6"/>
  <c r="G587" i="6"/>
  <c r="H587" i="6"/>
  <c r="G588" i="6"/>
  <c r="H588" i="6"/>
  <c r="G589" i="6"/>
  <c r="H589" i="6"/>
  <c r="G590" i="6"/>
  <c r="H590" i="6"/>
  <c r="G591" i="6"/>
  <c r="H591" i="6"/>
  <c r="G592" i="6"/>
  <c r="H592" i="6"/>
  <c r="G593" i="6"/>
  <c r="H593" i="6"/>
  <c r="G594" i="6"/>
  <c r="H594" i="6"/>
  <c r="H3" i="6"/>
  <c r="G3" i="6"/>
  <c r="G598" i="6" s="1"/>
  <c r="E598" i="6"/>
  <c r="E597" i="6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E403" i="6"/>
  <c r="E404" i="6"/>
  <c r="E405" i="6"/>
  <c r="E406" i="6"/>
  <c r="E407" i="6"/>
  <c r="E408" i="6"/>
  <c r="E409" i="6"/>
  <c r="E410" i="6"/>
  <c r="E411" i="6"/>
  <c r="E412" i="6"/>
  <c r="E413" i="6"/>
  <c r="E414" i="6"/>
  <c r="E415" i="6"/>
  <c r="E416" i="6"/>
  <c r="E417" i="6"/>
  <c r="E418" i="6"/>
  <c r="E419" i="6"/>
  <c r="E420" i="6"/>
  <c r="E421" i="6"/>
  <c r="E422" i="6"/>
  <c r="E423" i="6"/>
  <c r="E424" i="6"/>
  <c r="E425" i="6"/>
  <c r="E426" i="6"/>
  <c r="E427" i="6"/>
  <c r="E428" i="6"/>
  <c r="E429" i="6"/>
  <c r="E430" i="6"/>
  <c r="E431" i="6"/>
  <c r="E432" i="6"/>
  <c r="E433" i="6"/>
  <c r="E434" i="6"/>
  <c r="E435" i="6"/>
  <c r="E436" i="6"/>
  <c r="E437" i="6"/>
  <c r="E438" i="6"/>
  <c r="E439" i="6"/>
  <c r="E440" i="6"/>
  <c r="E441" i="6"/>
  <c r="E442" i="6"/>
  <c r="E443" i="6"/>
  <c r="E444" i="6"/>
  <c r="E445" i="6"/>
  <c r="E446" i="6"/>
  <c r="E447" i="6"/>
  <c r="E448" i="6"/>
  <c r="E449" i="6"/>
  <c r="E450" i="6"/>
  <c r="E451" i="6"/>
  <c r="E452" i="6"/>
  <c r="E453" i="6"/>
  <c r="E454" i="6"/>
  <c r="E455" i="6"/>
  <c r="E456" i="6"/>
  <c r="E457" i="6"/>
  <c r="E458" i="6"/>
  <c r="E459" i="6"/>
  <c r="E460" i="6"/>
  <c r="E461" i="6"/>
  <c r="E462" i="6"/>
  <c r="E463" i="6"/>
  <c r="E464" i="6"/>
  <c r="E465" i="6"/>
  <c r="E466" i="6"/>
  <c r="E467" i="6"/>
  <c r="E468" i="6"/>
  <c r="E469" i="6"/>
  <c r="E470" i="6"/>
  <c r="E471" i="6"/>
  <c r="E472" i="6"/>
  <c r="E473" i="6"/>
  <c r="E474" i="6"/>
  <c r="E475" i="6"/>
  <c r="E476" i="6"/>
  <c r="E477" i="6"/>
  <c r="E478" i="6"/>
  <c r="E479" i="6"/>
  <c r="E480" i="6"/>
  <c r="E481" i="6"/>
  <c r="E482" i="6"/>
  <c r="E483" i="6"/>
  <c r="E484" i="6"/>
  <c r="E485" i="6"/>
  <c r="E486" i="6"/>
  <c r="E487" i="6"/>
  <c r="E488" i="6"/>
  <c r="E489" i="6"/>
  <c r="E490" i="6"/>
  <c r="E491" i="6"/>
  <c r="E492" i="6"/>
  <c r="E493" i="6"/>
  <c r="E494" i="6"/>
  <c r="E495" i="6"/>
  <c r="E496" i="6"/>
  <c r="E497" i="6"/>
  <c r="E498" i="6"/>
  <c r="E499" i="6"/>
  <c r="E500" i="6"/>
  <c r="E501" i="6"/>
  <c r="E502" i="6"/>
  <c r="E503" i="6"/>
  <c r="E504" i="6"/>
  <c r="E505" i="6"/>
  <c r="E506" i="6"/>
  <c r="E507" i="6"/>
  <c r="E508" i="6"/>
  <c r="E509" i="6"/>
  <c r="E510" i="6"/>
  <c r="E511" i="6"/>
  <c r="E512" i="6"/>
  <c r="E513" i="6"/>
  <c r="E514" i="6"/>
  <c r="E515" i="6"/>
  <c r="E516" i="6"/>
  <c r="E517" i="6"/>
  <c r="E518" i="6"/>
  <c r="E519" i="6"/>
  <c r="E520" i="6"/>
  <c r="E521" i="6"/>
  <c r="E522" i="6"/>
  <c r="E523" i="6"/>
  <c r="E524" i="6"/>
  <c r="E525" i="6"/>
  <c r="E526" i="6"/>
  <c r="E527" i="6"/>
  <c r="E528" i="6"/>
  <c r="E529" i="6"/>
  <c r="E530" i="6"/>
  <c r="E531" i="6"/>
  <c r="E532" i="6"/>
  <c r="E533" i="6"/>
  <c r="E534" i="6"/>
  <c r="E535" i="6"/>
  <c r="E536" i="6"/>
  <c r="E537" i="6"/>
  <c r="E538" i="6"/>
  <c r="E539" i="6"/>
  <c r="E540" i="6"/>
  <c r="E541" i="6"/>
  <c r="E542" i="6"/>
  <c r="E543" i="6"/>
  <c r="E544" i="6"/>
  <c r="E545" i="6"/>
  <c r="E546" i="6"/>
  <c r="E547" i="6"/>
  <c r="E548" i="6"/>
  <c r="E549" i="6"/>
  <c r="E550" i="6"/>
  <c r="E551" i="6"/>
  <c r="E552" i="6"/>
  <c r="E553" i="6"/>
  <c r="E554" i="6"/>
  <c r="E555" i="6"/>
  <c r="E556" i="6"/>
  <c r="E557" i="6"/>
  <c r="E558" i="6"/>
  <c r="E559" i="6"/>
  <c r="E560" i="6"/>
  <c r="E561" i="6"/>
  <c r="E562" i="6"/>
  <c r="E563" i="6"/>
  <c r="E564" i="6"/>
  <c r="E565" i="6"/>
  <c r="E566" i="6"/>
  <c r="E567" i="6"/>
  <c r="E568" i="6"/>
  <c r="E569" i="6"/>
  <c r="E570" i="6"/>
  <c r="E571" i="6"/>
  <c r="E572" i="6"/>
  <c r="E573" i="6"/>
  <c r="E574" i="6"/>
  <c r="E575" i="6"/>
  <c r="E576" i="6"/>
  <c r="E577" i="6"/>
  <c r="E578" i="6"/>
  <c r="E579" i="6"/>
  <c r="E580" i="6"/>
  <c r="E581" i="6"/>
  <c r="E582" i="6"/>
  <c r="E583" i="6"/>
  <c r="E584" i="6"/>
  <c r="E585" i="6"/>
  <c r="E586" i="6"/>
  <c r="E587" i="6"/>
  <c r="E588" i="6"/>
  <c r="E589" i="6"/>
  <c r="E590" i="6"/>
  <c r="E591" i="6"/>
  <c r="E592" i="6"/>
  <c r="E593" i="6"/>
  <c r="E594" i="6"/>
  <c r="E2" i="6"/>
  <c r="E10" i="1"/>
  <c r="G32" i="3"/>
  <c r="F32" i="3"/>
  <c r="G2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B23" i="8"/>
  <c r="B22" i="8"/>
  <c r="B25" i="7"/>
  <c r="B22" i="7"/>
  <c r="B23" i="7"/>
  <c r="Z597" i="1"/>
  <c r="Z598" i="1"/>
  <c r="Z599" i="1"/>
  <c r="Z600" i="1"/>
  <c r="Z596" i="1"/>
  <c r="Z595" i="1"/>
  <c r="Z594" i="1"/>
  <c r="Z593" i="1"/>
  <c r="Z592" i="1"/>
  <c r="Z591" i="1"/>
  <c r="Z590" i="1"/>
  <c r="Z589" i="1"/>
  <c r="Z588" i="1"/>
  <c r="Z587" i="1"/>
  <c r="Z586" i="1"/>
  <c r="Z585" i="1"/>
  <c r="Z584" i="1"/>
  <c r="Z583" i="1"/>
  <c r="Z582" i="1"/>
  <c r="Z581" i="1"/>
  <c r="Z580" i="1"/>
  <c r="Z579" i="1"/>
  <c r="Z578" i="1"/>
  <c r="Z577" i="1"/>
  <c r="Z576" i="1"/>
  <c r="Z575" i="1"/>
  <c r="Z574" i="1"/>
  <c r="Z573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N509" i="1"/>
  <c r="P509" i="1" s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451" i="1"/>
  <c r="L463" i="1"/>
  <c r="M537" i="1"/>
  <c r="H452" i="1"/>
  <c r="I452" i="1"/>
  <c r="J452" i="1"/>
  <c r="H453" i="1"/>
  <c r="I453" i="1"/>
  <c r="J453" i="1"/>
  <c r="H454" i="1"/>
  <c r="K454" i="1" s="1"/>
  <c r="I454" i="1"/>
  <c r="J454" i="1"/>
  <c r="H455" i="1"/>
  <c r="I455" i="1"/>
  <c r="J455" i="1"/>
  <c r="H456" i="1"/>
  <c r="I456" i="1"/>
  <c r="J456" i="1"/>
  <c r="H457" i="1"/>
  <c r="I457" i="1"/>
  <c r="J457" i="1"/>
  <c r="H458" i="1"/>
  <c r="I458" i="1"/>
  <c r="K458" i="1" s="1"/>
  <c r="J458" i="1"/>
  <c r="H459" i="1"/>
  <c r="I459" i="1"/>
  <c r="J459" i="1"/>
  <c r="H460" i="1"/>
  <c r="I460" i="1"/>
  <c r="J460" i="1"/>
  <c r="H461" i="1"/>
  <c r="I461" i="1"/>
  <c r="J461" i="1"/>
  <c r="H462" i="1"/>
  <c r="K462" i="1" s="1"/>
  <c r="AE462" i="1" s="1"/>
  <c r="I462" i="1"/>
  <c r="J462" i="1"/>
  <c r="H463" i="1"/>
  <c r="K463" i="1" s="1"/>
  <c r="I463" i="1"/>
  <c r="J463" i="1"/>
  <c r="H464" i="1"/>
  <c r="K464" i="1" s="1"/>
  <c r="I464" i="1"/>
  <c r="J464" i="1"/>
  <c r="H465" i="1"/>
  <c r="I465" i="1"/>
  <c r="J465" i="1"/>
  <c r="H466" i="1"/>
  <c r="K466" i="1" s="1"/>
  <c r="I466" i="1"/>
  <c r="J466" i="1"/>
  <c r="H467" i="1"/>
  <c r="K467" i="1" s="1"/>
  <c r="AE467" i="1" s="1"/>
  <c r="I467" i="1"/>
  <c r="J467" i="1"/>
  <c r="H468" i="1"/>
  <c r="K468" i="1" s="1"/>
  <c r="I468" i="1"/>
  <c r="J468" i="1"/>
  <c r="H469" i="1"/>
  <c r="K469" i="1" s="1"/>
  <c r="I469" i="1"/>
  <c r="J469" i="1"/>
  <c r="H470" i="1"/>
  <c r="K470" i="1" s="1"/>
  <c r="I470" i="1"/>
  <c r="J470" i="1"/>
  <c r="H471" i="1"/>
  <c r="I471" i="1"/>
  <c r="J471" i="1"/>
  <c r="H472" i="1"/>
  <c r="I472" i="1"/>
  <c r="J472" i="1"/>
  <c r="H473" i="1"/>
  <c r="I473" i="1"/>
  <c r="J473" i="1"/>
  <c r="H474" i="1"/>
  <c r="I474" i="1"/>
  <c r="J474" i="1"/>
  <c r="H475" i="1"/>
  <c r="I475" i="1"/>
  <c r="J475" i="1"/>
  <c r="H476" i="1"/>
  <c r="I476" i="1"/>
  <c r="J476" i="1"/>
  <c r="H477" i="1"/>
  <c r="I477" i="1"/>
  <c r="J477" i="1"/>
  <c r="H478" i="1"/>
  <c r="K478" i="1" s="1"/>
  <c r="AE478" i="1" s="1"/>
  <c r="I478" i="1"/>
  <c r="J478" i="1"/>
  <c r="H479" i="1"/>
  <c r="I479" i="1"/>
  <c r="J479" i="1"/>
  <c r="H480" i="1"/>
  <c r="I480" i="1"/>
  <c r="J480" i="1"/>
  <c r="H481" i="1"/>
  <c r="I481" i="1"/>
  <c r="J481" i="1"/>
  <c r="H482" i="1"/>
  <c r="I482" i="1"/>
  <c r="J482" i="1"/>
  <c r="H483" i="1"/>
  <c r="K483" i="1" s="1"/>
  <c r="L483" i="1" s="1"/>
  <c r="I483" i="1"/>
  <c r="J483" i="1"/>
  <c r="H484" i="1"/>
  <c r="I484" i="1"/>
  <c r="J484" i="1"/>
  <c r="H485" i="1"/>
  <c r="I485" i="1"/>
  <c r="J485" i="1"/>
  <c r="H486" i="1"/>
  <c r="I486" i="1"/>
  <c r="J486" i="1"/>
  <c r="K486" i="1"/>
  <c r="H487" i="1"/>
  <c r="I487" i="1"/>
  <c r="J487" i="1"/>
  <c r="H488" i="1"/>
  <c r="K488" i="1" s="1"/>
  <c r="I488" i="1"/>
  <c r="J488" i="1"/>
  <c r="AC488" i="1" s="1"/>
  <c r="H489" i="1"/>
  <c r="I489" i="1"/>
  <c r="J489" i="1"/>
  <c r="H490" i="1"/>
  <c r="K490" i="1" s="1"/>
  <c r="I490" i="1"/>
  <c r="J490" i="1"/>
  <c r="H491" i="1"/>
  <c r="I491" i="1"/>
  <c r="J491" i="1"/>
  <c r="H492" i="1"/>
  <c r="I492" i="1"/>
  <c r="J492" i="1"/>
  <c r="H493" i="1"/>
  <c r="I493" i="1"/>
  <c r="J493" i="1"/>
  <c r="H494" i="1"/>
  <c r="I494" i="1"/>
  <c r="K494" i="1" s="1"/>
  <c r="J494" i="1"/>
  <c r="H495" i="1"/>
  <c r="I495" i="1"/>
  <c r="J495" i="1"/>
  <c r="H496" i="1"/>
  <c r="I496" i="1"/>
  <c r="J496" i="1"/>
  <c r="H497" i="1"/>
  <c r="I497" i="1"/>
  <c r="J497" i="1"/>
  <c r="H498" i="1"/>
  <c r="I498" i="1"/>
  <c r="J498" i="1"/>
  <c r="AB498" i="1" s="1"/>
  <c r="K498" i="1"/>
  <c r="H499" i="1"/>
  <c r="I499" i="1"/>
  <c r="J499" i="1"/>
  <c r="H500" i="1"/>
  <c r="I500" i="1"/>
  <c r="J500" i="1"/>
  <c r="H501" i="1"/>
  <c r="I501" i="1"/>
  <c r="J501" i="1"/>
  <c r="H502" i="1"/>
  <c r="K502" i="1" s="1"/>
  <c r="I502" i="1"/>
  <c r="J502" i="1"/>
  <c r="H503" i="1"/>
  <c r="I503" i="1"/>
  <c r="J503" i="1"/>
  <c r="H504" i="1"/>
  <c r="I504" i="1"/>
  <c r="J504" i="1"/>
  <c r="H505" i="1"/>
  <c r="I505" i="1"/>
  <c r="J505" i="1"/>
  <c r="H506" i="1"/>
  <c r="K506" i="1" s="1"/>
  <c r="I506" i="1"/>
  <c r="J506" i="1"/>
  <c r="H507" i="1"/>
  <c r="I507" i="1"/>
  <c r="J507" i="1"/>
  <c r="H508" i="1"/>
  <c r="I508" i="1"/>
  <c r="J508" i="1"/>
  <c r="H509" i="1"/>
  <c r="K509" i="1" s="1"/>
  <c r="I509" i="1"/>
  <c r="J509" i="1"/>
  <c r="H510" i="1"/>
  <c r="I510" i="1"/>
  <c r="J510" i="1"/>
  <c r="H511" i="1"/>
  <c r="I511" i="1"/>
  <c r="J511" i="1"/>
  <c r="H512" i="1"/>
  <c r="I512" i="1"/>
  <c r="J512" i="1"/>
  <c r="H513" i="1"/>
  <c r="I513" i="1"/>
  <c r="J513" i="1"/>
  <c r="H514" i="1"/>
  <c r="K514" i="1" s="1"/>
  <c r="I514" i="1"/>
  <c r="J514" i="1"/>
  <c r="H515" i="1"/>
  <c r="I515" i="1"/>
  <c r="J515" i="1"/>
  <c r="H516" i="1"/>
  <c r="I516" i="1"/>
  <c r="J516" i="1"/>
  <c r="H517" i="1"/>
  <c r="I517" i="1"/>
  <c r="J517" i="1"/>
  <c r="H518" i="1"/>
  <c r="I518" i="1"/>
  <c r="J518" i="1"/>
  <c r="K518" i="1"/>
  <c r="H519" i="1"/>
  <c r="I519" i="1"/>
  <c r="J519" i="1"/>
  <c r="H520" i="1"/>
  <c r="I520" i="1"/>
  <c r="J520" i="1"/>
  <c r="H521" i="1"/>
  <c r="I521" i="1"/>
  <c r="J521" i="1"/>
  <c r="H522" i="1"/>
  <c r="I522" i="1"/>
  <c r="K522" i="1" s="1"/>
  <c r="J522" i="1"/>
  <c r="AB522" i="1" s="1"/>
  <c r="H523" i="1"/>
  <c r="I523" i="1"/>
  <c r="J523" i="1"/>
  <c r="H524" i="1"/>
  <c r="I524" i="1"/>
  <c r="J524" i="1"/>
  <c r="H525" i="1"/>
  <c r="I525" i="1"/>
  <c r="J525" i="1"/>
  <c r="H526" i="1"/>
  <c r="I526" i="1"/>
  <c r="J526" i="1"/>
  <c r="H527" i="1"/>
  <c r="K527" i="1" s="1"/>
  <c r="AE527" i="1" s="1"/>
  <c r="I527" i="1"/>
  <c r="J527" i="1"/>
  <c r="L527" i="1" s="1"/>
  <c r="H528" i="1"/>
  <c r="K528" i="1" s="1"/>
  <c r="AE528" i="1" s="1"/>
  <c r="I528" i="1"/>
  <c r="J528" i="1"/>
  <c r="H529" i="1"/>
  <c r="I529" i="1"/>
  <c r="J529" i="1"/>
  <c r="H530" i="1"/>
  <c r="I530" i="1"/>
  <c r="J530" i="1"/>
  <c r="K530" i="1"/>
  <c r="H531" i="1"/>
  <c r="K531" i="1" s="1"/>
  <c r="AE531" i="1" s="1"/>
  <c r="I531" i="1"/>
  <c r="J531" i="1"/>
  <c r="H532" i="1"/>
  <c r="K532" i="1" s="1"/>
  <c r="I532" i="1"/>
  <c r="J532" i="1"/>
  <c r="H533" i="1"/>
  <c r="K533" i="1" s="1"/>
  <c r="I533" i="1"/>
  <c r="J533" i="1"/>
  <c r="H534" i="1"/>
  <c r="I534" i="1"/>
  <c r="J534" i="1"/>
  <c r="H535" i="1"/>
  <c r="I535" i="1"/>
  <c r="J535" i="1"/>
  <c r="H536" i="1"/>
  <c r="I536" i="1"/>
  <c r="J536" i="1"/>
  <c r="H537" i="1"/>
  <c r="K537" i="1" s="1"/>
  <c r="I537" i="1"/>
  <c r="J537" i="1"/>
  <c r="H538" i="1"/>
  <c r="I538" i="1"/>
  <c r="J538" i="1"/>
  <c r="H539" i="1"/>
  <c r="I539" i="1"/>
  <c r="J539" i="1"/>
  <c r="H540" i="1"/>
  <c r="I540" i="1"/>
  <c r="J540" i="1"/>
  <c r="H541" i="1"/>
  <c r="I541" i="1"/>
  <c r="J541" i="1"/>
  <c r="H542" i="1"/>
  <c r="I542" i="1"/>
  <c r="J542" i="1"/>
  <c r="H543" i="1"/>
  <c r="I543" i="1"/>
  <c r="J543" i="1"/>
  <c r="H544" i="1"/>
  <c r="I544" i="1"/>
  <c r="J544" i="1"/>
  <c r="H545" i="1"/>
  <c r="I545" i="1"/>
  <c r="J545" i="1"/>
  <c r="H546" i="1"/>
  <c r="I546" i="1"/>
  <c r="J546" i="1"/>
  <c r="H547" i="1"/>
  <c r="K547" i="1" s="1"/>
  <c r="I547" i="1"/>
  <c r="J547" i="1"/>
  <c r="H548" i="1"/>
  <c r="I548" i="1"/>
  <c r="J548" i="1"/>
  <c r="H549" i="1"/>
  <c r="I549" i="1"/>
  <c r="J549" i="1"/>
  <c r="H550" i="1"/>
  <c r="K550" i="1" s="1"/>
  <c r="I550" i="1"/>
  <c r="J550" i="1"/>
  <c r="H551" i="1"/>
  <c r="I551" i="1"/>
  <c r="J551" i="1"/>
  <c r="H552" i="1"/>
  <c r="K552" i="1" s="1"/>
  <c r="I552" i="1"/>
  <c r="J552" i="1"/>
  <c r="H553" i="1"/>
  <c r="I553" i="1"/>
  <c r="J553" i="1"/>
  <c r="H554" i="1"/>
  <c r="K554" i="1" s="1"/>
  <c r="AC554" i="1" s="1"/>
  <c r="I554" i="1"/>
  <c r="J554" i="1"/>
  <c r="H555" i="1"/>
  <c r="I555" i="1"/>
  <c r="J555" i="1"/>
  <c r="H556" i="1"/>
  <c r="I556" i="1"/>
  <c r="J556" i="1"/>
  <c r="H557" i="1"/>
  <c r="I557" i="1"/>
  <c r="J557" i="1"/>
  <c r="H558" i="1"/>
  <c r="I558" i="1"/>
  <c r="J558" i="1"/>
  <c r="H559" i="1"/>
  <c r="I559" i="1"/>
  <c r="J559" i="1"/>
  <c r="H560" i="1"/>
  <c r="I560" i="1"/>
  <c r="J560" i="1"/>
  <c r="H561" i="1"/>
  <c r="I561" i="1"/>
  <c r="J561" i="1"/>
  <c r="H562" i="1"/>
  <c r="I562" i="1"/>
  <c r="J562" i="1"/>
  <c r="K562" i="1"/>
  <c r="H563" i="1"/>
  <c r="K563" i="1" s="1"/>
  <c r="I563" i="1"/>
  <c r="J563" i="1"/>
  <c r="H564" i="1"/>
  <c r="I564" i="1"/>
  <c r="J564" i="1"/>
  <c r="H565" i="1"/>
  <c r="I565" i="1"/>
  <c r="J565" i="1"/>
  <c r="H566" i="1"/>
  <c r="K566" i="1" s="1"/>
  <c r="I566" i="1"/>
  <c r="J566" i="1"/>
  <c r="H567" i="1"/>
  <c r="I567" i="1"/>
  <c r="J567" i="1"/>
  <c r="H568" i="1"/>
  <c r="K568" i="1" s="1"/>
  <c r="I568" i="1"/>
  <c r="J568" i="1"/>
  <c r="H569" i="1"/>
  <c r="I569" i="1"/>
  <c r="J569" i="1"/>
  <c r="H570" i="1"/>
  <c r="I570" i="1"/>
  <c r="J570" i="1"/>
  <c r="H571" i="1"/>
  <c r="I571" i="1"/>
  <c r="J571" i="1"/>
  <c r="H572" i="1"/>
  <c r="I572" i="1"/>
  <c r="J572" i="1"/>
  <c r="H573" i="1"/>
  <c r="I573" i="1"/>
  <c r="J573" i="1"/>
  <c r="H574" i="1"/>
  <c r="I574" i="1"/>
  <c r="J574" i="1"/>
  <c r="H575" i="1"/>
  <c r="I575" i="1"/>
  <c r="J575" i="1"/>
  <c r="H576" i="1"/>
  <c r="I576" i="1"/>
  <c r="J576" i="1"/>
  <c r="H577" i="1"/>
  <c r="I577" i="1"/>
  <c r="J577" i="1"/>
  <c r="H578" i="1"/>
  <c r="I578" i="1"/>
  <c r="J578" i="1"/>
  <c r="K578" i="1"/>
  <c r="H579" i="1"/>
  <c r="I579" i="1"/>
  <c r="J579" i="1"/>
  <c r="H580" i="1"/>
  <c r="I580" i="1"/>
  <c r="J580" i="1"/>
  <c r="H581" i="1"/>
  <c r="I581" i="1"/>
  <c r="J581" i="1"/>
  <c r="H582" i="1"/>
  <c r="I582" i="1"/>
  <c r="J582" i="1"/>
  <c r="K582" i="1"/>
  <c r="H583" i="1"/>
  <c r="I583" i="1"/>
  <c r="J583" i="1"/>
  <c r="H584" i="1"/>
  <c r="I584" i="1"/>
  <c r="J584" i="1"/>
  <c r="H585" i="1"/>
  <c r="I585" i="1"/>
  <c r="J585" i="1"/>
  <c r="H586" i="1"/>
  <c r="I586" i="1"/>
  <c r="J586" i="1"/>
  <c r="H587" i="1"/>
  <c r="K587" i="1" s="1"/>
  <c r="N587" i="1" s="1"/>
  <c r="I587" i="1"/>
  <c r="J587" i="1"/>
  <c r="H588" i="1"/>
  <c r="I588" i="1"/>
  <c r="J588" i="1"/>
  <c r="H589" i="1"/>
  <c r="I589" i="1"/>
  <c r="J589" i="1"/>
  <c r="H590" i="1"/>
  <c r="K590" i="1" s="1"/>
  <c r="AE590" i="1" s="1"/>
  <c r="I590" i="1"/>
  <c r="J590" i="1"/>
  <c r="H591" i="1"/>
  <c r="I591" i="1"/>
  <c r="J591" i="1"/>
  <c r="H592" i="1"/>
  <c r="I592" i="1"/>
  <c r="J592" i="1"/>
  <c r="H593" i="1"/>
  <c r="I593" i="1"/>
  <c r="J593" i="1"/>
  <c r="H594" i="1"/>
  <c r="I594" i="1"/>
  <c r="J594" i="1"/>
  <c r="K594" i="1"/>
  <c r="H595" i="1"/>
  <c r="K595" i="1" s="1"/>
  <c r="I595" i="1"/>
  <c r="J595" i="1"/>
  <c r="H596" i="1"/>
  <c r="I596" i="1"/>
  <c r="J596" i="1"/>
  <c r="H597" i="1"/>
  <c r="I597" i="1"/>
  <c r="J597" i="1"/>
  <c r="H598" i="1"/>
  <c r="I598" i="1"/>
  <c r="J598" i="1"/>
  <c r="H599" i="1"/>
  <c r="I599" i="1"/>
  <c r="J599" i="1"/>
  <c r="H600" i="1"/>
  <c r="I600" i="1"/>
  <c r="J600" i="1"/>
  <c r="H451" i="1"/>
  <c r="I451" i="1"/>
  <c r="J451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AB524" i="1" l="1"/>
  <c r="P587" i="1"/>
  <c r="O587" i="1"/>
  <c r="N514" i="1"/>
  <c r="AE514" i="1"/>
  <c r="AE566" i="1"/>
  <c r="N566" i="1"/>
  <c r="N550" i="1"/>
  <c r="AE550" i="1"/>
  <c r="AB550" i="1"/>
  <c r="AB523" i="1"/>
  <c r="N466" i="1"/>
  <c r="AE466" i="1"/>
  <c r="AB549" i="1"/>
  <c r="AE502" i="1"/>
  <c r="N502" i="1"/>
  <c r="N454" i="1"/>
  <c r="AE454" i="1"/>
  <c r="AC584" i="1"/>
  <c r="AC559" i="1"/>
  <c r="M569" i="1"/>
  <c r="N522" i="1"/>
  <c r="AE522" i="1"/>
  <c r="L486" i="1"/>
  <c r="AB486" i="1"/>
  <c r="AC486" i="1"/>
  <c r="V591" i="1"/>
  <c r="W591" i="1" s="1"/>
  <c r="X591" i="1" s="1"/>
  <c r="Y591" i="1" s="1"/>
  <c r="L594" i="1"/>
  <c r="AC594" i="1"/>
  <c r="AB594" i="1"/>
  <c r="K574" i="1"/>
  <c r="L568" i="1"/>
  <c r="AB568" i="1"/>
  <c r="M563" i="1"/>
  <c r="AB563" i="1"/>
  <c r="AC563" i="1"/>
  <c r="AB558" i="1"/>
  <c r="AB537" i="1"/>
  <c r="AB506" i="1"/>
  <c r="AB475" i="1"/>
  <c r="AC568" i="1"/>
  <c r="AB543" i="1"/>
  <c r="L532" i="1"/>
  <c r="AB532" i="1"/>
  <c r="AC532" i="1"/>
  <c r="AC491" i="1"/>
  <c r="N578" i="1"/>
  <c r="AE578" i="1"/>
  <c r="V579" i="1"/>
  <c r="W579" i="1" s="1"/>
  <c r="X579" i="1" s="1"/>
  <c r="Y579" i="1" s="1"/>
  <c r="AC573" i="1"/>
  <c r="K558" i="1"/>
  <c r="AB542" i="1"/>
  <c r="AC542" i="1"/>
  <c r="N532" i="1"/>
  <c r="AE532" i="1"/>
  <c r="AF527" i="1"/>
  <c r="AG527" i="1"/>
  <c r="N470" i="1"/>
  <c r="AE470" i="1"/>
  <c r="L459" i="1"/>
  <c r="AB459" i="1"/>
  <c r="AC459" i="1"/>
  <c r="L454" i="1"/>
  <c r="AB454" i="1"/>
  <c r="AC454" i="1"/>
  <c r="K559" i="1"/>
  <c r="L578" i="1"/>
  <c r="AC578" i="1"/>
  <c r="L552" i="1"/>
  <c r="AB552" i="1"/>
  <c r="N506" i="1"/>
  <c r="AE506" i="1"/>
  <c r="L490" i="1"/>
  <c r="AB490" i="1"/>
  <c r="L464" i="1"/>
  <c r="AB464" i="1"/>
  <c r="AC464" i="1"/>
  <c r="O509" i="1"/>
  <c r="AC490" i="1"/>
  <c r="N554" i="1"/>
  <c r="AE554" i="1"/>
  <c r="N486" i="1"/>
  <c r="AE486" i="1"/>
  <c r="K569" i="1"/>
  <c r="AC593" i="1"/>
  <c r="K573" i="1"/>
  <c r="AB567" i="1"/>
  <c r="N562" i="1"/>
  <c r="AE562" i="1"/>
  <c r="K542" i="1"/>
  <c r="AE542" i="1" s="1"/>
  <c r="L536" i="1"/>
  <c r="AB536" i="1"/>
  <c r="AB505" i="1"/>
  <c r="AB500" i="1"/>
  <c r="M495" i="1"/>
  <c r="AB495" i="1"/>
  <c r="L474" i="1"/>
  <c r="K459" i="1"/>
  <c r="N528" i="1"/>
  <c r="AB572" i="1"/>
  <c r="AF531" i="1"/>
  <c r="AG531" i="1"/>
  <c r="AB510" i="1"/>
  <c r="AC510" i="1"/>
  <c r="N490" i="1"/>
  <c r="AE490" i="1"/>
  <c r="N469" i="1"/>
  <c r="AE469" i="1"/>
  <c r="N464" i="1"/>
  <c r="AE464" i="1"/>
  <c r="L458" i="1"/>
  <c r="AB458" i="1"/>
  <c r="AC552" i="1"/>
  <c r="K538" i="1"/>
  <c r="L470" i="1"/>
  <c r="AC470" i="1"/>
  <c r="AB470" i="1"/>
  <c r="L562" i="1"/>
  <c r="AC562" i="1"/>
  <c r="K557" i="1"/>
  <c r="K536" i="1"/>
  <c r="N530" i="1"/>
  <c r="AE530" i="1"/>
  <c r="K505" i="1"/>
  <c r="K500" i="1"/>
  <c r="L500" i="1" s="1"/>
  <c r="K495" i="1"/>
  <c r="AC495" i="1" s="1"/>
  <c r="K474" i="1"/>
  <c r="AB474" i="1" s="1"/>
  <c r="L468" i="1"/>
  <c r="AC468" i="1"/>
  <c r="M463" i="1"/>
  <c r="AB463" i="1"/>
  <c r="N458" i="1"/>
  <c r="AE458" i="1"/>
  <c r="N527" i="1"/>
  <c r="AC574" i="1"/>
  <c r="N533" i="1"/>
  <c r="AE533" i="1"/>
  <c r="N594" i="1"/>
  <c r="AE594" i="1"/>
  <c r="V595" i="1"/>
  <c r="W595" i="1" s="1"/>
  <c r="X595" i="1" s="1"/>
  <c r="Y595" i="1" s="1"/>
  <c r="M469" i="1"/>
  <c r="AC469" i="1"/>
  <c r="N547" i="1"/>
  <c r="AE547" i="1"/>
  <c r="L587" i="1"/>
  <c r="AC587" i="1"/>
  <c r="L592" i="1"/>
  <c r="AC592" i="1"/>
  <c r="AB592" i="1"/>
  <c r="AC556" i="1"/>
  <c r="K541" i="1"/>
  <c r="AE541" i="1" s="1"/>
  <c r="AC535" i="1"/>
  <c r="L530" i="1"/>
  <c r="AC530" i="1"/>
  <c r="AB530" i="1"/>
  <c r="K510" i="1"/>
  <c r="AE510" i="1" s="1"/>
  <c r="L504" i="1"/>
  <c r="AB494" i="1"/>
  <c r="AC494" i="1"/>
  <c r="AB473" i="1"/>
  <c r="AC474" i="1"/>
  <c r="AB512" i="1"/>
  <c r="AC512" i="1"/>
  <c r="M527" i="1"/>
  <c r="AB527" i="1"/>
  <c r="L563" i="1"/>
  <c r="AE563" i="1"/>
  <c r="N537" i="1"/>
  <c r="AE537" i="1"/>
  <c r="N582" i="1"/>
  <c r="AE582" i="1"/>
  <c r="V583" i="1"/>
  <c r="W583" i="1" s="1"/>
  <c r="X583" i="1" s="1"/>
  <c r="Y583" i="1" s="1"/>
  <c r="AB541" i="1"/>
  <c r="K598" i="1"/>
  <c r="L582" i="1"/>
  <c r="AB582" i="1"/>
  <c r="AC582" i="1"/>
  <c r="AE587" i="1"/>
  <c r="V588" i="1"/>
  <c r="W588" i="1" s="1"/>
  <c r="X588" i="1" s="1"/>
  <c r="Y588" i="1" s="1"/>
  <c r="L566" i="1"/>
  <c r="AB566" i="1"/>
  <c r="AC566" i="1"/>
  <c r="K546" i="1"/>
  <c r="AC519" i="1"/>
  <c r="L509" i="1"/>
  <c r="AB509" i="1"/>
  <c r="AC509" i="1"/>
  <c r="N494" i="1"/>
  <c r="AE494" i="1"/>
  <c r="AB478" i="1"/>
  <c r="AC478" i="1"/>
  <c r="N468" i="1"/>
  <c r="AE468" i="1"/>
  <c r="N463" i="1"/>
  <c r="AE463" i="1"/>
  <c r="AC537" i="1"/>
  <c r="AC473" i="1"/>
  <c r="AE595" i="1"/>
  <c r="V596" i="1"/>
  <c r="W596" i="1" s="1"/>
  <c r="X596" i="1" s="1"/>
  <c r="Y596" i="1" s="1"/>
  <c r="AF528" i="1"/>
  <c r="AG528" i="1"/>
  <c r="AC588" i="1"/>
  <c r="N568" i="1"/>
  <c r="AE568" i="1"/>
  <c r="M547" i="1"/>
  <c r="AC547" i="1"/>
  <c r="AB547" i="1"/>
  <c r="M531" i="1"/>
  <c r="AB531" i="1"/>
  <c r="AC531" i="1"/>
  <c r="N552" i="1"/>
  <c r="AE552" i="1"/>
  <c r="K597" i="1"/>
  <c r="K592" i="1"/>
  <c r="AB581" i="1"/>
  <c r="L514" i="1"/>
  <c r="AB514" i="1"/>
  <c r="AC514" i="1"/>
  <c r="K504" i="1"/>
  <c r="K499" i="1"/>
  <c r="L488" i="1"/>
  <c r="AB488" i="1"/>
  <c r="M483" i="1"/>
  <c r="AB483" i="1"/>
  <c r="AC483" i="1"/>
  <c r="K473" i="1"/>
  <c r="AC467" i="1"/>
  <c r="AB462" i="1"/>
  <c r="AC462" i="1"/>
  <c r="AC536" i="1"/>
  <c r="AC517" i="1"/>
  <c r="K600" i="1"/>
  <c r="AC596" i="1"/>
  <c r="K586" i="1"/>
  <c r="AB555" i="1"/>
  <c r="AC550" i="1"/>
  <c r="AC534" i="1"/>
  <c r="M509" i="1"/>
  <c r="AE509" i="1"/>
  <c r="AC503" i="1"/>
  <c r="N498" i="1"/>
  <c r="AE498" i="1"/>
  <c r="L493" i="1"/>
  <c r="AF478" i="1"/>
  <c r="AG478" i="1"/>
  <c r="AC527" i="1"/>
  <c r="AC463" i="1"/>
  <c r="AB587" i="1"/>
  <c r="AC508" i="1"/>
  <c r="N488" i="1"/>
  <c r="AE488" i="1"/>
  <c r="AB477" i="1"/>
  <c r="AF467" i="1"/>
  <c r="AG467" i="1"/>
  <c r="AF462" i="1"/>
  <c r="AG462" i="1"/>
  <c r="AC522" i="1"/>
  <c r="AB469" i="1"/>
  <c r="K564" i="1"/>
  <c r="L498" i="1"/>
  <c r="AC498" i="1"/>
  <c r="K596" i="1"/>
  <c r="AB596" i="1" s="1"/>
  <c r="K591" i="1"/>
  <c r="AB585" i="1"/>
  <c r="AC544" i="1"/>
  <c r="K534" i="1"/>
  <c r="L518" i="1"/>
  <c r="AB518" i="1"/>
  <c r="AC518" i="1"/>
  <c r="AB513" i="1"/>
  <c r="K493" i="1"/>
  <c r="AB493" i="1" s="1"/>
  <c r="AB487" i="1"/>
  <c r="K472" i="1"/>
  <c r="AC472" i="1" s="1"/>
  <c r="AB578" i="1"/>
  <c r="AB468" i="1"/>
  <c r="AF590" i="1"/>
  <c r="AG590" i="1"/>
  <c r="AC565" i="1"/>
  <c r="N518" i="1"/>
  <c r="AE518" i="1"/>
  <c r="AB456" i="1"/>
  <c r="K451" i="1"/>
  <c r="AC595" i="1"/>
  <c r="AB595" i="1"/>
  <c r="AB590" i="1"/>
  <c r="AC590" i="1"/>
  <c r="K570" i="1"/>
  <c r="AB554" i="1"/>
  <c r="AC549" i="1"/>
  <c r="M533" i="1"/>
  <c r="AB533" i="1"/>
  <c r="AC533" i="1"/>
  <c r="L528" i="1"/>
  <c r="AB528" i="1"/>
  <c r="AC528" i="1"/>
  <c r="AB492" i="1"/>
  <c r="K477" i="1"/>
  <c r="AE477" i="1" s="1"/>
  <c r="L466" i="1"/>
  <c r="AC466" i="1"/>
  <c r="AB466" i="1"/>
  <c r="AC520" i="1"/>
  <c r="AB467" i="1"/>
  <c r="M451" i="1"/>
  <c r="AC451" i="1"/>
  <c r="N483" i="1"/>
  <c r="AE483" i="1"/>
  <c r="AB569" i="1"/>
  <c r="AB564" i="1"/>
  <c r="AC564" i="1"/>
  <c r="M559" i="1"/>
  <c r="AB559" i="1"/>
  <c r="AB538" i="1"/>
  <c r="K523" i="1"/>
  <c r="L502" i="1"/>
  <c r="AB502" i="1"/>
  <c r="AC502" i="1"/>
  <c r="K482" i="1"/>
  <c r="L547" i="1"/>
  <c r="AC575" i="1"/>
  <c r="AB562" i="1"/>
  <c r="AB451" i="1"/>
  <c r="Z605" i="1"/>
  <c r="K597" i="6"/>
  <c r="K598" i="6"/>
  <c r="J597" i="6"/>
  <c r="J598" i="6"/>
  <c r="J601" i="6"/>
  <c r="J600" i="6"/>
  <c r="G597" i="6"/>
  <c r="L550" i="1"/>
  <c r="L534" i="1"/>
  <c r="L529" i="1"/>
  <c r="L478" i="1"/>
  <c r="N478" i="1"/>
  <c r="M478" i="1"/>
  <c r="N462" i="1"/>
  <c r="L462" i="1"/>
  <c r="M462" i="1"/>
  <c r="M595" i="1"/>
  <c r="L554" i="1"/>
  <c r="M477" i="1"/>
  <c r="N477" i="1"/>
  <c r="L477" i="1"/>
  <c r="M519" i="1"/>
  <c r="L544" i="1"/>
  <c r="L600" i="1"/>
  <c r="L538" i="1"/>
  <c r="M507" i="1"/>
  <c r="N467" i="1"/>
  <c r="L467" i="1"/>
  <c r="M467" i="1"/>
  <c r="N595" i="1"/>
  <c r="L595" i="1"/>
  <c r="N590" i="1"/>
  <c r="L590" i="1"/>
  <c r="M590" i="1"/>
  <c r="M543" i="1"/>
  <c r="L522" i="1"/>
  <c r="L512" i="1"/>
  <c r="L481" i="1"/>
  <c r="N574" i="1"/>
  <c r="L574" i="1"/>
  <c r="M574" i="1"/>
  <c r="L558" i="1"/>
  <c r="L506" i="1"/>
  <c r="M506" i="1"/>
  <c r="L501" i="1"/>
  <c r="M583" i="1"/>
  <c r="L542" i="1"/>
  <c r="M567" i="1"/>
  <c r="N531" i="1"/>
  <c r="L531" i="1"/>
  <c r="K526" i="1"/>
  <c r="AE526" i="1" s="1"/>
  <c r="L546" i="1"/>
  <c r="N542" i="1"/>
  <c r="M542" i="1"/>
  <c r="N541" i="1"/>
  <c r="M541" i="1"/>
  <c r="L541" i="1"/>
  <c r="N510" i="1"/>
  <c r="L510" i="1"/>
  <c r="M510" i="1"/>
  <c r="L494" i="1"/>
  <c r="L583" i="1"/>
  <c r="L559" i="1"/>
  <c r="K549" i="1"/>
  <c r="AE549" i="1" s="1"/>
  <c r="K544" i="1"/>
  <c r="AB544" i="1" s="1"/>
  <c r="K539" i="1"/>
  <c r="AE539" i="1" s="1"/>
  <c r="K485" i="1"/>
  <c r="AE485" i="1" s="1"/>
  <c r="K480" i="1"/>
  <c r="AB480" i="1" s="1"/>
  <c r="K475" i="1"/>
  <c r="AE475" i="1" s="1"/>
  <c r="M598" i="1"/>
  <c r="M582" i="1"/>
  <c r="M566" i="1"/>
  <c r="M558" i="1"/>
  <c r="M550" i="1"/>
  <c r="M534" i="1"/>
  <c r="M518" i="1"/>
  <c r="M502" i="1"/>
  <c r="M494" i="1"/>
  <c r="M486" i="1"/>
  <c r="M470" i="1"/>
  <c r="M454" i="1"/>
  <c r="L495" i="1"/>
  <c r="K593" i="1"/>
  <c r="AB593" i="1" s="1"/>
  <c r="K588" i="1"/>
  <c r="K583" i="1"/>
  <c r="K529" i="1"/>
  <c r="K524" i="1"/>
  <c r="AC524" i="1" s="1"/>
  <c r="K519" i="1"/>
  <c r="AB519" i="1" s="1"/>
  <c r="K465" i="1"/>
  <c r="AE465" i="1" s="1"/>
  <c r="K460" i="1"/>
  <c r="L460" i="1" s="1"/>
  <c r="K455" i="1"/>
  <c r="N563" i="1"/>
  <c r="N499" i="1"/>
  <c r="K553" i="1"/>
  <c r="AE553" i="1" s="1"/>
  <c r="K548" i="1"/>
  <c r="AB548" i="1" s="1"/>
  <c r="K543" i="1"/>
  <c r="AE543" i="1" s="1"/>
  <c r="K489" i="1"/>
  <c r="AE489" i="1" s="1"/>
  <c r="K484" i="1"/>
  <c r="AB484" i="1" s="1"/>
  <c r="K479" i="1"/>
  <c r="AC479" i="1" s="1"/>
  <c r="L533" i="1"/>
  <c r="L469" i="1"/>
  <c r="N569" i="1"/>
  <c r="N505" i="1"/>
  <c r="M596" i="1"/>
  <c r="M572" i="1"/>
  <c r="M564" i="1"/>
  <c r="M532" i="1"/>
  <c r="M500" i="1"/>
  <c r="M468" i="1"/>
  <c r="K577" i="1"/>
  <c r="AC577" i="1" s="1"/>
  <c r="K572" i="1"/>
  <c r="K567" i="1"/>
  <c r="AE567" i="1" s="1"/>
  <c r="K513" i="1"/>
  <c r="AE513" i="1" s="1"/>
  <c r="K508" i="1"/>
  <c r="AB508" i="1" s="1"/>
  <c r="K503" i="1"/>
  <c r="AE503" i="1" s="1"/>
  <c r="M587" i="1"/>
  <c r="M523" i="1"/>
  <c r="M459" i="1"/>
  <c r="K581" i="1"/>
  <c r="K576" i="1"/>
  <c r="K571" i="1"/>
  <c r="AE571" i="1" s="1"/>
  <c r="K517" i="1"/>
  <c r="K512" i="1"/>
  <c r="K507" i="1"/>
  <c r="AE507" i="1" s="1"/>
  <c r="K453" i="1"/>
  <c r="AE453" i="1" s="1"/>
  <c r="M594" i="1"/>
  <c r="M586" i="1"/>
  <c r="M578" i="1"/>
  <c r="M562" i="1"/>
  <c r="M554" i="1"/>
  <c r="M546" i="1"/>
  <c r="M538" i="1"/>
  <c r="M530" i="1"/>
  <c r="M522" i="1"/>
  <c r="M514" i="1"/>
  <c r="M498" i="1"/>
  <c r="M490" i="1"/>
  <c r="M482" i="1"/>
  <c r="M474" i="1"/>
  <c r="M466" i="1"/>
  <c r="M458" i="1"/>
  <c r="L451" i="1"/>
  <c r="K561" i="1"/>
  <c r="AE561" i="1" s="1"/>
  <c r="K556" i="1"/>
  <c r="AB556" i="1" s="1"/>
  <c r="K551" i="1"/>
  <c r="AC551" i="1" s="1"/>
  <c r="K497" i="1"/>
  <c r="AE497" i="1" s="1"/>
  <c r="K492" i="1"/>
  <c r="K487" i="1"/>
  <c r="AE487" i="1" s="1"/>
  <c r="K575" i="1"/>
  <c r="K516" i="1"/>
  <c r="AE516" i="1" s="1"/>
  <c r="N473" i="1"/>
  <c r="K565" i="1"/>
  <c r="K560" i="1"/>
  <c r="K555" i="1"/>
  <c r="K501" i="1"/>
  <c r="AB501" i="1" s="1"/>
  <c r="K496" i="1"/>
  <c r="AB496" i="1" s="1"/>
  <c r="K491" i="1"/>
  <c r="M600" i="1"/>
  <c r="M592" i="1"/>
  <c r="M568" i="1"/>
  <c r="M552" i="1"/>
  <c r="M544" i="1"/>
  <c r="M536" i="1"/>
  <c r="M528" i="1"/>
  <c r="M512" i="1"/>
  <c r="M504" i="1"/>
  <c r="M488" i="1"/>
  <c r="M472" i="1"/>
  <c r="M464" i="1"/>
  <c r="K585" i="1"/>
  <c r="AC585" i="1" s="1"/>
  <c r="K457" i="1"/>
  <c r="AE457" i="1" s="1"/>
  <c r="L537" i="1"/>
  <c r="K599" i="1"/>
  <c r="AC599" i="1" s="1"/>
  <c r="K545" i="1"/>
  <c r="AE545" i="1" s="1"/>
  <c r="K540" i="1"/>
  <c r="AC540" i="1" s="1"/>
  <c r="K535" i="1"/>
  <c r="AE535" i="1" s="1"/>
  <c r="K481" i="1"/>
  <c r="AE481" i="1" s="1"/>
  <c r="K476" i="1"/>
  <c r="K471" i="1"/>
  <c r="K580" i="1"/>
  <c r="K521" i="1"/>
  <c r="AE521" i="1" s="1"/>
  <c r="K511" i="1"/>
  <c r="AE511" i="1" s="1"/>
  <c r="K452" i="1"/>
  <c r="AE452" i="1" s="1"/>
  <c r="K589" i="1"/>
  <c r="AB589" i="1" s="1"/>
  <c r="K584" i="1"/>
  <c r="K579" i="1"/>
  <c r="AB579" i="1" s="1"/>
  <c r="K525" i="1"/>
  <c r="AE525" i="1" s="1"/>
  <c r="K520" i="1"/>
  <c r="AB520" i="1" s="1"/>
  <c r="K515" i="1"/>
  <c r="AE515" i="1" s="1"/>
  <c r="K461" i="1"/>
  <c r="AE461" i="1" s="1"/>
  <c r="K456" i="1"/>
  <c r="AC456" i="1" s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9" i="1"/>
  <c r="P462" i="1" l="1"/>
  <c r="O462" i="1"/>
  <c r="R605" i="1"/>
  <c r="N584" i="1"/>
  <c r="AE584" i="1"/>
  <c r="V585" i="1"/>
  <c r="W585" i="1" s="1"/>
  <c r="X585" i="1" s="1"/>
  <c r="Y585" i="1" s="1"/>
  <c r="N555" i="1"/>
  <c r="AE555" i="1"/>
  <c r="L517" i="1"/>
  <c r="AE517" i="1"/>
  <c r="M484" i="1"/>
  <c r="AG553" i="1"/>
  <c r="AF553" i="1"/>
  <c r="AF526" i="1"/>
  <c r="AG526" i="1"/>
  <c r="P478" i="1"/>
  <c r="O478" i="1"/>
  <c r="AE523" i="1"/>
  <c r="N523" i="1"/>
  <c r="AB584" i="1"/>
  <c r="AB539" i="1"/>
  <c r="AC487" i="1"/>
  <c r="N597" i="1"/>
  <c r="AE597" i="1"/>
  <c r="V598" i="1"/>
  <c r="W598" i="1" s="1"/>
  <c r="X598" i="1" s="1"/>
  <c r="Y598" i="1" s="1"/>
  <c r="P494" i="1"/>
  <c r="O494" i="1"/>
  <c r="AF469" i="1"/>
  <c r="AG469" i="1"/>
  <c r="AC567" i="1"/>
  <c r="P532" i="1"/>
  <c r="O532" i="1"/>
  <c r="AB497" i="1"/>
  <c r="P499" i="1"/>
  <c r="O499" i="1"/>
  <c r="N591" i="1"/>
  <c r="AE591" i="1"/>
  <c r="V592" i="1"/>
  <c r="W592" i="1" s="1"/>
  <c r="X592" i="1" s="1"/>
  <c r="Y592" i="1" s="1"/>
  <c r="L591" i="1"/>
  <c r="AF552" i="1"/>
  <c r="AG552" i="1"/>
  <c r="N557" i="1"/>
  <c r="AE557" i="1"/>
  <c r="AF452" i="1"/>
  <c r="AG452" i="1"/>
  <c r="N565" i="1"/>
  <c r="AE565" i="1"/>
  <c r="N576" i="1"/>
  <c r="AE576" i="1"/>
  <c r="V577" i="1"/>
  <c r="W577" i="1" s="1"/>
  <c r="X577" i="1" s="1"/>
  <c r="Y577" i="1" s="1"/>
  <c r="P563" i="1"/>
  <c r="O563" i="1"/>
  <c r="P531" i="1"/>
  <c r="O531" i="1"/>
  <c r="AB577" i="1"/>
  <c r="AB565" i="1"/>
  <c r="N493" i="1"/>
  <c r="AE493" i="1"/>
  <c r="M493" i="1"/>
  <c r="N596" i="1"/>
  <c r="AE596" i="1"/>
  <c r="V597" i="1"/>
  <c r="W597" i="1" s="1"/>
  <c r="X597" i="1" s="1"/>
  <c r="Y597" i="1" s="1"/>
  <c r="P488" i="1"/>
  <c r="O488" i="1"/>
  <c r="AF498" i="1"/>
  <c r="AG498" i="1"/>
  <c r="L596" i="1"/>
  <c r="N504" i="1"/>
  <c r="AE504" i="1"/>
  <c r="P552" i="1"/>
  <c r="O552" i="1"/>
  <c r="AB535" i="1"/>
  <c r="N474" i="1"/>
  <c r="AE474" i="1"/>
  <c r="AB479" i="1"/>
  <c r="M573" i="1"/>
  <c r="AE573" i="1"/>
  <c r="N573" i="1"/>
  <c r="V574" i="1"/>
  <c r="W574" i="1" s="1"/>
  <c r="X574" i="1" s="1"/>
  <c r="Y574" i="1" s="1"/>
  <c r="AC485" i="1"/>
  <c r="AE574" i="1"/>
  <c r="V575" i="1"/>
  <c r="W575" i="1" s="1"/>
  <c r="X575" i="1" s="1"/>
  <c r="Y575" i="1" s="1"/>
  <c r="N560" i="1"/>
  <c r="AE560" i="1"/>
  <c r="AF488" i="1"/>
  <c r="AG488" i="1"/>
  <c r="L499" i="1"/>
  <c r="AE499" i="1"/>
  <c r="AF587" i="1"/>
  <c r="AG587" i="1"/>
  <c r="P469" i="1"/>
  <c r="O469" i="1"/>
  <c r="AF511" i="1"/>
  <c r="AG511" i="1"/>
  <c r="P473" i="1"/>
  <c r="O473" i="1"/>
  <c r="V582" i="1"/>
  <c r="W582" i="1" s="1"/>
  <c r="X582" i="1" s="1"/>
  <c r="Y582" i="1" s="1"/>
  <c r="AE581" i="1"/>
  <c r="N455" i="1"/>
  <c r="AE455" i="1"/>
  <c r="AC511" i="1"/>
  <c r="AC513" i="1"/>
  <c r="P498" i="1"/>
  <c r="O498" i="1"/>
  <c r="N600" i="1"/>
  <c r="AE600" i="1"/>
  <c r="AF595" i="1"/>
  <c r="AG595" i="1"/>
  <c r="AC579" i="1"/>
  <c r="AF541" i="1"/>
  <c r="AG541" i="1"/>
  <c r="AF594" i="1"/>
  <c r="AG594" i="1"/>
  <c r="AC484" i="1"/>
  <c r="AF490" i="1"/>
  <c r="AG490" i="1"/>
  <c r="AB485" i="1"/>
  <c r="N558" i="1"/>
  <c r="AE558" i="1"/>
  <c r="AC475" i="1"/>
  <c r="AC553" i="1"/>
  <c r="AF550" i="1"/>
  <c r="AG550" i="1"/>
  <c r="AE580" i="1"/>
  <c r="V581" i="1"/>
  <c r="W581" i="1" s="1"/>
  <c r="X581" i="1" s="1"/>
  <c r="Y581" i="1" s="1"/>
  <c r="AE575" i="1"/>
  <c r="V576" i="1"/>
  <c r="W576" i="1" s="1"/>
  <c r="X576" i="1" s="1"/>
  <c r="Y576" i="1" s="1"/>
  <c r="AF465" i="1"/>
  <c r="AG465" i="1"/>
  <c r="P510" i="1"/>
  <c r="O510" i="1"/>
  <c r="M555" i="1"/>
  <c r="M557" i="1"/>
  <c r="N564" i="1"/>
  <c r="AE564" i="1"/>
  <c r="AC560" i="1"/>
  <c r="AB503" i="1"/>
  <c r="AB517" i="1"/>
  <c r="N598" i="1"/>
  <c r="AE598" i="1"/>
  <c r="V599" i="1"/>
  <c r="W599" i="1" s="1"/>
  <c r="X599" i="1" s="1"/>
  <c r="Y599" i="1" s="1"/>
  <c r="AF533" i="1"/>
  <c r="AG533" i="1"/>
  <c r="AB489" i="1"/>
  <c r="AC500" i="1"/>
  <c r="AB598" i="1"/>
  <c r="AF470" i="1"/>
  <c r="AG470" i="1"/>
  <c r="AB573" i="1"/>
  <c r="AC496" i="1"/>
  <c r="AC600" i="1"/>
  <c r="P566" i="1"/>
  <c r="O566" i="1"/>
  <c r="AG521" i="1"/>
  <c r="AF521" i="1"/>
  <c r="N460" i="1"/>
  <c r="AE460" i="1"/>
  <c r="P490" i="1"/>
  <c r="O490" i="1"/>
  <c r="M471" i="1"/>
  <c r="AE471" i="1"/>
  <c r="AF487" i="1"/>
  <c r="AG487" i="1"/>
  <c r="P505" i="1"/>
  <c r="O505" i="1"/>
  <c r="N519" i="1"/>
  <c r="AE519" i="1"/>
  <c r="M535" i="1"/>
  <c r="L465" i="1"/>
  <c r="P477" i="1"/>
  <c r="O477" i="1"/>
  <c r="AC455" i="1"/>
  <c r="L564" i="1"/>
  <c r="N570" i="1"/>
  <c r="AE570" i="1"/>
  <c r="AC570" i="1"/>
  <c r="AB460" i="1"/>
  <c r="AB560" i="1"/>
  <c r="AF509" i="1"/>
  <c r="AG509" i="1"/>
  <c r="AB599" i="1"/>
  <c r="AC452" i="1"/>
  <c r="AB540" i="1"/>
  <c r="AC541" i="1"/>
  <c r="P533" i="1"/>
  <c r="O533" i="1"/>
  <c r="N495" i="1"/>
  <c r="AE495" i="1"/>
  <c r="AC598" i="1"/>
  <c r="AF506" i="1"/>
  <c r="AG506" i="1"/>
  <c r="P470" i="1"/>
  <c r="O470" i="1"/>
  <c r="L573" i="1"/>
  <c r="AF454" i="1"/>
  <c r="AG454" i="1"/>
  <c r="AF566" i="1"/>
  <c r="AG566" i="1"/>
  <c r="AF571" i="1"/>
  <c r="AG571" i="1"/>
  <c r="N476" i="1"/>
  <c r="AE476" i="1"/>
  <c r="N492" i="1"/>
  <c r="AE492" i="1"/>
  <c r="AF503" i="1"/>
  <c r="AG503" i="1"/>
  <c r="P569" i="1"/>
  <c r="O569" i="1"/>
  <c r="N524" i="1"/>
  <c r="AE524" i="1"/>
  <c r="M539" i="1"/>
  <c r="P590" i="1"/>
  <c r="O590" i="1"/>
  <c r="AB455" i="1"/>
  <c r="AC457" i="1"/>
  <c r="AC460" i="1"/>
  <c r="AB481" i="1"/>
  <c r="AB545" i="1"/>
  <c r="AB452" i="1"/>
  <c r="N500" i="1"/>
  <c r="AE500" i="1"/>
  <c r="AC515" i="1"/>
  <c r="L598" i="1"/>
  <c r="P506" i="1"/>
  <c r="O506" i="1"/>
  <c r="AC480" i="1"/>
  <c r="AC501" i="1"/>
  <c r="P454" i="1"/>
  <c r="O454" i="1"/>
  <c r="AF514" i="1"/>
  <c r="AG514" i="1"/>
  <c r="AB499" i="1"/>
  <c r="AG481" i="1"/>
  <c r="AF481" i="1"/>
  <c r="AF497" i="1"/>
  <c r="AG497" i="1"/>
  <c r="N508" i="1"/>
  <c r="AE508" i="1"/>
  <c r="AE529" i="1"/>
  <c r="AB529" i="1"/>
  <c r="AB476" i="1"/>
  <c r="AB600" i="1"/>
  <c r="AC521" i="1"/>
  <c r="AC523" i="1"/>
  <c r="AC529" i="1"/>
  <c r="AC545" i="1"/>
  <c r="AB457" i="1"/>
  <c r="N546" i="1"/>
  <c r="AE546" i="1"/>
  <c r="AB574" i="1"/>
  <c r="L505" i="1"/>
  <c r="AE505" i="1"/>
  <c r="AC505" i="1"/>
  <c r="N538" i="1"/>
  <c r="AE538" i="1"/>
  <c r="AB515" i="1"/>
  <c r="L569" i="1"/>
  <c r="AE569" i="1"/>
  <c r="AC569" i="1"/>
  <c r="AC526" i="1"/>
  <c r="AF578" i="1"/>
  <c r="AG578" i="1"/>
  <c r="P502" i="1"/>
  <c r="O502" i="1"/>
  <c r="P514" i="1"/>
  <c r="O514" i="1"/>
  <c r="AF516" i="1"/>
  <c r="AG516" i="1"/>
  <c r="AF535" i="1"/>
  <c r="AG535" i="1"/>
  <c r="AE551" i="1"/>
  <c r="AB551" i="1"/>
  <c r="AG513" i="1"/>
  <c r="AF513" i="1"/>
  <c r="N583" i="1"/>
  <c r="AE583" i="1"/>
  <c r="V584" i="1"/>
  <c r="W584" i="1" s="1"/>
  <c r="X584" i="1" s="1"/>
  <c r="Y584" i="1" s="1"/>
  <c r="AF475" i="1"/>
  <c r="AG475" i="1"/>
  <c r="P541" i="1"/>
  <c r="O541" i="1"/>
  <c r="P595" i="1"/>
  <c r="O595" i="1"/>
  <c r="AC476" i="1"/>
  <c r="AF483" i="1"/>
  <c r="AG483" i="1"/>
  <c r="AC471" i="1"/>
  <c r="L523" i="1"/>
  <c r="AB576" i="1"/>
  <c r="AF568" i="1"/>
  <c r="AG568" i="1"/>
  <c r="AF463" i="1"/>
  <c r="AG463" i="1"/>
  <c r="AC561" i="1"/>
  <c r="AF582" i="1"/>
  <c r="AG582" i="1"/>
  <c r="AC499" i="1"/>
  <c r="AB597" i="1"/>
  <c r="AC525" i="1"/>
  <c r="AF486" i="1"/>
  <c r="AG486" i="1"/>
  <c r="AB526" i="1"/>
  <c r="AB511" i="1"/>
  <c r="P578" i="1"/>
  <c r="O578" i="1"/>
  <c r="AF502" i="1"/>
  <c r="AG502" i="1"/>
  <c r="P594" i="1"/>
  <c r="O594" i="1"/>
  <c r="N456" i="1"/>
  <c r="AE456" i="1"/>
  <c r="N540" i="1"/>
  <c r="AE540" i="1"/>
  <c r="M584" i="1"/>
  <c r="N556" i="1"/>
  <c r="AE556" i="1"/>
  <c r="AF567" i="1"/>
  <c r="AG567" i="1"/>
  <c r="L597" i="1"/>
  <c r="N588" i="1"/>
  <c r="AE588" i="1"/>
  <c r="V589" i="1"/>
  <c r="W589" i="1" s="1"/>
  <c r="X589" i="1" s="1"/>
  <c r="Y589" i="1" s="1"/>
  <c r="N480" i="1"/>
  <c r="AE480" i="1"/>
  <c r="L556" i="1"/>
  <c r="N482" i="1"/>
  <c r="AE482" i="1"/>
  <c r="P483" i="1"/>
  <c r="O483" i="1"/>
  <c r="AB471" i="1"/>
  <c r="AC461" i="1"/>
  <c r="N534" i="1"/>
  <c r="AE534" i="1"/>
  <c r="AC576" i="1"/>
  <c r="P568" i="1"/>
  <c r="O568" i="1"/>
  <c r="P463" i="1"/>
  <c r="O463" i="1"/>
  <c r="AB561" i="1"/>
  <c r="P582" i="1"/>
  <c r="O582" i="1"/>
  <c r="M499" i="1"/>
  <c r="AC597" i="1"/>
  <c r="AC543" i="1"/>
  <c r="AB525" i="1"/>
  <c r="AC453" i="1"/>
  <c r="AF542" i="1"/>
  <c r="AG542" i="1"/>
  <c r="P486" i="1"/>
  <c r="O486" i="1"/>
  <c r="AC516" i="1"/>
  <c r="AC583" i="1"/>
  <c r="AC538" i="1"/>
  <c r="P550" i="1"/>
  <c r="O550" i="1"/>
  <c r="AF461" i="1"/>
  <c r="AG461" i="1"/>
  <c r="AG545" i="1"/>
  <c r="AF545" i="1"/>
  <c r="AG561" i="1"/>
  <c r="AF561" i="1"/>
  <c r="N572" i="1"/>
  <c r="AE572" i="1"/>
  <c r="V573" i="1"/>
  <c r="M479" i="1"/>
  <c r="AE479" i="1"/>
  <c r="AE593" i="1"/>
  <c r="V594" i="1"/>
  <c r="W594" i="1" s="1"/>
  <c r="X594" i="1" s="1"/>
  <c r="Y594" i="1" s="1"/>
  <c r="AF485" i="1"/>
  <c r="AG485" i="1"/>
  <c r="AC497" i="1"/>
  <c r="AB570" i="1"/>
  <c r="AF477" i="1"/>
  <c r="AG477" i="1"/>
  <c r="N451" i="1"/>
  <c r="AE451" i="1"/>
  <c r="AB461" i="1"/>
  <c r="AC591" i="1"/>
  <c r="AC555" i="1"/>
  <c r="L473" i="1"/>
  <c r="AE473" i="1"/>
  <c r="M473" i="1"/>
  <c r="AC581" i="1"/>
  <c r="AB588" i="1"/>
  <c r="AF468" i="1"/>
  <c r="AG468" i="1"/>
  <c r="AG537" i="1"/>
  <c r="AF537" i="1"/>
  <c r="AB504" i="1"/>
  <c r="M597" i="1"/>
  <c r="P527" i="1"/>
  <c r="O527" i="1"/>
  <c r="AF530" i="1"/>
  <c r="AG530" i="1"/>
  <c r="AB453" i="1"/>
  <c r="AC557" i="1"/>
  <c r="AF554" i="1"/>
  <c r="AG554" i="1"/>
  <c r="AB516" i="1"/>
  <c r="AB583" i="1"/>
  <c r="AC558" i="1"/>
  <c r="AF522" i="1"/>
  <c r="AG522" i="1"/>
  <c r="AB507" i="1"/>
  <c r="M505" i="1"/>
  <c r="AF515" i="1"/>
  <c r="AG515" i="1"/>
  <c r="AF539" i="1"/>
  <c r="AG539" i="1"/>
  <c r="P537" i="1"/>
  <c r="O537" i="1"/>
  <c r="AF458" i="1"/>
  <c r="AG458" i="1"/>
  <c r="AB557" i="1"/>
  <c r="N520" i="1"/>
  <c r="AE520" i="1"/>
  <c r="N491" i="1"/>
  <c r="AE491" i="1"/>
  <c r="AF453" i="1"/>
  <c r="AG453" i="1"/>
  <c r="M460" i="1"/>
  <c r="AG489" i="1"/>
  <c r="AF489" i="1"/>
  <c r="N544" i="1"/>
  <c r="AE544" i="1"/>
  <c r="M571" i="1"/>
  <c r="M570" i="1"/>
  <c r="M575" i="1"/>
  <c r="AC492" i="1"/>
  <c r="AF518" i="1"/>
  <c r="AG518" i="1"/>
  <c r="AC482" i="1"/>
  <c r="AB575" i="1"/>
  <c r="P586" i="1"/>
  <c r="AE586" i="1"/>
  <c r="V587" i="1"/>
  <c r="W587" i="1" s="1"/>
  <c r="X587" i="1" s="1"/>
  <c r="Y587" i="1" s="1"/>
  <c r="AC586" i="1"/>
  <c r="N586" i="1"/>
  <c r="O586" i="1" s="1"/>
  <c r="AB586" i="1"/>
  <c r="AB465" i="1"/>
  <c r="AF563" i="1"/>
  <c r="AG563" i="1"/>
  <c r="AF510" i="1"/>
  <c r="AG510" i="1"/>
  <c r="P458" i="1"/>
  <c r="O458" i="1"/>
  <c r="N536" i="1"/>
  <c r="AE536" i="1"/>
  <c r="AC572" i="1"/>
  <c r="L557" i="1"/>
  <c r="AB491" i="1"/>
  <c r="AC589" i="1"/>
  <c r="AB534" i="1"/>
  <c r="N484" i="1"/>
  <c r="AE484" i="1"/>
  <c r="P467" i="1"/>
  <c r="O467" i="1"/>
  <c r="N472" i="1"/>
  <c r="AE472" i="1"/>
  <c r="AB472" i="1"/>
  <c r="P554" i="1"/>
  <c r="O554" i="1"/>
  <c r="AB521" i="1"/>
  <c r="P522" i="1"/>
  <c r="O522" i="1"/>
  <c r="AF525" i="1"/>
  <c r="AG525" i="1"/>
  <c r="AG457" i="1"/>
  <c r="AF457" i="1"/>
  <c r="N496" i="1"/>
  <c r="AE496" i="1"/>
  <c r="AF507" i="1"/>
  <c r="AG507" i="1"/>
  <c r="AF543" i="1"/>
  <c r="AG543" i="1"/>
  <c r="AF549" i="1"/>
  <c r="AG549" i="1"/>
  <c r="L484" i="1"/>
  <c r="P574" i="1"/>
  <c r="O574" i="1"/>
  <c r="L570" i="1"/>
  <c r="L472" i="1"/>
  <c r="P518" i="1"/>
  <c r="O518" i="1"/>
  <c r="AB482" i="1"/>
  <c r="AB580" i="1"/>
  <c r="AB591" i="1"/>
  <c r="L586" i="1"/>
  <c r="AC465" i="1"/>
  <c r="AC571" i="1"/>
  <c r="AF547" i="1"/>
  <c r="AG547" i="1"/>
  <c r="AB546" i="1"/>
  <c r="AF464" i="1"/>
  <c r="AG464" i="1"/>
  <c r="P528" i="1"/>
  <c r="O528" i="1"/>
  <c r="AF562" i="1"/>
  <c r="AG562" i="1"/>
  <c r="P559" i="1"/>
  <c r="N559" i="1"/>
  <c r="O559" i="1" s="1"/>
  <c r="AE559" i="1"/>
  <c r="AF466" i="1"/>
  <c r="AG466" i="1"/>
  <c r="AC504" i="1"/>
  <c r="L589" i="1"/>
  <c r="AE589" i="1"/>
  <c r="V590" i="1"/>
  <c r="W590" i="1" s="1"/>
  <c r="X590" i="1" s="1"/>
  <c r="Y590" i="1" s="1"/>
  <c r="AE599" i="1"/>
  <c r="V600" i="1"/>
  <c r="W600" i="1" s="1"/>
  <c r="X600" i="1" s="1"/>
  <c r="Y600" i="1" s="1"/>
  <c r="AE577" i="1"/>
  <c r="V578" i="1"/>
  <c r="W578" i="1" s="1"/>
  <c r="X578" i="1" s="1"/>
  <c r="Y578" i="1" s="1"/>
  <c r="P542" i="1"/>
  <c r="O542" i="1"/>
  <c r="P468" i="1"/>
  <c r="O468" i="1"/>
  <c r="P530" i="1"/>
  <c r="O530" i="1"/>
  <c r="AE579" i="1"/>
  <c r="V580" i="1"/>
  <c r="W580" i="1" s="1"/>
  <c r="X580" i="1" s="1"/>
  <c r="Y580" i="1" s="1"/>
  <c r="AE585" i="1"/>
  <c r="V586" i="1"/>
  <c r="W586" i="1" s="1"/>
  <c r="X586" i="1" s="1"/>
  <c r="Y586" i="1" s="1"/>
  <c r="N501" i="1"/>
  <c r="AE501" i="1"/>
  <c r="N512" i="1"/>
  <c r="AE512" i="1"/>
  <c r="M476" i="1"/>
  <c r="N548" i="1"/>
  <c r="AE548" i="1"/>
  <c r="L519" i="1"/>
  <c r="M599" i="1"/>
  <c r="L476" i="1"/>
  <c r="AC507" i="1"/>
  <c r="AC548" i="1"/>
  <c r="AC539" i="1"/>
  <c r="L482" i="1"/>
  <c r="AC580" i="1"/>
  <c r="AC477" i="1"/>
  <c r="AC493" i="1"/>
  <c r="M591" i="1"/>
  <c r="AE592" i="1"/>
  <c r="V593" i="1"/>
  <c r="W593" i="1" s="1"/>
  <c r="X593" i="1" s="1"/>
  <c r="Y593" i="1" s="1"/>
  <c r="N592" i="1"/>
  <c r="AB553" i="1"/>
  <c r="AF494" i="1"/>
  <c r="AG494" i="1"/>
  <c r="AB571" i="1"/>
  <c r="P547" i="1"/>
  <c r="O547" i="1"/>
  <c r="AC546" i="1"/>
  <c r="P464" i="1"/>
  <c r="O464" i="1"/>
  <c r="N459" i="1"/>
  <c r="AE459" i="1"/>
  <c r="P562" i="1"/>
  <c r="O562" i="1"/>
  <c r="AF532" i="1"/>
  <c r="AG532" i="1"/>
  <c r="AC481" i="1"/>
  <c r="P466" i="1"/>
  <c r="O466" i="1"/>
  <c r="AC489" i="1"/>
  <c r="N487" i="1"/>
  <c r="L487" i="1"/>
  <c r="M540" i="1"/>
  <c r="N461" i="1"/>
  <c r="M461" i="1"/>
  <c r="L461" i="1"/>
  <c r="M545" i="1"/>
  <c r="N545" i="1"/>
  <c r="N503" i="1"/>
  <c r="L503" i="1"/>
  <c r="M548" i="1"/>
  <c r="L553" i="1"/>
  <c r="M553" i="1"/>
  <c r="N553" i="1"/>
  <c r="L548" i="1"/>
  <c r="N515" i="1"/>
  <c r="L515" i="1"/>
  <c r="L599" i="1"/>
  <c r="N599" i="1"/>
  <c r="M497" i="1"/>
  <c r="N497" i="1"/>
  <c r="M556" i="1"/>
  <c r="L549" i="1"/>
  <c r="M549" i="1"/>
  <c r="N549" i="1"/>
  <c r="M576" i="1"/>
  <c r="N551" i="1"/>
  <c r="L551" i="1"/>
  <c r="L513" i="1"/>
  <c r="M513" i="1"/>
  <c r="N513" i="1"/>
  <c r="M551" i="1"/>
  <c r="M491" i="1"/>
  <c r="N525" i="1"/>
  <c r="M525" i="1"/>
  <c r="L525" i="1"/>
  <c r="L457" i="1"/>
  <c r="M457" i="1"/>
  <c r="N457" i="1"/>
  <c r="N567" i="1"/>
  <c r="L567" i="1"/>
  <c r="L588" i="1"/>
  <c r="L491" i="1"/>
  <c r="M503" i="1"/>
  <c r="N579" i="1"/>
  <c r="L579" i="1"/>
  <c r="L585" i="1"/>
  <c r="M585" i="1"/>
  <c r="N585" i="1"/>
  <c r="M561" i="1"/>
  <c r="N561" i="1"/>
  <c r="M588" i="1"/>
  <c r="M455" i="1"/>
  <c r="L492" i="1"/>
  <c r="M456" i="1"/>
  <c r="L577" i="1"/>
  <c r="M577" i="1"/>
  <c r="N577" i="1"/>
  <c r="N465" i="1"/>
  <c r="M465" i="1"/>
  <c r="M515" i="1"/>
  <c r="M496" i="1"/>
  <c r="N589" i="1"/>
  <c r="M589" i="1"/>
  <c r="N453" i="1"/>
  <c r="M453" i="1"/>
  <c r="L453" i="1"/>
  <c r="L520" i="1"/>
  <c r="L496" i="1"/>
  <c r="L497" i="1"/>
  <c r="L507" i="1"/>
  <c r="N507" i="1"/>
  <c r="N511" i="1"/>
  <c r="L511" i="1"/>
  <c r="M480" i="1"/>
  <c r="N529" i="1"/>
  <c r="M529" i="1"/>
  <c r="M501" i="1"/>
  <c r="M579" i="1"/>
  <c r="L555" i="1"/>
  <c r="N452" i="1"/>
  <c r="L452" i="1"/>
  <c r="M452" i="1"/>
  <c r="N526" i="1"/>
  <c r="L526" i="1"/>
  <c r="M526" i="1"/>
  <c r="M521" i="1"/>
  <c r="L521" i="1"/>
  <c r="N521" i="1"/>
  <c r="N517" i="1"/>
  <c r="M517" i="1"/>
  <c r="L584" i="1"/>
  <c r="L524" i="1"/>
  <c r="N580" i="1"/>
  <c r="M580" i="1"/>
  <c r="L571" i="1"/>
  <c r="N571" i="1"/>
  <c r="M492" i="1"/>
  <c r="L475" i="1"/>
  <c r="N475" i="1"/>
  <c r="M475" i="1"/>
  <c r="L572" i="1"/>
  <c r="M487" i="1"/>
  <c r="L545" i="1"/>
  <c r="N593" i="1"/>
  <c r="M593" i="1"/>
  <c r="M520" i="1"/>
  <c r="N581" i="1"/>
  <c r="M581" i="1"/>
  <c r="M508" i="1"/>
  <c r="L455" i="1"/>
  <c r="L485" i="1"/>
  <c r="M485" i="1"/>
  <c r="N485" i="1"/>
  <c r="L480" i="1"/>
  <c r="L508" i="1"/>
  <c r="L580" i="1"/>
  <c r="L581" i="1"/>
  <c r="N471" i="1"/>
  <c r="L471" i="1"/>
  <c r="N479" i="1"/>
  <c r="L479" i="1"/>
  <c r="L456" i="1"/>
  <c r="M481" i="1"/>
  <c r="N481" i="1"/>
  <c r="N516" i="1"/>
  <c r="M516" i="1"/>
  <c r="M524" i="1"/>
  <c r="L489" i="1"/>
  <c r="M489" i="1"/>
  <c r="N489" i="1"/>
  <c r="N539" i="1"/>
  <c r="L539" i="1"/>
  <c r="M511" i="1"/>
  <c r="M560" i="1"/>
  <c r="L565" i="1"/>
  <c r="L540" i="1"/>
  <c r="L576" i="1"/>
  <c r="N535" i="1"/>
  <c r="L535" i="1"/>
  <c r="N575" i="1"/>
  <c r="L575" i="1"/>
  <c r="N543" i="1"/>
  <c r="L543" i="1"/>
  <c r="L593" i="1"/>
  <c r="L516" i="1"/>
  <c r="L560" i="1"/>
  <c r="M565" i="1"/>
  <c r="L561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8" i="1"/>
  <c r="F2" i="3"/>
  <c r="H450" i="1"/>
  <c r="I450" i="1"/>
  <c r="J9" i="1"/>
  <c r="H9" i="1"/>
  <c r="I9" i="1"/>
  <c r="J10" i="1"/>
  <c r="H10" i="1"/>
  <c r="I10" i="1"/>
  <c r="J11" i="1"/>
  <c r="H11" i="1"/>
  <c r="I11" i="1"/>
  <c r="J12" i="1"/>
  <c r="H12" i="1"/>
  <c r="I12" i="1"/>
  <c r="J13" i="1"/>
  <c r="H13" i="1"/>
  <c r="I13" i="1"/>
  <c r="J14" i="1"/>
  <c r="H14" i="1"/>
  <c r="I14" i="1"/>
  <c r="J15" i="1"/>
  <c r="H15" i="1"/>
  <c r="I15" i="1"/>
  <c r="J16" i="1"/>
  <c r="H16" i="1"/>
  <c r="I16" i="1"/>
  <c r="J17" i="1"/>
  <c r="H17" i="1"/>
  <c r="I17" i="1"/>
  <c r="J18" i="1"/>
  <c r="H18" i="1"/>
  <c r="I18" i="1"/>
  <c r="J19" i="1"/>
  <c r="H19" i="1"/>
  <c r="I19" i="1"/>
  <c r="J20" i="1"/>
  <c r="H20" i="1"/>
  <c r="I20" i="1"/>
  <c r="J21" i="1"/>
  <c r="H21" i="1"/>
  <c r="I21" i="1"/>
  <c r="J22" i="1"/>
  <c r="H22" i="1"/>
  <c r="I22" i="1"/>
  <c r="J23" i="1"/>
  <c r="H23" i="1"/>
  <c r="I23" i="1"/>
  <c r="J24" i="1"/>
  <c r="H24" i="1"/>
  <c r="I24" i="1"/>
  <c r="J25" i="1"/>
  <c r="H25" i="1"/>
  <c r="I25" i="1"/>
  <c r="J26" i="1"/>
  <c r="H26" i="1"/>
  <c r="I26" i="1"/>
  <c r="J27" i="1"/>
  <c r="H27" i="1"/>
  <c r="I27" i="1"/>
  <c r="J28" i="1"/>
  <c r="H28" i="1"/>
  <c r="I28" i="1"/>
  <c r="J29" i="1"/>
  <c r="H29" i="1"/>
  <c r="I29" i="1"/>
  <c r="J30" i="1"/>
  <c r="H30" i="1"/>
  <c r="I30" i="1"/>
  <c r="J31" i="1"/>
  <c r="H31" i="1"/>
  <c r="I31" i="1"/>
  <c r="J32" i="1"/>
  <c r="H32" i="1"/>
  <c r="I32" i="1"/>
  <c r="J33" i="1"/>
  <c r="H33" i="1"/>
  <c r="I33" i="1"/>
  <c r="J34" i="1"/>
  <c r="H34" i="1"/>
  <c r="I34" i="1"/>
  <c r="J35" i="1"/>
  <c r="H35" i="1"/>
  <c r="I35" i="1"/>
  <c r="J36" i="1"/>
  <c r="H36" i="1"/>
  <c r="I36" i="1"/>
  <c r="J37" i="1"/>
  <c r="H37" i="1"/>
  <c r="K37" i="1" s="1"/>
  <c r="AE37" i="1" s="1"/>
  <c r="I37" i="1"/>
  <c r="J38" i="1"/>
  <c r="H38" i="1"/>
  <c r="I38" i="1"/>
  <c r="J39" i="1"/>
  <c r="H39" i="1"/>
  <c r="I39" i="1"/>
  <c r="J40" i="1"/>
  <c r="H40" i="1"/>
  <c r="I40" i="1"/>
  <c r="J41" i="1"/>
  <c r="H41" i="1"/>
  <c r="I41" i="1"/>
  <c r="J42" i="1"/>
  <c r="H42" i="1"/>
  <c r="I42" i="1"/>
  <c r="J43" i="1"/>
  <c r="H43" i="1"/>
  <c r="I43" i="1"/>
  <c r="J44" i="1"/>
  <c r="H44" i="1"/>
  <c r="I44" i="1"/>
  <c r="J45" i="1"/>
  <c r="H45" i="1"/>
  <c r="I45" i="1"/>
  <c r="J46" i="1"/>
  <c r="H46" i="1"/>
  <c r="I46" i="1"/>
  <c r="J47" i="1"/>
  <c r="H47" i="1"/>
  <c r="I47" i="1"/>
  <c r="J48" i="1"/>
  <c r="H48" i="1"/>
  <c r="I48" i="1"/>
  <c r="J49" i="1"/>
  <c r="H49" i="1"/>
  <c r="I49" i="1"/>
  <c r="J50" i="1"/>
  <c r="H50" i="1"/>
  <c r="K50" i="1" s="1"/>
  <c r="I50" i="1"/>
  <c r="J51" i="1"/>
  <c r="H51" i="1"/>
  <c r="I51" i="1"/>
  <c r="J52" i="1"/>
  <c r="H52" i="1"/>
  <c r="I52" i="1"/>
  <c r="J53" i="1"/>
  <c r="H53" i="1"/>
  <c r="I53" i="1"/>
  <c r="J54" i="1"/>
  <c r="H54" i="1"/>
  <c r="I54" i="1"/>
  <c r="J55" i="1"/>
  <c r="H55" i="1"/>
  <c r="I55" i="1"/>
  <c r="J56" i="1"/>
  <c r="H56" i="1"/>
  <c r="I56" i="1"/>
  <c r="J57" i="1"/>
  <c r="H57" i="1"/>
  <c r="I57" i="1"/>
  <c r="J58" i="1"/>
  <c r="H58" i="1"/>
  <c r="I58" i="1"/>
  <c r="J59" i="1"/>
  <c r="H59" i="1"/>
  <c r="I59" i="1"/>
  <c r="J60" i="1"/>
  <c r="H60" i="1"/>
  <c r="I60" i="1"/>
  <c r="J61" i="1"/>
  <c r="H61" i="1"/>
  <c r="I61" i="1"/>
  <c r="J62" i="1"/>
  <c r="H62" i="1"/>
  <c r="I62" i="1"/>
  <c r="J63" i="1"/>
  <c r="H63" i="1"/>
  <c r="I63" i="1"/>
  <c r="J64" i="1"/>
  <c r="H64" i="1"/>
  <c r="I64" i="1"/>
  <c r="J65" i="1"/>
  <c r="H65" i="1"/>
  <c r="I65" i="1"/>
  <c r="J66" i="1"/>
  <c r="H66" i="1"/>
  <c r="I66" i="1"/>
  <c r="J67" i="1"/>
  <c r="H67" i="1"/>
  <c r="I67" i="1"/>
  <c r="J68" i="1"/>
  <c r="H68" i="1"/>
  <c r="I68" i="1"/>
  <c r="J69" i="1"/>
  <c r="H69" i="1"/>
  <c r="I69" i="1"/>
  <c r="J70" i="1"/>
  <c r="H70" i="1"/>
  <c r="I70" i="1"/>
  <c r="J71" i="1"/>
  <c r="H71" i="1"/>
  <c r="I71" i="1"/>
  <c r="J72" i="1"/>
  <c r="H72" i="1"/>
  <c r="I72" i="1"/>
  <c r="J73" i="1"/>
  <c r="H73" i="1"/>
  <c r="I73" i="1"/>
  <c r="J74" i="1"/>
  <c r="H74" i="1"/>
  <c r="I74" i="1"/>
  <c r="J75" i="1"/>
  <c r="H75" i="1"/>
  <c r="I75" i="1"/>
  <c r="J76" i="1"/>
  <c r="H76" i="1"/>
  <c r="I76" i="1"/>
  <c r="J77" i="1"/>
  <c r="H77" i="1"/>
  <c r="I77" i="1"/>
  <c r="J78" i="1"/>
  <c r="H78" i="1"/>
  <c r="I78" i="1"/>
  <c r="J79" i="1"/>
  <c r="H79" i="1"/>
  <c r="I79" i="1"/>
  <c r="J80" i="1"/>
  <c r="H80" i="1"/>
  <c r="I80" i="1"/>
  <c r="J81" i="1"/>
  <c r="H81" i="1"/>
  <c r="I81" i="1"/>
  <c r="J82" i="1"/>
  <c r="H82" i="1"/>
  <c r="I82" i="1"/>
  <c r="J83" i="1"/>
  <c r="H83" i="1"/>
  <c r="I83" i="1"/>
  <c r="J84" i="1"/>
  <c r="H84" i="1"/>
  <c r="I84" i="1"/>
  <c r="J85" i="1"/>
  <c r="H85" i="1"/>
  <c r="I85" i="1"/>
  <c r="J86" i="1"/>
  <c r="H86" i="1"/>
  <c r="K86" i="1" s="1"/>
  <c r="I86" i="1"/>
  <c r="J87" i="1"/>
  <c r="H87" i="1"/>
  <c r="I87" i="1"/>
  <c r="J88" i="1"/>
  <c r="H88" i="1"/>
  <c r="I88" i="1"/>
  <c r="J89" i="1"/>
  <c r="H89" i="1"/>
  <c r="I89" i="1"/>
  <c r="J90" i="1"/>
  <c r="H90" i="1"/>
  <c r="I90" i="1"/>
  <c r="J91" i="1"/>
  <c r="H91" i="1"/>
  <c r="I91" i="1"/>
  <c r="J92" i="1"/>
  <c r="H92" i="1"/>
  <c r="I92" i="1"/>
  <c r="J93" i="1"/>
  <c r="H93" i="1"/>
  <c r="I93" i="1"/>
  <c r="J94" i="1"/>
  <c r="H94" i="1"/>
  <c r="I94" i="1"/>
  <c r="J95" i="1"/>
  <c r="H95" i="1"/>
  <c r="I95" i="1"/>
  <c r="J96" i="1"/>
  <c r="H96" i="1"/>
  <c r="I96" i="1"/>
  <c r="J97" i="1"/>
  <c r="H97" i="1"/>
  <c r="I97" i="1"/>
  <c r="J98" i="1"/>
  <c r="H98" i="1"/>
  <c r="I98" i="1"/>
  <c r="J99" i="1"/>
  <c r="H99" i="1"/>
  <c r="I99" i="1"/>
  <c r="J100" i="1"/>
  <c r="H100" i="1"/>
  <c r="I100" i="1"/>
  <c r="J101" i="1"/>
  <c r="H101" i="1"/>
  <c r="I101" i="1"/>
  <c r="J102" i="1"/>
  <c r="H102" i="1"/>
  <c r="I102" i="1"/>
  <c r="J103" i="1"/>
  <c r="H103" i="1"/>
  <c r="I103" i="1"/>
  <c r="J104" i="1"/>
  <c r="H104" i="1"/>
  <c r="I104" i="1"/>
  <c r="J105" i="1"/>
  <c r="H105" i="1"/>
  <c r="I105" i="1"/>
  <c r="J106" i="1"/>
  <c r="H106" i="1"/>
  <c r="I106" i="1"/>
  <c r="J107" i="1"/>
  <c r="H107" i="1"/>
  <c r="I107" i="1"/>
  <c r="J108" i="1"/>
  <c r="H108" i="1"/>
  <c r="I108" i="1"/>
  <c r="J109" i="1"/>
  <c r="H109" i="1"/>
  <c r="I109" i="1"/>
  <c r="J110" i="1"/>
  <c r="H110" i="1"/>
  <c r="I110" i="1"/>
  <c r="J111" i="1"/>
  <c r="H111" i="1"/>
  <c r="I111" i="1"/>
  <c r="J112" i="1"/>
  <c r="H112" i="1"/>
  <c r="I112" i="1"/>
  <c r="J113" i="1"/>
  <c r="H113" i="1"/>
  <c r="I113" i="1"/>
  <c r="J114" i="1"/>
  <c r="H114" i="1"/>
  <c r="I114" i="1"/>
  <c r="J115" i="1"/>
  <c r="H115" i="1"/>
  <c r="I115" i="1"/>
  <c r="J116" i="1"/>
  <c r="H116" i="1"/>
  <c r="I116" i="1"/>
  <c r="J117" i="1"/>
  <c r="H117" i="1"/>
  <c r="I117" i="1"/>
  <c r="J118" i="1"/>
  <c r="H118" i="1"/>
  <c r="I118" i="1"/>
  <c r="J119" i="1"/>
  <c r="H119" i="1"/>
  <c r="I119" i="1"/>
  <c r="J120" i="1"/>
  <c r="H120" i="1"/>
  <c r="I120" i="1"/>
  <c r="J121" i="1"/>
  <c r="H121" i="1"/>
  <c r="I121" i="1"/>
  <c r="J122" i="1"/>
  <c r="H122" i="1"/>
  <c r="I122" i="1"/>
  <c r="J123" i="1"/>
  <c r="H123" i="1"/>
  <c r="I123" i="1"/>
  <c r="J124" i="1"/>
  <c r="H124" i="1"/>
  <c r="I124" i="1"/>
  <c r="J125" i="1"/>
  <c r="H125" i="1"/>
  <c r="I125" i="1"/>
  <c r="J126" i="1"/>
  <c r="H126" i="1"/>
  <c r="I126" i="1"/>
  <c r="J127" i="1"/>
  <c r="H127" i="1"/>
  <c r="I127" i="1"/>
  <c r="J128" i="1"/>
  <c r="H128" i="1"/>
  <c r="I128" i="1"/>
  <c r="J129" i="1"/>
  <c r="H129" i="1"/>
  <c r="I129" i="1"/>
  <c r="J130" i="1"/>
  <c r="H130" i="1"/>
  <c r="I130" i="1"/>
  <c r="J131" i="1"/>
  <c r="H131" i="1"/>
  <c r="I131" i="1"/>
  <c r="J132" i="1"/>
  <c r="H132" i="1"/>
  <c r="I132" i="1"/>
  <c r="J133" i="1"/>
  <c r="H133" i="1"/>
  <c r="I133" i="1"/>
  <c r="J134" i="1"/>
  <c r="H134" i="1"/>
  <c r="I134" i="1"/>
  <c r="J135" i="1"/>
  <c r="H135" i="1"/>
  <c r="I135" i="1"/>
  <c r="J136" i="1"/>
  <c r="H136" i="1"/>
  <c r="I136" i="1"/>
  <c r="J137" i="1"/>
  <c r="H137" i="1"/>
  <c r="I137" i="1"/>
  <c r="J138" i="1"/>
  <c r="H138" i="1"/>
  <c r="I138" i="1"/>
  <c r="J139" i="1"/>
  <c r="H139" i="1"/>
  <c r="I139" i="1"/>
  <c r="J140" i="1"/>
  <c r="H140" i="1"/>
  <c r="I140" i="1"/>
  <c r="J141" i="1"/>
  <c r="H141" i="1"/>
  <c r="I141" i="1"/>
  <c r="J142" i="1"/>
  <c r="H142" i="1"/>
  <c r="I142" i="1"/>
  <c r="J143" i="1"/>
  <c r="H143" i="1"/>
  <c r="I143" i="1"/>
  <c r="J144" i="1"/>
  <c r="H144" i="1"/>
  <c r="I144" i="1"/>
  <c r="J145" i="1"/>
  <c r="H145" i="1"/>
  <c r="I145" i="1"/>
  <c r="J146" i="1"/>
  <c r="H146" i="1"/>
  <c r="I146" i="1"/>
  <c r="J147" i="1"/>
  <c r="H147" i="1"/>
  <c r="I147" i="1"/>
  <c r="J148" i="1"/>
  <c r="H148" i="1"/>
  <c r="I148" i="1"/>
  <c r="J149" i="1"/>
  <c r="H149" i="1"/>
  <c r="I149" i="1"/>
  <c r="J150" i="1"/>
  <c r="H150" i="1"/>
  <c r="I150" i="1"/>
  <c r="J151" i="1"/>
  <c r="H151" i="1"/>
  <c r="I151" i="1"/>
  <c r="J152" i="1"/>
  <c r="H152" i="1"/>
  <c r="I152" i="1"/>
  <c r="J153" i="1"/>
  <c r="H153" i="1"/>
  <c r="I153" i="1"/>
  <c r="J154" i="1"/>
  <c r="H154" i="1"/>
  <c r="I154" i="1"/>
  <c r="J155" i="1"/>
  <c r="H155" i="1"/>
  <c r="I155" i="1"/>
  <c r="J156" i="1"/>
  <c r="H156" i="1"/>
  <c r="I156" i="1"/>
  <c r="J157" i="1"/>
  <c r="H157" i="1"/>
  <c r="I157" i="1"/>
  <c r="J158" i="1"/>
  <c r="H158" i="1"/>
  <c r="I158" i="1"/>
  <c r="J159" i="1"/>
  <c r="H159" i="1"/>
  <c r="I159" i="1"/>
  <c r="J160" i="1"/>
  <c r="H160" i="1"/>
  <c r="I160" i="1"/>
  <c r="J161" i="1"/>
  <c r="H161" i="1"/>
  <c r="I161" i="1"/>
  <c r="J162" i="1"/>
  <c r="H162" i="1"/>
  <c r="I162" i="1"/>
  <c r="J163" i="1"/>
  <c r="H163" i="1"/>
  <c r="I163" i="1"/>
  <c r="J164" i="1"/>
  <c r="H164" i="1"/>
  <c r="I164" i="1"/>
  <c r="J165" i="1"/>
  <c r="H165" i="1"/>
  <c r="I165" i="1"/>
  <c r="J166" i="1"/>
  <c r="H166" i="1"/>
  <c r="K166" i="1" s="1"/>
  <c r="I166" i="1"/>
  <c r="J167" i="1"/>
  <c r="H167" i="1"/>
  <c r="I167" i="1"/>
  <c r="J168" i="1"/>
  <c r="H168" i="1"/>
  <c r="I168" i="1"/>
  <c r="J169" i="1"/>
  <c r="H169" i="1"/>
  <c r="I169" i="1"/>
  <c r="J170" i="1"/>
  <c r="H170" i="1"/>
  <c r="I170" i="1"/>
  <c r="J171" i="1"/>
  <c r="H171" i="1"/>
  <c r="I171" i="1"/>
  <c r="J172" i="1"/>
  <c r="H172" i="1"/>
  <c r="I172" i="1"/>
  <c r="J173" i="1"/>
  <c r="H173" i="1"/>
  <c r="I173" i="1"/>
  <c r="J174" i="1"/>
  <c r="H174" i="1"/>
  <c r="I174" i="1"/>
  <c r="J175" i="1"/>
  <c r="H175" i="1"/>
  <c r="I175" i="1"/>
  <c r="J176" i="1"/>
  <c r="H176" i="1"/>
  <c r="I176" i="1"/>
  <c r="J177" i="1"/>
  <c r="H177" i="1"/>
  <c r="I177" i="1"/>
  <c r="J178" i="1"/>
  <c r="H178" i="1"/>
  <c r="I178" i="1"/>
  <c r="J179" i="1"/>
  <c r="H179" i="1"/>
  <c r="I179" i="1"/>
  <c r="J180" i="1"/>
  <c r="H180" i="1"/>
  <c r="I180" i="1"/>
  <c r="J181" i="1"/>
  <c r="H181" i="1"/>
  <c r="I181" i="1"/>
  <c r="J182" i="1"/>
  <c r="H182" i="1"/>
  <c r="I182" i="1"/>
  <c r="J183" i="1"/>
  <c r="H183" i="1"/>
  <c r="I183" i="1"/>
  <c r="J184" i="1"/>
  <c r="H184" i="1"/>
  <c r="I184" i="1"/>
  <c r="J185" i="1"/>
  <c r="H185" i="1"/>
  <c r="I185" i="1"/>
  <c r="J186" i="1"/>
  <c r="H186" i="1"/>
  <c r="I186" i="1"/>
  <c r="J187" i="1"/>
  <c r="H187" i="1"/>
  <c r="I187" i="1"/>
  <c r="J188" i="1"/>
  <c r="H188" i="1"/>
  <c r="I188" i="1"/>
  <c r="J189" i="1"/>
  <c r="H189" i="1"/>
  <c r="I189" i="1"/>
  <c r="J190" i="1"/>
  <c r="H190" i="1"/>
  <c r="I190" i="1"/>
  <c r="J191" i="1"/>
  <c r="H191" i="1"/>
  <c r="I191" i="1"/>
  <c r="J192" i="1"/>
  <c r="H192" i="1"/>
  <c r="I192" i="1"/>
  <c r="J193" i="1"/>
  <c r="H193" i="1"/>
  <c r="I193" i="1"/>
  <c r="J194" i="1"/>
  <c r="H194" i="1"/>
  <c r="I194" i="1"/>
  <c r="J195" i="1"/>
  <c r="H195" i="1"/>
  <c r="I195" i="1"/>
  <c r="J196" i="1"/>
  <c r="H196" i="1"/>
  <c r="I196" i="1"/>
  <c r="J197" i="1"/>
  <c r="H197" i="1"/>
  <c r="I197" i="1"/>
  <c r="J198" i="1"/>
  <c r="H198" i="1"/>
  <c r="I198" i="1"/>
  <c r="J199" i="1"/>
  <c r="H199" i="1"/>
  <c r="I199" i="1"/>
  <c r="J200" i="1"/>
  <c r="H200" i="1"/>
  <c r="I200" i="1"/>
  <c r="J201" i="1"/>
  <c r="H201" i="1"/>
  <c r="I201" i="1"/>
  <c r="J202" i="1"/>
  <c r="H202" i="1"/>
  <c r="I202" i="1"/>
  <c r="J203" i="1"/>
  <c r="H203" i="1"/>
  <c r="I203" i="1"/>
  <c r="J204" i="1"/>
  <c r="H204" i="1"/>
  <c r="I204" i="1"/>
  <c r="J205" i="1"/>
  <c r="H205" i="1"/>
  <c r="I205" i="1"/>
  <c r="J206" i="1"/>
  <c r="H206" i="1"/>
  <c r="I206" i="1"/>
  <c r="J207" i="1"/>
  <c r="H207" i="1"/>
  <c r="I207" i="1"/>
  <c r="J208" i="1"/>
  <c r="H208" i="1"/>
  <c r="I208" i="1"/>
  <c r="J209" i="1"/>
  <c r="H209" i="1"/>
  <c r="I209" i="1"/>
  <c r="J210" i="1"/>
  <c r="H210" i="1"/>
  <c r="I210" i="1"/>
  <c r="J211" i="1"/>
  <c r="H211" i="1"/>
  <c r="I211" i="1"/>
  <c r="J212" i="1"/>
  <c r="H212" i="1"/>
  <c r="I212" i="1"/>
  <c r="J213" i="1"/>
  <c r="H213" i="1"/>
  <c r="I213" i="1"/>
  <c r="J214" i="1"/>
  <c r="H214" i="1"/>
  <c r="I214" i="1"/>
  <c r="J215" i="1"/>
  <c r="H215" i="1"/>
  <c r="I215" i="1"/>
  <c r="J216" i="1"/>
  <c r="H216" i="1"/>
  <c r="I216" i="1"/>
  <c r="J217" i="1"/>
  <c r="H217" i="1"/>
  <c r="I217" i="1"/>
  <c r="J218" i="1"/>
  <c r="H218" i="1"/>
  <c r="I218" i="1"/>
  <c r="J219" i="1"/>
  <c r="H219" i="1"/>
  <c r="I219" i="1"/>
  <c r="J220" i="1"/>
  <c r="H220" i="1"/>
  <c r="I220" i="1"/>
  <c r="J221" i="1"/>
  <c r="H221" i="1"/>
  <c r="I221" i="1"/>
  <c r="J222" i="1"/>
  <c r="H222" i="1"/>
  <c r="I222" i="1"/>
  <c r="J223" i="1"/>
  <c r="H223" i="1"/>
  <c r="I223" i="1"/>
  <c r="J224" i="1"/>
  <c r="H224" i="1"/>
  <c r="I224" i="1"/>
  <c r="J225" i="1"/>
  <c r="H225" i="1"/>
  <c r="I225" i="1"/>
  <c r="J226" i="1"/>
  <c r="H226" i="1"/>
  <c r="I226" i="1"/>
  <c r="J227" i="1"/>
  <c r="H227" i="1"/>
  <c r="I227" i="1"/>
  <c r="J228" i="1"/>
  <c r="H228" i="1"/>
  <c r="I228" i="1"/>
  <c r="J229" i="1"/>
  <c r="H229" i="1"/>
  <c r="I229" i="1"/>
  <c r="J230" i="1"/>
  <c r="H230" i="1"/>
  <c r="K230" i="1" s="1"/>
  <c r="AE230" i="1" s="1"/>
  <c r="I230" i="1"/>
  <c r="J231" i="1"/>
  <c r="H231" i="1"/>
  <c r="I231" i="1"/>
  <c r="J232" i="1"/>
  <c r="H232" i="1"/>
  <c r="I232" i="1"/>
  <c r="J233" i="1"/>
  <c r="H233" i="1"/>
  <c r="I233" i="1"/>
  <c r="J234" i="1"/>
  <c r="H234" i="1"/>
  <c r="I234" i="1"/>
  <c r="J235" i="1"/>
  <c r="H235" i="1"/>
  <c r="I235" i="1"/>
  <c r="J236" i="1"/>
  <c r="H236" i="1"/>
  <c r="I236" i="1"/>
  <c r="J237" i="1"/>
  <c r="H237" i="1"/>
  <c r="I237" i="1"/>
  <c r="J238" i="1"/>
  <c r="H238" i="1"/>
  <c r="I238" i="1"/>
  <c r="J239" i="1"/>
  <c r="H239" i="1"/>
  <c r="I239" i="1"/>
  <c r="J240" i="1"/>
  <c r="H240" i="1"/>
  <c r="I240" i="1"/>
  <c r="J241" i="1"/>
  <c r="H241" i="1"/>
  <c r="I241" i="1"/>
  <c r="J242" i="1"/>
  <c r="H242" i="1"/>
  <c r="I242" i="1"/>
  <c r="J243" i="1"/>
  <c r="H243" i="1"/>
  <c r="I243" i="1"/>
  <c r="J244" i="1"/>
  <c r="H244" i="1"/>
  <c r="I244" i="1"/>
  <c r="J245" i="1"/>
  <c r="H245" i="1"/>
  <c r="I245" i="1"/>
  <c r="J246" i="1"/>
  <c r="H246" i="1"/>
  <c r="I246" i="1"/>
  <c r="J247" i="1"/>
  <c r="H247" i="1"/>
  <c r="I247" i="1"/>
  <c r="J248" i="1"/>
  <c r="H248" i="1"/>
  <c r="I248" i="1"/>
  <c r="J249" i="1"/>
  <c r="H249" i="1"/>
  <c r="I249" i="1"/>
  <c r="J250" i="1"/>
  <c r="H250" i="1"/>
  <c r="I250" i="1"/>
  <c r="J251" i="1"/>
  <c r="H251" i="1"/>
  <c r="I251" i="1"/>
  <c r="J252" i="1"/>
  <c r="H252" i="1"/>
  <c r="I252" i="1"/>
  <c r="J253" i="1"/>
  <c r="H253" i="1"/>
  <c r="I253" i="1"/>
  <c r="J254" i="1"/>
  <c r="H254" i="1"/>
  <c r="I254" i="1"/>
  <c r="J255" i="1"/>
  <c r="H255" i="1"/>
  <c r="I255" i="1"/>
  <c r="J256" i="1"/>
  <c r="H256" i="1"/>
  <c r="I256" i="1"/>
  <c r="J257" i="1"/>
  <c r="H257" i="1"/>
  <c r="I257" i="1"/>
  <c r="J258" i="1"/>
  <c r="H258" i="1"/>
  <c r="I258" i="1"/>
  <c r="J259" i="1"/>
  <c r="H259" i="1"/>
  <c r="I259" i="1"/>
  <c r="J260" i="1"/>
  <c r="H260" i="1"/>
  <c r="I260" i="1"/>
  <c r="J261" i="1"/>
  <c r="H261" i="1"/>
  <c r="I261" i="1"/>
  <c r="J262" i="1"/>
  <c r="H262" i="1"/>
  <c r="I262" i="1"/>
  <c r="J263" i="1"/>
  <c r="H263" i="1"/>
  <c r="I263" i="1"/>
  <c r="J264" i="1"/>
  <c r="H264" i="1"/>
  <c r="I264" i="1"/>
  <c r="J265" i="1"/>
  <c r="H265" i="1"/>
  <c r="I265" i="1"/>
  <c r="J266" i="1"/>
  <c r="H266" i="1"/>
  <c r="I266" i="1"/>
  <c r="J267" i="1"/>
  <c r="H267" i="1"/>
  <c r="I267" i="1"/>
  <c r="J268" i="1"/>
  <c r="H268" i="1"/>
  <c r="I268" i="1"/>
  <c r="J269" i="1"/>
  <c r="H269" i="1"/>
  <c r="I269" i="1"/>
  <c r="J270" i="1"/>
  <c r="H270" i="1"/>
  <c r="I270" i="1"/>
  <c r="J271" i="1"/>
  <c r="H271" i="1"/>
  <c r="I271" i="1"/>
  <c r="J272" i="1"/>
  <c r="H272" i="1"/>
  <c r="I272" i="1"/>
  <c r="J273" i="1"/>
  <c r="H273" i="1"/>
  <c r="I273" i="1"/>
  <c r="J274" i="1"/>
  <c r="H274" i="1"/>
  <c r="I274" i="1"/>
  <c r="J275" i="1"/>
  <c r="H275" i="1"/>
  <c r="I275" i="1"/>
  <c r="J276" i="1"/>
  <c r="H276" i="1"/>
  <c r="I276" i="1"/>
  <c r="J277" i="1"/>
  <c r="H277" i="1"/>
  <c r="I277" i="1"/>
  <c r="J278" i="1"/>
  <c r="H278" i="1"/>
  <c r="I278" i="1"/>
  <c r="J279" i="1"/>
  <c r="H279" i="1"/>
  <c r="I279" i="1"/>
  <c r="J280" i="1"/>
  <c r="H280" i="1"/>
  <c r="I280" i="1"/>
  <c r="J281" i="1"/>
  <c r="H281" i="1"/>
  <c r="I281" i="1"/>
  <c r="J282" i="1"/>
  <c r="H282" i="1"/>
  <c r="I282" i="1"/>
  <c r="J283" i="1"/>
  <c r="H283" i="1"/>
  <c r="I283" i="1"/>
  <c r="J284" i="1"/>
  <c r="H284" i="1"/>
  <c r="I284" i="1"/>
  <c r="J285" i="1"/>
  <c r="H285" i="1"/>
  <c r="I285" i="1"/>
  <c r="J286" i="1"/>
  <c r="H286" i="1"/>
  <c r="I286" i="1"/>
  <c r="J287" i="1"/>
  <c r="H287" i="1"/>
  <c r="I287" i="1"/>
  <c r="J288" i="1"/>
  <c r="H288" i="1"/>
  <c r="I288" i="1"/>
  <c r="J289" i="1"/>
  <c r="H289" i="1"/>
  <c r="I289" i="1"/>
  <c r="J290" i="1"/>
  <c r="H290" i="1"/>
  <c r="I290" i="1"/>
  <c r="J291" i="1"/>
  <c r="H291" i="1"/>
  <c r="I291" i="1"/>
  <c r="J292" i="1"/>
  <c r="H292" i="1"/>
  <c r="I292" i="1"/>
  <c r="J293" i="1"/>
  <c r="H293" i="1"/>
  <c r="I293" i="1"/>
  <c r="J294" i="1"/>
  <c r="H294" i="1"/>
  <c r="I294" i="1"/>
  <c r="J295" i="1"/>
  <c r="H295" i="1"/>
  <c r="I295" i="1"/>
  <c r="J296" i="1"/>
  <c r="H296" i="1"/>
  <c r="I296" i="1"/>
  <c r="J297" i="1"/>
  <c r="H297" i="1"/>
  <c r="I297" i="1"/>
  <c r="J298" i="1"/>
  <c r="H298" i="1"/>
  <c r="I298" i="1"/>
  <c r="J299" i="1"/>
  <c r="H299" i="1"/>
  <c r="I299" i="1"/>
  <c r="J300" i="1"/>
  <c r="H300" i="1"/>
  <c r="I300" i="1"/>
  <c r="J301" i="1"/>
  <c r="H301" i="1"/>
  <c r="I301" i="1"/>
  <c r="J302" i="1"/>
  <c r="H302" i="1"/>
  <c r="I302" i="1"/>
  <c r="J303" i="1"/>
  <c r="H303" i="1"/>
  <c r="I303" i="1"/>
  <c r="J304" i="1"/>
  <c r="H304" i="1"/>
  <c r="I304" i="1"/>
  <c r="J305" i="1"/>
  <c r="H305" i="1"/>
  <c r="I305" i="1"/>
  <c r="J306" i="1"/>
  <c r="H306" i="1"/>
  <c r="I306" i="1"/>
  <c r="J307" i="1"/>
  <c r="H307" i="1"/>
  <c r="I307" i="1"/>
  <c r="J308" i="1"/>
  <c r="H308" i="1"/>
  <c r="I308" i="1"/>
  <c r="J309" i="1"/>
  <c r="H309" i="1"/>
  <c r="I309" i="1"/>
  <c r="J310" i="1"/>
  <c r="H310" i="1"/>
  <c r="I310" i="1"/>
  <c r="J311" i="1"/>
  <c r="H311" i="1"/>
  <c r="I311" i="1"/>
  <c r="J312" i="1"/>
  <c r="H312" i="1"/>
  <c r="I312" i="1"/>
  <c r="J313" i="1"/>
  <c r="H313" i="1"/>
  <c r="I313" i="1"/>
  <c r="J314" i="1"/>
  <c r="H314" i="1"/>
  <c r="I314" i="1"/>
  <c r="J315" i="1"/>
  <c r="H315" i="1"/>
  <c r="I315" i="1"/>
  <c r="J316" i="1"/>
  <c r="H316" i="1"/>
  <c r="I316" i="1"/>
  <c r="J317" i="1"/>
  <c r="H317" i="1"/>
  <c r="I317" i="1"/>
  <c r="J318" i="1"/>
  <c r="H318" i="1"/>
  <c r="I318" i="1"/>
  <c r="J319" i="1"/>
  <c r="H319" i="1"/>
  <c r="I319" i="1"/>
  <c r="J320" i="1"/>
  <c r="H320" i="1"/>
  <c r="I320" i="1"/>
  <c r="J321" i="1"/>
  <c r="H321" i="1"/>
  <c r="I321" i="1"/>
  <c r="J322" i="1"/>
  <c r="H322" i="1"/>
  <c r="I322" i="1"/>
  <c r="J323" i="1"/>
  <c r="H323" i="1"/>
  <c r="I323" i="1"/>
  <c r="J324" i="1"/>
  <c r="H324" i="1"/>
  <c r="I324" i="1"/>
  <c r="J325" i="1"/>
  <c r="H325" i="1"/>
  <c r="I325" i="1"/>
  <c r="J326" i="1"/>
  <c r="H326" i="1"/>
  <c r="I326" i="1"/>
  <c r="J327" i="1"/>
  <c r="H327" i="1"/>
  <c r="I327" i="1"/>
  <c r="J328" i="1"/>
  <c r="H328" i="1"/>
  <c r="I328" i="1"/>
  <c r="J329" i="1"/>
  <c r="H329" i="1"/>
  <c r="I329" i="1"/>
  <c r="J330" i="1"/>
  <c r="H330" i="1"/>
  <c r="I330" i="1"/>
  <c r="J331" i="1"/>
  <c r="H331" i="1"/>
  <c r="I331" i="1"/>
  <c r="J332" i="1"/>
  <c r="H332" i="1"/>
  <c r="I332" i="1"/>
  <c r="J333" i="1"/>
  <c r="H333" i="1"/>
  <c r="I333" i="1"/>
  <c r="J334" i="1"/>
  <c r="H334" i="1"/>
  <c r="I334" i="1"/>
  <c r="J335" i="1"/>
  <c r="H335" i="1"/>
  <c r="I335" i="1"/>
  <c r="J336" i="1"/>
  <c r="H336" i="1"/>
  <c r="I336" i="1"/>
  <c r="J337" i="1"/>
  <c r="H337" i="1"/>
  <c r="I337" i="1"/>
  <c r="J338" i="1"/>
  <c r="H338" i="1"/>
  <c r="I338" i="1"/>
  <c r="J339" i="1"/>
  <c r="H339" i="1"/>
  <c r="I339" i="1"/>
  <c r="J340" i="1"/>
  <c r="H340" i="1"/>
  <c r="I340" i="1"/>
  <c r="J341" i="1"/>
  <c r="H341" i="1"/>
  <c r="I341" i="1"/>
  <c r="J342" i="1"/>
  <c r="H342" i="1"/>
  <c r="I342" i="1"/>
  <c r="J343" i="1"/>
  <c r="H343" i="1"/>
  <c r="I343" i="1"/>
  <c r="J344" i="1"/>
  <c r="H344" i="1"/>
  <c r="I344" i="1"/>
  <c r="J345" i="1"/>
  <c r="H345" i="1"/>
  <c r="I345" i="1"/>
  <c r="J346" i="1"/>
  <c r="H346" i="1"/>
  <c r="I346" i="1"/>
  <c r="J347" i="1"/>
  <c r="H347" i="1"/>
  <c r="I347" i="1"/>
  <c r="J348" i="1"/>
  <c r="H348" i="1"/>
  <c r="I348" i="1"/>
  <c r="J349" i="1"/>
  <c r="H349" i="1"/>
  <c r="I349" i="1"/>
  <c r="J350" i="1"/>
  <c r="H350" i="1"/>
  <c r="I350" i="1"/>
  <c r="J351" i="1"/>
  <c r="H351" i="1"/>
  <c r="I351" i="1"/>
  <c r="J352" i="1"/>
  <c r="H352" i="1"/>
  <c r="I352" i="1"/>
  <c r="J353" i="1"/>
  <c r="H353" i="1"/>
  <c r="I353" i="1"/>
  <c r="J354" i="1"/>
  <c r="H354" i="1"/>
  <c r="I354" i="1"/>
  <c r="J355" i="1"/>
  <c r="H355" i="1"/>
  <c r="I355" i="1"/>
  <c r="J356" i="1"/>
  <c r="H356" i="1"/>
  <c r="I356" i="1"/>
  <c r="J357" i="1"/>
  <c r="H357" i="1"/>
  <c r="I357" i="1"/>
  <c r="J358" i="1"/>
  <c r="H358" i="1"/>
  <c r="I358" i="1"/>
  <c r="J359" i="1"/>
  <c r="H359" i="1"/>
  <c r="I359" i="1"/>
  <c r="J360" i="1"/>
  <c r="H360" i="1"/>
  <c r="I360" i="1"/>
  <c r="J361" i="1"/>
  <c r="H361" i="1"/>
  <c r="I361" i="1"/>
  <c r="J362" i="1"/>
  <c r="H362" i="1"/>
  <c r="I362" i="1"/>
  <c r="J363" i="1"/>
  <c r="H363" i="1"/>
  <c r="I363" i="1"/>
  <c r="J364" i="1"/>
  <c r="H364" i="1"/>
  <c r="I364" i="1"/>
  <c r="J365" i="1"/>
  <c r="H365" i="1"/>
  <c r="I365" i="1"/>
  <c r="J366" i="1"/>
  <c r="H366" i="1"/>
  <c r="I366" i="1"/>
  <c r="J367" i="1"/>
  <c r="H367" i="1"/>
  <c r="I367" i="1"/>
  <c r="J368" i="1"/>
  <c r="H368" i="1"/>
  <c r="I368" i="1"/>
  <c r="J369" i="1"/>
  <c r="H369" i="1"/>
  <c r="I369" i="1"/>
  <c r="J370" i="1"/>
  <c r="H370" i="1"/>
  <c r="I370" i="1"/>
  <c r="J371" i="1"/>
  <c r="H371" i="1"/>
  <c r="I371" i="1"/>
  <c r="J372" i="1"/>
  <c r="H372" i="1"/>
  <c r="I372" i="1"/>
  <c r="J373" i="1"/>
  <c r="H373" i="1"/>
  <c r="I373" i="1"/>
  <c r="J374" i="1"/>
  <c r="H374" i="1"/>
  <c r="I374" i="1"/>
  <c r="J375" i="1"/>
  <c r="H375" i="1"/>
  <c r="I375" i="1"/>
  <c r="J376" i="1"/>
  <c r="H376" i="1"/>
  <c r="I376" i="1"/>
  <c r="J377" i="1"/>
  <c r="H377" i="1"/>
  <c r="I377" i="1"/>
  <c r="J378" i="1"/>
  <c r="H378" i="1"/>
  <c r="I378" i="1"/>
  <c r="J379" i="1"/>
  <c r="H379" i="1"/>
  <c r="I379" i="1"/>
  <c r="J380" i="1"/>
  <c r="H380" i="1"/>
  <c r="I380" i="1"/>
  <c r="J381" i="1"/>
  <c r="H381" i="1"/>
  <c r="I381" i="1"/>
  <c r="J382" i="1"/>
  <c r="H382" i="1"/>
  <c r="I382" i="1"/>
  <c r="J383" i="1"/>
  <c r="H383" i="1"/>
  <c r="I383" i="1"/>
  <c r="J384" i="1"/>
  <c r="H384" i="1"/>
  <c r="I384" i="1"/>
  <c r="J385" i="1"/>
  <c r="H385" i="1"/>
  <c r="I385" i="1"/>
  <c r="J386" i="1"/>
  <c r="H386" i="1"/>
  <c r="I386" i="1"/>
  <c r="J387" i="1"/>
  <c r="H387" i="1"/>
  <c r="I387" i="1"/>
  <c r="J388" i="1"/>
  <c r="H388" i="1"/>
  <c r="I388" i="1"/>
  <c r="J389" i="1"/>
  <c r="H389" i="1"/>
  <c r="I389" i="1"/>
  <c r="J390" i="1"/>
  <c r="H390" i="1"/>
  <c r="I390" i="1"/>
  <c r="J391" i="1"/>
  <c r="H391" i="1"/>
  <c r="I391" i="1"/>
  <c r="J392" i="1"/>
  <c r="H392" i="1"/>
  <c r="I392" i="1"/>
  <c r="J393" i="1"/>
  <c r="H393" i="1"/>
  <c r="I393" i="1"/>
  <c r="J394" i="1"/>
  <c r="H394" i="1"/>
  <c r="I394" i="1"/>
  <c r="J395" i="1"/>
  <c r="H395" i="1"/>
  <c r="I395" i="1"/>
  <c r="J396" i="1"/>
  <c r="H396" i="1"/>
  <c r="I396" i="1"/>
  <c r="J397" i="1"/>
  <c r="H397" i="1"/>
  <c r="I397" i="1"/>
  <c r="J398" i="1"/>
  <c r="H398" i="1"/>
  <c r="I398" i="1"/>
  <c r="J399" i="1"/>
  <c r="H399" i="1"/>
  <c r="I399" i="1"/>
  <c r="J400" i="1"/>
  <c r="H400" i="1"/>
  <c r="I400" i="1"/>
  <c r="J401" i="1"/>
  <c r="H401" i="1"/>
  <c r="I401" i="1"/>
  <c r="J402" i="1"/>
  <c r="H402" i="1"/>
  <c r="I402" i="1"/>
  <c r="J403" i="1"/>
  <c r="H403" i="1"/>
  <c r="I403" i="1"/>
  <c r="J404" i="1"/>
  <c r="H404" i="1"/>
  <c r="I404" i="1"/>
  <c r="J405" i="1"/>
  <c r="H405" i="1"/>
  <c r="I405" i="1"/>
  <c r="J406" i="1"/>
  <c r="H406" i="1"/>
  <c r="I406" i="1"/>
  <c r="J407" i="1"/>
  <c r="H407" i="1"/>
  <c r="I407" i="1"/>
  <c r="J408" i="1"/>
  <c r="H408" i="1"/>
  <c r="I408" i="1"/>
  <c r="J409" i="1"/>
  <c r="H409" i="1"/>
  <c r="I409" i="1"/>
  <c r="J410" i="1"/>
  <c r="H410" i="1"/>
  <c r="I410" i="1"/>
  <c r="J411" i="1"/>
  <c r="H411" i="1"/>
  <c r="I411" i="1"/>
  <c r="J412" i="1"/>
  <c r="H412" i="1"/>
  <c r="I412" i="1"/>
  <c r="J413" i="1"/>
  <c r="H413" i="1"/>
  <c r="I413" i="1"/>
  <c r="J414" i="1"/>
  <c r="H414" i="1"/>
  <c r="I414" i="1"/>
  <c r="J415" i="1"/>
  <c r="H415" i="1"/>
  <c r="I415" i="1"/>
  <c r="J416" i="1"/>
  <c r="H416" i="1"/>
  <c r="I416" i="1"/>
  <c r="J417" i="1"/>
  <c r="H417" i="1"/>
  <c r="I417" i="1"/>
  <c r="J418" i="1"/>
  <c r="H418" i="1"/>
  <c r="I418" i="1"/>
  <c r="J419" i="1"/>
  <c r="H419" i="1"/>
  <c r="I419" i="1"/>
  <c r="J420" i="1"/>
  <c r="H420" i="1"/>
  <c r="I420" i="1"/>
  <c r="J421" i="1"/>
  <c r="H421" i="1"/>
  <c r="I421" i="1"/>
  <c r="J422" i="1"/>
  <c r="H422" i="1"/>
  <c r="I422" i="1"/>
  <c r="J423" i="1"/>
  <c r="H423" i="1"/>
  <c r="I423" i="1"/>
  <c r="J424" i="1"/>
  <c r="H424" i="1"/>
  <c r="I424" i="1"/>
  <c r="J425" i="1"/>
  <c r="H425" i="1"/>
  <c r="I425" i="1"/>
  <c r="J426" i="1"/>
  <c r="H426" i="1"/>
  <c r="I426" i="1"/>
  <c r="J427" i="1"/>
  <c r="H427" i="1"/>
  <c r="I427" i="1"/>
  <c r="J428" i="1"/>
  <c r="H428" i="1"/>
  <c r="I428" i="1"/>
  <c r="J429" i="1"/>
  <c r="H429" i="1"/>
  <c r="I429" i="1"/>
  <c r="J430" i="1"/>
  <c r="H430" i="1"/>
  <c r="I430" i="1"/>
  <c r="J431" i="1"/>
  <c r="H431" i="1"/>
  <c r="I431" i="1"/>
  <c r="J432" i="1"/>
  <c r="H432" i="1"/>
  <c r="I432" i="1"/>
  <c r="J433" i="1"/>
  <c r="H433" i="1"/>
  <c r="I433" i="1"/>
  <c r="J434" i="1"/>
  <c r="H434" i="1"/>
  <c r="I434" i="1"/>
  <c r="J435" i="1"/>
  <c r="H435" i="1"/>
  <c r="I435" i="1"/>
  <c r="J436" i="1"/>
  <c r="H436" i="1"/>
  <c r="I436" i="1"/>
  <c r="J437" i="1"/>
  <c r="H437" i="1"/>
  <c r="I437" i="1"/>
  <c r="J438" i="1"/>
  <c r="H438" i="1"/>
  <c r="I438" i="1"/>
  <c r="J439" i="1"/>
  <c r="H439" i="1"/>
  <c r="I439" i="1"/>
  <c r="J440" i="1"/>
  <c r="H440" i="1"/>
  <c r="I440" i="1"/>
  <c r="J441" i="1"/>
  <c r="H441" i="1"/>
  <c r="I441" i="1"/>
  <c r="J442" i="1"/>
  <c r="H442" i="1"/>
  <c r="I442" i="1"/>
  <c r="J443" i="1"/>
  <c r="H443" i="1"/>
  <c r="I443" i="1"/>
  <c r="J444" i="1"/>
  <c r="H444" i="1"/>
  <c r="I444" i="1"/>
  <c r="J445" i="1"/>
  <c r="H445" i="1"/>
  <c r="I445" i="1"/>
  <c r="J446" i="1"/>
  <c r="H446" i="1"/>
  <c r="I446" i="1"/>
  <c r="J447" i="1"/>
  <c r="H447" i="1"/>
  <c r="I447" i="1"/>
  <c r="J448" i="1"/>
  <c r="H448" i="1"/>
  <c r="I448" i="1"/>
  <c r="J449" i="1"/>
  <c r="H449" i="1"/>
  <c r="I449" i="1"/>
  <c r="J450" i="1"/>
  <c r="K291" i="1"/>
  <c r="K150" i="1"/>
  <c r="K108" i="1"/>
  <c r="AE108" i="1" s="1"/>
  <c r="K92" i="1"/>
  <c r="K60" i="1"/>
  <c r="AE60" i="1" s="1"/>
  <c r="K124" i="1"/>
  <c r="K76" i="1"/>
  <c r="AE76" i="1" s="1"/>
  <c r="AF37" i="1" l="1"/>
  <c r="AG37" i="1"/>
  <c r="AF500" i="1"/>
  <c r="AG500" i="1"/>
  <c r="AF573" i="1"/>
  <c r="AG573" i="1"/>
  <c r="AB45" i="1"/>
  <c r="P453" i="1"/>
  <c r="O453" i="1"/>
  <c r="AB385" i="1"/>
  <c r="AB257" i="1"/>
  <c r="AF230" i="1"/>
  <c r="AG230" i="1"/>
  <c r="N166" i="1"/>
  <c r="AE166" i="1"/>
  <c r="AB161" i="1"/>
  <c r="N86" i="1"/>
  <c r="AE86" i="1"/>
  <c r="AB49" i="1"/>
  <c r="P575" i="1"/>
  <c r="O575" i="1"/>
  <c r="P481" i="1"/>
  <c r="O481" i="1"/>
  <c r="P579" i="1"/>
  <c r="O579" i="1"/>
  <c r="P592" i="1"/>
  <c r="O592" i="1"/>
  <c r="AF577" i="1"/>
  <c r="AG577" i="1"/>
  <c r="P536" i="1"/>
  <c r="O536" i="1"/>
  <c r="P520" i="1"/>
  <c r="O520" i="1"/>
  <c r="AG593" i="1"/>
  <c r="AF593" i="1"/>
  <c r="P588" i="1"/>
  <c r="O588" i="1"/>
  <c r="P576" i="1"/>
  <c r="O576" i="1"/>
  <c r="P581" i="1"/>
  <c r="O581" i="1"/>
  <c r="P529" i="1"/>
  <c r="O529" i="1"/>
  <c r="AF512" i="1"/>
  <c r="AG512" i="1"/>
  <c r="AF479" i="1"/>
  <c r="AG479" i="1"/>
  <c r="AF551" i="1"/>
  <c r="AG551" i="1"/>
  <c r="AF538" i="1"/>
  <c r="AG538" i="1"/>
  <c r="AG529" i="1"/>
  <c r="AF529" i="1"/>
  <c r="AF570" i="1"/>
  <c r="AG570" i="1"/>
  <c r="AF565" i="1"/>
  <c r="AG565" i="1"/>
  <c r="AC411" i="1"/>
  <c r="AB283" i="1"/>
  <c r="AB155" i="1"/>
  <c r="AC27" i="1"/>
  <c r="P535" i="1"/>
  <c r="O535" i="1"/>
  <c r="P465" i="1"/>
  <c r="O465" i="1"/>
  <c r="P551" i="1"/>
  <c r="O551" i="1"/>
  <c r="AF592" i="1"/>
  <c r="AG592" i="1"/>
  <c r="P512" i="1"/>
  <c r="O512" i="1"/>
  <c r="AF599" i="1"/>
  <c r="AG599" i="1"/>
  <c r="AG473" i="1"/>
  <c r="AF473" i="1"/>
  <c r="P538" i="1"/>
  <c r="O538" i="1"/>
  <c r="AF508" i="1"/>
  <c r="AG508" i="1"/>
  <c r="P570" i="1"/>
  <c r="O570" i="1"/>
  <c r="AF575" i="1"/>
  <c r="AG575" i="1"/>
  <c r="P573" i="1"/>
  <c r="O573" i="1"/>
  <c r="P565" i="1"/>
  <c r="O565" i="1"/>
  <c r="AC230" i="1"/>
  <c r="AB230" i="1"/>
  <c r="AC102" i="1"/>
  <c r="AB149" i="1"/>
  <c r="P479" i="1"/>
  <c r="O479" i="1"/>
  <c r="P593" i="1"/>
  <c r="O593" i="1"/>
  <c r="P521" i="1"/>
  <c r="O521" i="1"/>
  <c r="P549" i="1"/>
  <c r="O549" i="1"/>
  <c r="P503" i="1"/>
  <c r="O503" i="1"/>
  <c r="P501" i="1"/>
  <c r="O501" i="1"/>
  <c r="AF589" i="1"/>
  <c r="AG589" i="1"/>
  <c r="AF472" i="1"/>
  <c r="AG472" i="1"/>
  <c r="AF572" i="1"/>
  <c r="AG572" i="1"/>
  <c r="P534" i="1"/>
  <c r="O534" i="1"/>
  <c r="AF556" i="1"/>
  <c r="AG556" i="1"/>
  <c r="AG505" i="1"/>
  <c r="AF505" i="1"/>
  <c r="P500" i="1"/>
  <c r="O500" i="1"/>
  <c r="AF492" i="1"/>
  <c r="AG492" i="1"/>
  <c r="AF495" i="1"/>
  <c r="AG495" i="1"/>
  <c r="P460" i="1"/>
  <c r="O460" i="1"/>
  <c r="AF598" i="1"/>
  <c r="AG598" i="1"/>
  <c r="AF580" i="1"/>
  <c r="AG580" i="1"/>
  <c r="P596" i="1"/>
  <c r="O596" i="1"/>
  <c r="V606" i="1"/>
  <c r="V607" i="1"/>
  <c r="W573" i="1"/>
  <c r="X573" i="1" s="1"/>
  <c r="Y573" i="1" s="1"/>
  <c r="Y605" i="1" s="1"/>
  <c r="P508" i="1"/>
  <c r="O508" i="1"/>
  <c r="P511" i="1"/>
  <c r="O511" i="1"/>
  <c r="AF76" i="1"/>
  <c r="AG76" i="1"/>
  <c r="AC394" i="1"/>
  <c r="AC266" i="1"/>
  <c r="AC138" i="1"/>
  <c r="K52" i="1"/>
  <c r="AE52" i="1" s="1"/>
  <c r="AB10" i="1"/>
  <c r="P507" i="1"/>
  <c r="O507" i="1"/>
  <c r="P567" i="1"/>
  <c r="O567" i="1"/>
  <c r="P545" i="1"/>
  <c r="O545" i="1"/>
  <c r="AF459" i="1"/>
  <c r="AG459" i="1"/>
  <c r="P472" i="1"/>
  <c r="O472" i="1"/>
  <c r="P572" i="1"/>
  <c r="O572" i="1"/>
  <c r="P556" i="1"/>
  <c r="O556" i="1"/>
  <c r="P492" i="1"/>
  <c r="O492" i="1"/>
  <c r="P495" i="1"/>
  <c r="O495" i="1"/>
  <c r="P598" i="1"/>
  <c r="O598" i="1"/>
  <c r="AF557" i="1"/>
  <c r="AG557" i="1"/>
  <c r="AB223" i="1"/>
  <c r="AB95" i="1"/>
  <c r="I606" i="1"/>
  <c r="P471" i="1"/>
  <c r="O471" i="1"/>
  <c r="P457" i="1"/>
  <c r="O457" i="1"/>
  <c r="P459" i="1"/>
  <c r="O459" i="1"/>
  <c r="AG585" i="1"/>
  <c r="AF585" i="1"/>
  <c r="AF544" i="1"/>
  <c r="AG544" i="1"/>
  <c r="AF476" i="1"/>
  <c r="AG476" i="1"/>
  <c r="AF600" i="1"/>
  <c r="AG600" i="1"/>
  <c r="AF474" i="1"/>
  <c r="AG474" i="1"/>
  <c r="AF493" i="1"/>
  <c r="AG493" i="1"/>
  <c r="P557" i="1"/>
  <c r="O557" i="1"/>
  <c r="AF517" i="1"/>
  <c r="AG517" i="1"/>
  <c r="AB372" i="1"/>
  <c r="AC244" i="1"/>
  <c r="AC212" i="1"/>
  <c r="AC84" i="1"/>
  <c r="K57" i="1"/>
  <c r="H606" i="1"/>
  <c r="F606" i="1"/>
  <c r="P544" i="1"/>
  <c r="O544" i="1"/>
  <c r="AF451" i="1"/>
  <c r="AG451" i="1"/>
  <c r="AF540" i="1"/>
  <c r="AG540" i="1"/>
  <c r="AF546" i="1"/>
  <c r="AG546" i="1"/>
  <c r="P476" i="1"/>
  <c r="O476" i="1"/>
  <c r="P600" i="1"/>
  <c r="O600" i="1"/>
  <c r="P474" i="1"/>
  <c r="O474" i="1"/>
  <c r="P493" i="1"/>
  <c r="O493" i="1"/>
  <c r="AF534" i="1"/>
  <c r="AG534" i="1"/>
  <c r="M124" i="1"/>
  <c r="AE124" i="1"/>
  <c r="AG60" i="1"/>
  <c r="AF60" i="1"/>
  <c r="N92" i="1"/>
  <c r="AE92" i="1"/>
  <c r="AB441" i="1"/>
  <c r="AB409" i="1"/>
  <c r="AB281" i="1"/>
  <c r="AB185" i="1"/>
  <c r="AB153" i="1"/>
  <c r="AB57" i="1"/>
  <c r="AC57" i="1"/>
  <c r="AB25" i="1"/>
  <c r="J607" i="1"/>
  <c r="J606" i="1"/>
  <c r="P497" i="1"/>
  <c r="O497" i="1"/>
  <c r="AF579" i="1"/>
  <c r="AG579" i="1"/>
  <c r="AF496" i="1"/>
  <c r="AG496" i="1"/>
  <c r="AF484" i="1"/>
  <c r="AG484" i="1"/>
  <c r="P451" i="1"/>
  <c r="O451" i="1"/>
  <c r="P540" i="1"/>
  <c r="O540" i="1"/>
  <c r="P546" i="1"/>
  <c r="O546" i="1"/>
  <c r="AF499" i="1"/>
  <c r="AG499" i="1"/>
  <c r="AF597" i="1"/>
  <c r="AG597" i="1"/>
  <c r="AF555" i="1"/>
  <c r="AG555" i="1"/>
  <c r="AB150" i="1"/>
  <c r="AC150" i="1"/>
  <c r="AB86" i="1"/>
  <c r="AC86" i="1"/>
  <c r="AB448" i="1"/>
  <c r="AB245" i="1"/>
  <c r="AB37" i="1"/>
  <c r="AC37" i="1"/>
  <c r="AG108" i="1"/>
  <c r="AF108" i="1"/>
  <c r="AB334" i="1"/>
  <c r="AB206" i="1"/>
  <c r="AB78" i="1"/>
  <c r="P539" i="1"/>
  <c r="O539" i="1"/>
  <c r="P475" i="1"/>
  <c r="O475" i="1"/>
  <c r="P526" i="1"/>
  <c r="O526" i="1"/>
  <c r="P461" i="1"/>
  <c r="O461" i="1"/>
  <c r="AF559" i="1"/>
  <c r="AG559" i="1"/>
  <c r="P496" i="1"/>
  <c r="O496" i="1"/>
  <c r="P484" i="1"/>
  <c r="O484" i="1"/>
  <c r="AF482" i="1"/>
  <c r="AG482" i="1"/>
  <c r="AF456" i="1"/>
  <c r="AG456" i="1"/>
  <c r="AF519" i="1"/>
  <c r="AG519" i="1"/>
  <c r="AF564" i="1"/>
  <c r="AG564" i="1"/>
  <c r="AF558" i="1"/>
  <c r="AG558" i="1"/>
  <c r="P597" i="1"/>
  <c r="O597" i="1"/>
  <c r="P555" i="1"/>
  <c r="O555" i="1"/>
  <c r="AC118" i="1"/>
  <c r="AB118" i="1"/>
  <c r="AC54" i="1"/>
  <c r="AB288" i="1"/>
  <c r="AC403" i="1"/>
  <c r="AC291" i="1"/>
  <c r="AB291" i="1"/>
  <c r="AB275" i="1"/>
  <c r="AC195" i="1"/>
  <c r="AC147" i="1"/>
  <c r="AC115" i="1"/>
  <c r="AC51" i="1"/>
  <c r="AC19" i="1"/>
  <c r="P489" i="1"/>
  <c r="O489" i="1"/>
  <c r="P561" i="1"/>
  <c r="O561" i="1"/>
  <c r="P599" i="1"/>
  <c r="O599" i="1"/>
  <c r="P482" i="1"/>
  <c r="O482" i="1"/>
  <c r="P456" i="1"/>
  <c r="O456" i="1"/>
  <c r="P519" i="1"/>
  <c r="O519" i="1"/>
  <c r="P564" i="1"/>
  <c r="O564" i="1"/>
  <c r="P558" i="1"/>
  <c r="O558" i="1"/>
  <c r="AF501" i="1"/>
  <c r="AG501" i="1"/>
  <c r="N150" i="1"/>
  <c r="AE150" i="1"/>
  <c r="AB328" i="1"/>
  <c r="AB200" i="1"/>
  <c r="AC168" i="1"/>
  <c r="AB72" i="1"/>
  <c r="P485" i="1"/>
  <c r="O485" i="1"/>
  <c r="P525" i="1"/>
  <c r="O525" i="1"/>
  <c r="AF504" i="1"/>
  <c r="AG504" i="1"/>
  <c r="AF591" i="1"/>
  <c r="AG591" i="1"/>
  <c r="AF584" i="1"/>
  <c r="AG584" i="1"/>
  <c r="AC166" i="1"/>
  <c r="AB166" i="1"/>
  <c r="P517" i="1"/>
  <c r="O517" i="1"/>
  <c r="AF460" i="1"/>
  <c r="AG460" i="1"/>
  <c r="AB189" i="1"/>
  <c r="AC189" i="1"/>
  <c r="AB157" i="1"/>
  <c r="N50" i="1"/>
  <c r="AE50" i="1"/>
  <c r="P452" i="1"/>
  <c r="O452" i="1"/>
  <c r="P585" i="1"/>
  <c r="O585" i="1"/>
  <c r="P487" i="1"/>
  <c r="O487" i="1"/>
  <c r="AF586" i="1"/>
  <c r="AG586" i="1"/>
  <c r="AF480" i="1"/>
  <c r="AG480" i="1"/>
  <c r="AF583" i="1"/>
  <c r="AG583" i="1"/>
  <c r="AF455" i="1"/>
  <c r="AG455" i="1"/>
  <c r="AF560" i="1"/>
  <c r="AG560" i="1"/>
  <c r="P504" i="1"/>
  <c r="O504" i="1"/>
  <c r="P591" i="1"/>
  <c r="O591" i="1"/>
  <c r="P584" i="1"/>
  <c r="O584" i="1"/>
  <c r="AC182" i="1"/>
  <c r="AB182" i="1"/>
  <c r="AB134" i="1"/>
  <c r="AB256" i="1"/>
  <c r="AB77" i="1"/>
  <c r="AB13" i="1"/>
  <c r="AC13" i="1"/>
  <c r="AC434" i="1"/>
  <c r="AB210" i="1"/>
  <c r="AB130" i="1"/>
  <c r="AC130" i="1"/>
  <c r="AB114" i="1"/>
  <c r="AB82" i="1"/>
  <c r="AB50" i="1"/>
  <c r="AC50" i="1"/>
  <c r="P515" i="1"/>
  <c r="O515" i="1"/>
  <c r="AF491" i="1"/>
  <c r="AG491" i="1"/>
  <c r="P480" i="1"/>
  <c r="O480" i="1"/>
  <c r="P583" i="1"/>
  <c r="O583" i="1"/>
  <c r="P455" i="1"/>
  <c r="O455" i="1"/>
  <c r="P560" i="1"/>
  <c r="O560" i="1"/>
  <c r="P523" i="1"/>
  <c r="O523" i="1"/>
  <c r="AB144" i="1"/>
  <c r="AC144" i="1"/>
  <c r="N291" i="1"/>
  <c r="AE291" i="1"/>
  <c r="AB429" i="1"/>
  <c r="AC429" i="1"/>
  <c r="AB349" i="1"/>
  <c r="AC349" i="1"/>
  <c r="AC407" i="1"/>
  <c r="AC375" i="1"/>
  <c r="AB295" i="1"/>
  <c r="AC295" i="1"/>
  <c r="AC279" i="1"/>
  <c r="AC247" i="1"/>
  <c r="AC167" i="1"/>
  <c r="AB167" i="1"/>
  <c r="AB151" i="1"/>
  <c r="AC119" i="1"/>
  <c r="K44" i="1"/>
  <c r="AB44" i="1" s="1"/>
  <c r="P543" i="1"/>
  <c r="O543" i="1"/>
  <c r="P589" i="1"/>
  <c r="O589" i="1"/>
  <c r="P513" i="1"/>
  <c r="O513" i="1"/>
  <c r="AF548" i="1"/>
  <c r="AG548" i="1"/>
  <c r="P491" i="1"/>
  <c r="O491" i="1"/>
  <c r="AG569" i="1"/>
  <c r="AF569" i="1"/>
  <c r="AF524" i="1"/>
  <c r="AG524" i="1"/>
  <c r="AF581" i="1"/>
  <c r="AG581" i="1"/>
  <c r="AF523" i="1"/>
  <c r="AG523" i="1"/>
  <c r="P577" i="1"/>
  <c r="O577" i="1"/>
  <c r="AF596" i="1"/>
  <c r="AG596" i="1"/>
  <c r="AB253" i="1"/>
  <c r="AC253" i="1"/>
  <c r="P571" i="1"/>
  <c r="O571" i="1"/>
  <c r="AC274" i="1"/>
  <c r="AB428" i="1"/>
  <c r="AB364" i="1"/>
  <c r="AB316" i="1"/>
  <c r="AC316" i="1"/>
  <c r="AC284" i="1"/>
  <c r="AB252" i="1"/>
  <c r="AC204" i="1"/>
  <c r="AB188" i="1"/>
  <c r="AC188" i="1"/>
  <c r="AB156" i="1"/>
  <c r="AC156" i="1"/>
  <c r="AB124" i="1"/>
  <c r="AC124" i="1"/>
  <c r="AB108" i="1"/>
  <c r="AC108" i="1"/>
  <c r="AB92" i="1"/>
  <c r="AC92" i="1"/>
  <c r="AB76" i="1"/>
  <c r="AC76" i="1"/>
  <c r="AB60" i="1"/>
  <c r="AC60" i="1"/>
  <c r="AB12" i="1"/>
  <c r="P516" i="1"/>
  <c r="O516" i="1"/>
  <c r="P580" i="1"/>
  <c r="O580" i="1"/>
  <c r="P553" i="1"/>
  <c r="O553" i="1"/>
  <c r="P548" i="1"/>
  <c r="O548" i="1"/>
  <c r="AF536" i="1"/>
  <c r="AG536" i="1"/>
  <c r="AF520" i="1"/>
  <c r="AG520" i="1"/>
  <c r="AF588" i="1"/>
  <c r="AG588" i="1"/>
  <c r="P524" i="1"/>
  <c r="O524" i="1"/>
  <c r="AF471" i="1"/>
  <c r="AG471" i="1"/>
  <c r="AF574" i="1"/>
  <c r="AG574" i="1"/>
  <c r="AF576" i="1"/>
  <c r="AG576" i="1"/>
  <c r="K36" i="1"/>
  <c r="AE36" i="1" s="1"/>
  <c r="K20" i="1"/>
  <c r="AE20" i="1" s="1"/>
  <c r="K211" i="1"/>
  <c r="AE211" i="1" s="1"/>
  <c r="K163" i="1"/>
  <c r="L163" i="1" s="1"/>
  <c r="K147" i="1"/>
  <c r="AB147" i="1" s="1"/>
  <c r="K257" i="1"/>
  <c r="AE257" i="1" s="1"/>
  <c r="K225" i="1"/>
  <c r="K28" i="1"/>
  <c r="L28" i="1" s="1"/>
  <c r="K267" i="1"/>
  <c r="K155" i="1"/>
  <c r="AE155" i="1" s="1"/>
  <c r="E522" i="1"/>
  <c r="K335" i="1"/>
  <c r="AE335" i="1" s="1"/>
  <c r="K319" i="1"/>
  <c r="AE319" i="1" s="1"/>
  <c r="K207" i="1"/>
  <c r="AE207" i="1" s="1"/>
  <c r="K357" i="1"/>
  <c r="AB357" i="1" s="1"/>
  <c r="K341" i="1"/>
  <c r="K261" i="1"/>
  <c r="AE261" i="1" s="1"/>
  <c r="K245" i="1"/>
  <c r="AE245" i="1" s="1"/>
  <c r="K117" i="1"/>
  <c r="AE117" i="1" s="1"/>
  <c r="K429" i="1"/>
  <c r="AE429" i="1" s="1"/>
  <c r="K349" i="1"/>
  <c r="K205" i="1"/>
  <c r="AE205" i="1" s="1"/>
  <c r="K154" i="1"/>
  <c r="AB154" i="1" s="1"/>
  <c r="K169" i="1"/>
  <c r="AB169" i="1" s="1"/>
  <c r="K434" i="1"/>
  <c r="AE434" i="1" s="1"/>
  <c r="K66" i="1"/>
  <c r="AE66" i="1" s="1"/>
  <c r="K45" i="1"/>
  <c r="AE45" i="1" s="1"/>
  <c r="K29" i="1"/>
  <c r="L29" i="1" s="1"/>
  <c r="K13" i="1"/>
  <c r="K156" i="1"/>
  <c r="K251" i="1"/>
  <c r="AE251" i="1" s="1"/>
  <c r="K264" i="1"/>
  <c r="AB264" i="1" s="1"/>
  <c r="K248" i="1"/>
  <c r="AB248" i="1" s="1"/>
  <c r="K184" i="1"/>
  <c r="AE184" i="1" s="1"/>
  <c r="K130" i="1"/>
  <c r="AE130" i="1" s="1"/>
  <c r="K82" i="1"/>
  <c r="AE82" i="1" s="1"/>
  <c r="K12" i="1"/>
  <c r="K343" i="1"/>
  <c r="AE343" i="1" s="1"/>
  <c r="K215" i="1"/>
  <c r="K199" i="1"/>
  <c r="AE199" i="1" s="1"/>
  <c r="K183" i="1"/>
  <c r="K146" i="1"/>
  <c r="K72" i="1"/>
  <c r="AC72" i="1" s="1"/>
  <c r="K444" i="1"/>
  <c r="K252" i="1"/>
  <c r="K167" i="1"/>
  <c r="K114" i="1"/>
  <c r="AE114" i="1" s="1"/>
  <c r="K77" i="1"/>
  <c r="AE77" i="1" s="1"/>
  <c r="K427" i="1"/>
  <c r="AB427" i="1" s="1"/>
  <c r="K379" i="1"/>
  <c r="K363" i="1"/>
  <c r="K235" i="1"/>
  <c r="K198" i="1"/>
  <c r="K272" i="1"/>
  <c r="K240" i="1"/>
  <c r="AB240" i="1" s="1"/>
  <c r="K224" i="1"/>
  <c r="K208" i="1"/>
  <c r="L166" i="1"/>
  <c r="K426" i="1"/>
  <c r="K101" i="1"/>
  <c r="K436" i="1"/>
  <c r="AE436" i="1" s="1"/>
  <c r="K244" i="1"/>
  <c r="AB244" i="1" s="1"/>
  <c r="K196" i="1"/>
  <c r="AB196" i="1" s="1"/>
  <c r="K159" i="1"/>
  <c r="AE159" i="1" s="1"/>
  <c r="K48" i="1"/>
  <c r="AB48" i="1" s="1"/>
  <c r="K441" i="1"/>
  <c r="AE441" i="1" s="1"/>
  <c r="K377" i="1"/>
  <c r="K185" i="1"/>
  <c r="AC185" i="1" s="1"/>
  <c r="K148" i="1"/>
  <c r="AE148" i="1" s="1"/>
  <c r="K127" i="1"/>
  <c r="AE127" i="1" s="1"/>
  <c r="K21" i="1"/>
  <c r="K387" i="1"/>
  <c r="K371" i="1"/>
  <c r="AE371" i="1" s="1"/>
  <c r="K259" i="1"/>
  <c r="K254" i="1"/>
  <c r="K68" i="1"/>
  <c r="AB68" i="1" s="1"/>
  <c r="K237" i="1"/>
  <c r="K362" i="1"/>
  <c r="AB362" i="1" s="1"/>
  <c r="L52" i="1"/>
  <c r="K229" i="1"/>
  <c r="AB229" i="1" s="1"/>
  <c r="K386" i="1"/>
  <c r="AE386" i="1" s="1"/>
  <c r="K346" i="1"/>
  <c r="K359" i="1"/>
  <c r="K109" i="1"/>
  <c r="K189" i="1"/>
  <c r="K99" i="1"/>
  <c r="K293" i="1"/>
  <c r="AC293" i="1" s="1"/>
  <c r="K70" i="1"/>
  <c r="K188" i="1"/>
  <c r="K389" i="1"/>
  <c r="M155" i="1"/>
  <c r="L147" i="1"/>
  <c r="K123" i="1"/>
  <c r="K115" i="1"/>
  <c r="AB115" i="1" s="1"/>
  <c r="K91" i="1"/>
  <c r="AB91" i="1" s="1"/>
  <c r="K54" i="1"/>
  <c r="AB54" i="1" s="1"/>
  <c r="K298" i="1"/>
  <c r="AB298" i="1" s="1"/>
  <c r="K290" i="1"/>
  <c r="AC290" i="1" s="1"/>
  <c r="K234" i="1"/>
  <c r="AE234" i="1" s="1"/>
  <c r="K367" i="1"/>
  <c r="AC367" i="1" s="1"/>
  <c r="N124" i="1"/>
  <c r="L211" i="1"/>
  <c r="K424" i="1"/>
  <c r="AE424" i="1" s="1"/>
  <c r="K416" i="1"/>
  <c r="AB416" i="1" s="1"/>
  <c r="K408" i="1"/>
  <c r="K384" i="1"/>
  <c r="K176" i="1"/>
  <c r="K142" i="1"/>
  <c r="K134" i="1"/>
  <c r="K118" i="1"/>
  <c r="K113" i="1"/>
  <c r="AB113" i="1" s="1"/>
  <c r="K381" i="1"/>
  <c r="AB381" i="1" s="1"/>
  <c r="K181" i="1"/>
  <c r="AB181" i="1" s="1"/>
  <c r="K168" i="1"/>
  <c r="K144" i="1"/>
  <c r="K83" i="1"/>
  <c r="AC83" i="1" s="1"/>
  <c r="M57" i="1"/>
  <c r="K338" i="1"/>
  <c r="AE338" i="1" s="1"/>
  <c r="K330" i="1"/>
  <c r="K258" i="1"/>
  <c r="K311" i="1"/>
  <c r="K125" i="1"/>
  <c r="AE125" i="1" s="1"/>
  <c r="K228" i="1"/>
  <c r="K220" i="1"/>
  <c r="AE220" i="1" s="1"/>
  <c r="K204" i="1"/>
  <c r="AE204" i="1" s="1"/>
  <c r="K358" i="1"/>
  <c r="AB358" i="1" s="1"/>
  <c r="K342" i="1"/>
  <c r="AC342" i="1" s="1"/>
  <c r="K334" i="1"/>
  <c r="AC334" i="1" s="1"/>
  <c r="K270" i="1"/>
  <c r="AE270" i="1" s="1"/>
  <c r="K262" i="1"/>
  <c r="AE262" i="1" s="1"/>
  <c r="K190" i="1"/>
  <c r="K116" i="1"/>
  <c r="AB116" i="1" s="1"/>
  <c r="K173" i="1"/>
  <c r="K152" i="1"/>
  <c r="K354" i="1"/>
  <c r="K322" i="1"/>
  <c r="K306" i="1"/>
  <c r="AE306" i="1" s="1"/>
  <c r="K282" i="1"/>
  <c r="K375" i="1"/>
  <c r="AB375" i="1" s="1"/>
  <c r="K271" i="1"/>
  <c r="AB271" i="1" s="1"/>
  <c r="M166" i="1"/>
  <c r="K324" i="1"/>
  <c r="AB324" i="1" s="1"/>
  <c r="M36" i="1"/>
  <c r="N36" i="1"/>
  <c r="K356" i="1"/>
  <c r="M356" i="1" s="1"/>
  <c r="K276" i="1"/>
  <c r="AB276" i="1" s="1"/>
  <c r="K268" i="1"/>
  <c r="AB268" i="1" s="1"/>
  <c r="K260" i="1"/>
  <c r="AB260" i="1" s="1"/>
  <c r="K85" i="1"/>
  <c r="AE85" i="1" s="1"/>
  <c r="K38" i="1"/>
  <c r="K353" i="1"/>
  <c r="K337" i="1"/>
  <c r="K313" i="1"/>
  <c r="K281" i="1"/>
  <c r="AE281" i="1" s="1"/>
  <c r="K201" i="1"/>
  <c r="AE201" i="1" s="1"/>
  <c r="K222" i="1"/>
  <c r="AE222" i="1" s="1"/>
  <c r="K95" i="1"/>
  <c r="K69" i="1"/>
  <c r="AB69" i="1" s="1"/>
  <c r="L57" i="1"/>
  <c r="L60" i="1"/>
  <c r="K218" i="1"/>
  <c r="AC218" i="1" s="1"/>
  <c r="K213" i="1"/>
  <c r="AB213" i="1" s="1"/>
  <c r="K202" i="1"/>
  <c r="AC202" i="1" s="1"/>
  <c r="K197" i="1"/>
  <c r="K186" i="1"/>
  <c r="AE186" i="1" s="1"/>
  <c r="K139" i="1"/>
  <c r="AE139" i="1" s="1"/>
  <c r="K126" i="1"/>
  <c r="K141" i="1"/>
  <c r="AB141" i="1" s="1"/>
  <c r="K247" i="1"/>
  <c r="AB247" i="1" s="1"/>
  <c r="K128" i="1"/>
  <c r="K284" i="1"/>
  <c r="M357" i="1"/>
  <c r="K446" i="1"/>
  <c r="K438" i="1"/>
  <c r="AC438" i="1" s="1"/>
  <c r="K374" i="1"/>
  <c r="AC374" i="1" s="1"/>
  <c r="K345" i="1"/>
  <c r="AB345" i="1" s="1"/>
  <c r="K329" i="1"/>
  <c r="AB329" i="1" s="1"/>
  <c r="K321" i="1"/>
  <c r="AB321" i="1" s="1"/>
  <c r="K297" i="1"/>
  <c r="AB297" i="1" s="1"/>
  <c r="K214" i="1"/>
  <c r="AC214" i="1" s="1"/>
  <c r="K448" i="1"/>
  <c r="AE448" i="1" s="1"/>
  <c r="K360" i="1"/>
  <c r="AB360" i="1" s="1"/>
  <c r="K355" i="1"/>
  <c r="K339" i="1"/>
  <c r="K336" i="1"/>
  <c r="K331" i="1"/>
  <c r="K328" i="1"/>
  <c r="AC328" i="1" s="1"/>
  <c r="K323" i="1"/>
  <c r="AB323" i="1" s="1"/>
  <c r="K320" i="1"/>
  <c r="K315" i="1"/>
  <c r="AB315" i="1" s="1"/>
  <c r="K299" i="1"/>
  <c r="AC299" i="1" s="1"/>
  <c r="K283" i="1"/>
  <c r="AC283" i="1" s="1"/>
  <c r="M230" i="1"/>
  <c r="K227" i="1"/>
  <c r="AE227" i="1" s="1"/>
  <c r="K203" i="1"/>
  <c r="AC203" i="1" s="1"/>
  <c r="K195" i="1"/>
  <c r="AB195" i="1" s="1"/>
  <c r="K182" i="1"/>
  <c r="AE182" i="1" s="1"/>
  <c r="K450" i="1"/>
  <c r="K255" i="1"/>
  <c r="AB255" i="1" s="1"/>
  <c r="K112" i="1"/>
  <c r="K96" i="1"/>
  <c r="K340" i="1"/>
  <c r="AC340" i="1" s="1"/>
  <c r="K332" i="1"/>
  <c r="K59" i="1"/>
  <c r="K164" i="1"/>
  <c r="AE164" i="1" s="1"/>
  <c r="K140" i="1"/>
  <c r="AE140" i="1" s="1"/>
  <c r="K61" i="1"/>
  <c r="AB61" i="1" s="1"/>
  <c r="L124" i="1"/>
  <c r="K34" i="1"/>
  <c r="AB34" i="1" s="1"/>
  <c r="K18" i="1"/>
  <c r="AB18" i="1" s="1"/>
  <c r="K422" i="1"/>
  <c r="K406" i="1"/>
  <c r="AE406" i="1" s="1"/>
  <c r="K366" i="1"/>
  <c r="AE366" i="1" s="1"/>
  <c r="K265" i="1"/>
  <c r="AE265" i="1" s="1"/>
  <c r="K411" i="1"/>
  <c r="AB411" i="1" s="1"/>
  <c r="K403" i="1"/>
  <c r="AB403" i="1" s="1"/>
  <c r="K133" i="1"/>
  <c r="AB133" i="1" s="1"/>
  <c r="K51" i="1"/>
  <c r="L225" i="1"/>
  <c r="K180" i="1"/>
  <c r="K143" i="1"/>
  <c r="AB143" i="1" s="1"/>
  <c r="L150" i="1"/>
  <c r="K157" i="1"/>
  <c r="AC157" i="1" s="1"/>
  <c r="K175" i="1"/>
  <c r="K162" i="1"/>
  <c r="M183" i="1"/>
  <c r="N82" i="1"/>
  <c r="L72" i="1"/>
  <c r="M237" i="1"/>
  <c r="N254" i="1"/>
  <c r="K401" i="1"/>
  <c r="AE401" i="1" s="1"/>
  <c r="K393" i="1"/>
  <c r="AE393" i="1" s="1"/>
  <c r="K364" i="1"/>
  <c r="AC364" i="1" s="1"/>
  <c r="K348" i="1"/>
  <c r="AB348" i="1" s="1"/>
  <c r="K308" i="1"/>
  <c r="K303" i="1"/>
  <c r="K295" i="1"/>
  <c r="K263" i="1"/>
  <c r="AC263" i="1" s="1"/>
  <c r="K253" i="1"/>
  <c r="K250" i="1"/>
  <c r="AB250" i="1" s="1"/>
  <c r="K187" i="1"/>
  <c r="AE187" i="1" s="1"/>
  <c r="K418" i="1"/>
  <c r="K402" i="1"/>
  <c r="K394" i="1"/>
  <c r="AB394" i="1" s="1"/>
  <c r="K378" i="1"/>
  <c r="AB378" i="1" s="1"/>
  <c r="K373" i="1"/>
  <c r="AE373" i="1" s="1"/>
  <c r="K365" i="1"/>
  <c r="K431" i="1"/>
  <c r="K428" i="1"/>
  <c r="AE428" i="1" s="1"/>
  <c r="K415" i="1"/>
  <c r="AB415" i="1" s="1"/>
  <c r="K407" i="1"/>
  <c r="AB407" i="1" s="1"/>
  <c r="K404" i="1"/>
  <c r="AC404" i="1" s="1"/>
  <c r="K399" i="1"/>
  <c r="AB399" i="1" s="1"/>
  <c r="K391" i="1"/>
  <c r="AB391" i="1" s="1"/>
  <c r="K243" i="1"/>
  <c r="K217" i="1"/>
  <c r="K209" i="1"/>
  <c r="AB209" i="1" s="1"/>
  <c r="M207" i="1"/>
  <c r="K106" i="1"/>
  <c r="AE106" i="1" s="1"/>
  <c r="K10" i="1"/>
  <c r="AE10" i="1" s="1"/>
  <c r="K219" i="1"/>
  <c r="AE219" i="1" s="1"/>
  <c r="K178" i="1"/>
  <c r="AE178" i="1" s="1"/>
  <c r="K131" i="1"/>
  <c r="AE131" i="1" s="1"/>
  <c r="K93" i="1"/>
  <c r="K105" i="1"/>
  <c r="AE105" i="1" s="1"/>
  <c r="K100" i="1"/>
  <c r="AB100" i="1" s="1"/>
  <c r="K64" i="1"/>
  <c r="K46" i="1"/>
  <c r="AC46" i="1" s="1"/>
  <c r="K41" i="1"/>
  <c r="AE41" i="1" s="1"/>
  <c r="K14" i="1"/>
  <c r="AC14" i="1" s="1"/>
  <c r="K397" i="1"/>
  <c r="K278" i="1"/>
  <c r="K231" i="1"/>
  <c r="AE231" i="1" s="1"/>
  <c r="K200" i="1"/>
  <c r="AE200" i="1" s="1"/>
  <c r="K151" i="1"/>
  <c r="K120" i="1"/>
  <c r="K84" i="1"/>
  <c r="AE84" i="1" s="1"/>
  <c r="K79" i="1"/>
  <c r="K53" i="1"/>
  <c r="K43" i="1"/>
  <c r="AC43" i="1" s="1"/>
  <c r="K312" i="1"/>
  <c r="AE312" i="1" s="1"/>
  <c r="K304" i="1"/>
  <c r="AC304" i="1" s="1"/>
  <c r="K288" i="1"/>
  <c r="AC288" i="1" s="1"/>
  <c r="K280" i="1"/>
  <c r="AC280" i="1" s="1"/>
  <c r="K241" i="1"/>
  <c r="K194" i="1"/>
  <c r="AE194" i="1" s="1"/>
  <c r="K161" i="1"/>
  <c r="AE161" i="1" s="1"/>
  <c r="K89" i="1"/>
  <c r="AB89" i="1" s="1"/>
  <c r="K212" i="1"/>
  <c r="AE212" i="1" s="1"/>
  <c r="K132" i="1"/>
  <c r="AE132" i="1" s="1"/>
  <c r="K122" i="1"/>
  <c r="AB122" i="1" s="1"/>
  <c r="K94" i="1"/>
  <c r="AC94" i="1" s="1"/>
  <c r="K81" i="1"/>
  <c r="AE81" i="1" s="1"/>
  <c r="K42" i="1"/>
  <c r="AE42" i="1" s="1"/>
  <c r="N77" i="1"/>
  <c r="L77" i="1"/>
  <c r="M77" i="1"/>
  <c r="M407" i="1"/>
  <c r="N252" i="1"/>
  <c r="M252" i="1"/>
  <c r="N76" i="1"/>
  <c r="M76" i="1"/>
  <c r="L76" i="1"/>
  <c r="M199" i="1"/>
  <c r="L199" i="1"/>
  <c r="N199" i="1"/>
  <c r="K25" i="1"/>
  <c r="AE25" i="1" s="1"/>
  <c r="K30" i="1"/>
  <c r="L117" i="1"/>
  <c r="M86" i="1"/>
  <c r="K9" i="1"/>
  <c r="AC9" i="1" s="1"/>
  <c r="N60" i="1"/>
  <c r="M60" i="1"/>
  <c r="L37" i="1"/>
  <c r="M37" i="1"/>
  <c r="N37" i="1"/>
  <c r="M147" i="1"/>
  <c r="M211" i="1"/>
  <c r="M245" i="1"/>
  <c r="K423" i="1"/>
  <c r="K347" i="1"/>
  <c r="AE347" i="1" s="1"/>
  <c r="K326" i="1"/>
  <c r="K318" i="1"/>
  <c r="AE318" i="1" s="1"/>
  <c r="K310" i="1"/>
  <c r="K302" i="1"/>
  <c r="K294" i="1"/>
  <c r="AC294" i="1" s="1"/>
  <c r="K286" i="1"/>
  <c r="AE286" i="1" s="1"/>
  <c r="K273" i="1"/>
  <c r="AB273" i="1" s="1"/>
  <c r="L109" i="1"/>
  <c r="N251" i="1"/>
  <c r="L251" i="1"/>
  <c r="L36" i="1"/>
  <c r="L319" i="1"/>
  <c r="M319" i="1"/>
  <c r="N319" i="1"/>
  <c r="K35" i="1"/>
  <c r="AE35" i="1" s="1"/>
  <c r="K27" i="1"/>
  <c r="AB27" i="1" s="1"/>
  <c r="K19" i="1"/>
  <c r="AE19" i="1" s="1"/>
  <c r="K11" i="1"/>
  <c r="AE11" i="1" s="1"/>
  <c r="N117" i="1"/>
  <c r="N114" i="1"/>
  <c r="K71" i="1"/>
  <c r="AE71" i="1" s="1"/>
  <c r="M154" i="1"/>
  <c r="M95" i="1"/>
  <c r="N95" i="1"/>
  <c r="N427" i="1"/>
  <c r="M92" i="1"/>
  <c r="L291" i="1"/>
  <c r="M115" i="1"/>
  <c r="M251" i="1"/>
  <c r="L349" i="1"/>
  <c r="N335" i="1"/>
  <c r="M117" i="1"/>
  <c r="M244" i="1"/>
  <c r="L357" i="1"/>
  <c r="L86" i="1"/>
  <c r="L155" i="1"/>
  <c r="L427" i="1"/>
  <c r="K179" i="1"/>
  <c r="AE179" i="1" s="1"/>
  <c r="K177" i="1"/>
  <c r="K136" i="1"/>
  <c r="AE136" i="1" s="1"/>
  <c r="K412" i="1"/>
  <c r="AB412" i="1" s="1"/>
  <c r="K396" i="1"/>
  <c r="K383" i="1"/>
  <c r="AE383" i="1" s="1"/>
  <c r="K370" i="1"/>
  <c r="AC370" i="1" s="1"/>
  <c r="K443" i="1"/>
  <c r="AE443" i="1" s="1"/>
  <c r="K435" i="1"/>
  <c r="K425" i="1"/>
  <c r="AB425" i="1" s="1"/>
  <c r="M150" i="1"/>
  <c r="L230" i="1"/>
  <c r="N230" i="1"/>
  <c r="K400" i="1"/>
  <c r="AB400" i="1" s="1"/>
  <c r="K392" i="1"/>
  <c r="AB392" i="1" s="1"/>
  <c r="K361" i="1"/>
  <c r="AE361" i="1" s="1"/>
  <c r="K351" i="1"/>
  <c r="K327" i="1"/>
  <c r="K246" i="1"/>
  <c r="AE246" i="1" s="1"/>
  <c r="K238" i="1"/>
  <c r="AB238" i="1" s="1"/>
  <c r="K233" i="1"/>
  <c r="AE233" i="1" s="1"/>
  <c r="K223" i="1"/>
  <c r="AC223" i="1" s="1"/>
  <c r="K172" i="1"/>
  <c r="AB172" i="1" s="1"/>
  <c r="K137" i="1"/>
  <c r="K110" i="1"/>
  <c r="AB110" i="1" s="1"/>
  <c r="K107" i="1"/>
  <c r="AE107" i="1" s="1"/>
  <c r="K430" i="1"/>
  <c r="K417" i="1"/>
  <c r="AB417" i="1" s="1"/>
  <c r="K409" i="1"/>
  <c r="AE409" i="1" s="1"/>
  <c r="K352" i="1"/>
  <c r="AE352" i="1" s="1"/>
  <c r="M349" i="1"/>
  <c r="K191" i="1"/>
  <c r="AE191" i="1" s="1"/>
  <c r="K65" i="1"/>
  <c r="AB65" i="1" s="1"/>
  <c r="K55" i="1"/>
  <c r="AE55" i="1" s="1"/>
  <c r="K40" i="1"/>
  <c r="AE40" i="1" s="1"/>
  <c r="K439" i="1"/>
  <c r="AE439" i="1" s="1"/>
  <c r="K437" i="1"/>
  <c r="K432" i="1"/>
  <c r="AE432" i="1" s="1"/>
  <c r="K419" i="1"/>
  <c r="AB419" i="1" s="1"/>
  <c r="K398" i="1"/>
  <c r="AE398" i="1" s="1"/>
  <c r="K390" i="1"/>
  <c r="AE390" i="1" s="1"/>
  <c r="K385" i="1"/>
  <c r="AC385" i="1" s="1"/>
  <c r="K382" i="1"/>
  <c r="AB382" i="1" s="1"/>
  <c r="K372" i="1"/>
  <c r="AC372" i="1" s="1"/>
  <c r="K369" i="1"/>
  <c r="K333" i="1"/>
  <c r="AE333" i="1" s="1"/>
  <c r="K325" i="1"/>
  <c r="AB325" i="1" s="1"/>
  <c r="K309" i="1"/>
  <c r="AC309" i="1" s="1"/>
  <c r="M267" i="1"/>
  <c r="K236" i="1"/>
  <c r="K226" i="1"/>
  <c r="AE226" i="1" s="1"/>
  <c r="K221" i="1"/>
  <c r="AE221" i="1" s="1"/>
  <c r="K216" i="1"/>
  <c r="AE216" i="1" s="1"/>
  <c r="K206" i="1"/>
  <c r="AC206" i="1" s="1"/>
  <c r="K103" i="1"/>
  <c r="AB103" i="1" s="1"/>
  <c r="K88" i="1"/>
  <c r="AE88" i="1" s="1"/>
  <c r="K80" i="1"/>
  <c r="AE80" i="1" s="1"/>
  <c r="K75" i="1"/>
  <c r="AE75" i="1" s="1"/>
  <c r="K62" i="1"/>
  <c r="K421" i="1"/>
  <c r="K410" i="1"/>
  <c r="AB410" i="1" s="1"/>
  <c r="K405" i="1"/>
  <c r="K376" i="1"/>
  <c r="AB376" i="1" s="1"/>
  <c r="K368" i="1"/>
  <c r="AB368" i="1" s="1"/>
  <c r="K316" i="1"/>
  <c r="AE316" i="1" s="1"/>
  <c r="K300" i="1"/>
  <c r="AE300" i="1" s="1"/>
  <c r="K292" i="1"/>
  <c r="K289" i="1"/>
  <c r="AB289" i="1" s="1"/>
  <c r="K279" i="1"/>
  <c r="AE279" i="1" s="1"/>
  <c r="K274" i="1"/>
  <c r="AE274" i="1" s="1"/>
  <c r="K269" i="1"/>
  <c r="AE269" i="1" s="1"/>
  <c r="K192" i="1"/>
  <c r="AE192" i="1" s="1"/>
  <c r="K170" i="1"/>
  <c r="AE170" i="1" s="1"/>
  <c r="K165" i="1"/>
  <c r="K160" i="1"/>
  <c r="K145" i="1"/>
  <c r="AE145" i="1" s="1"/>
  <c r="K98" i="1"/>
  <c r="AE98" i="1" s="1"/>
  <c r="K73" i="1"/>
  <c r="AE73" i="1" s="1"/>
  <c r="K58" i="1"/>
  <c r="AE58" i="1" s="1"/>
  <c r="K31" i="1"/>
  <c r="K23" i="1"/>
  <c r="K15" i="1"/>
  <c r="AB15" i="1" s="1"/>
  <c r="K314" i="1"/>
  <c r="K301" i="1"/>
  <c r="AE301" i="1" s="1"/>
  <c r="K285" i="1"/>
  <c r="AE285" i="1" s="1"/>
  <c r="K275" i="1"/>
  <c r="AE275" i="1" s="1"/>
  <c r="K193" i="1"/>
  <c r="AE193" i="1" s="1"/>
  <c r="K149" i="1"/>
  <c r="AC149" i="1" s="1"/>
  <c r="K119" i="1"/>
  <c r="AE119" i="1" s="1"/>
  <c r="K102" i="1"/>
  <c r="AE102" i="1" s="1"/>
  <c r="K87" i="1"/>
  <c r="K67" i="1"/>
  <c r="AE67" i="1" s="1"/>
  <c r="K47" i="1"/>
  <c r="AE47" i="1" s="1"/>
  <c r="K24" i="1"/>
  <c r="K16" i="1"/>
  <c r="AE16" i="1" s="1"/>
  <c r="K153" i="1"/>
  <c r="AC153" i="1" s="1"/>
  <c r="K138" i="1"/>
  <c r="AE138" i="1" s="1"/>
  <c r="K121" i="1"/>
  <c r="K104" i="1"/>
  <c r="AE104" i="1" s="1"/>
  <c r="K74" i="1"/>
  <c r="AE74" i="1" s="1"/>
  <c r="K56" i="1"/>
  <c r="AE56" i="1" s="1"/>
  <c r="K49" i="1"/>
  <c r="AC49" i="1" s="1"/>
  <c r="K26" i="1"/>
  <c r="AE26" i="1" s="1"/>
  <c r="M148" i="1"/>
  <c r="N148" i="1"/>
  <c r="L148" i="1"/>
  <c r="N429" i="1"/>
  <c r="L429" i="1"/>
  <c r="M429" i="1"/>
  <c r="N261" i="1"/>
  <c r="M261" i="1"/>
  <c r="L261" i="1"/>
  <c r="L108" i="1"/>
  <c r="M108" i="1"/>
  <c r="N108" i="1"/>
  <c r="L134" i="1"/>
  <c r="M367" i="1"/>
  <c r="M371" i="1"/>
  <c r="N371" i="1"/>
  <c r="L387" i="1"/>
  <c r="L169" i="1"/>
  <c r="M52" i="1"/>
  <c r="N52" i="1"/>
  <c r="L189" i="1"/>
  <c r="L248" i="1"/>
  <c r="M248" i="1"/>
  <c r="M235" i="1"/>
  <c r="N343" i="1"/>
  <c r="N66" i="1"/>
  <c r="L66" i="1"/>
  <c r="N245" i="1"/>
  <c r="L92" i="1"/>
  <c r="M387" i="1"/>
  <c r="N20" i="1"/>
  <c r="M426" i="1"/>
  <c r="L426" i="1"/>
  <c r="E8" i="1"/>
  <c r="E14" i="1" s="1"/>
  <c r="L434" i="1"/>
  <c r="N434" i="1"/>
  <c r="M359" i="1"/>
  <c r="N207" i="1"/>
  <c r="L207" i="1"/>
  <c r="N130" i="1"/>
  <c r="M130" i="1"/>
  <c r="L82" i="1"/>
  <c r="M82" i="1"/>
  <c r="L245" i="1"/>
  <c r="L20" i="1"/>
  <c r="M196" i="1"/>
  <c r="N196" i="1"/>
  <c r="L224" i="1"/>
  <c r="M224" i="1"/>
  <c r="L50" i="1"/>
  <c r="M50" i="1"/>
  <c r="N43" i="1"/>
  <c r="M114" i="1"/>
  <c r="N155" i="1"/>
  <c r="M257" i="1"/>
  <c r="N184" i="1"/>
  <c r="L184" i="1"/>
  <c r="M184" i="1"/>
  <c r="K158" i="1"/>
  <c r="AE158" i="1" s="1"/>
  <c r="K445" i="1"/>
  <c r="AE445" i="1" s="1"/>
  <c r="K420" i="1"/>
  <c r="AE420" i="1" s="1"/>
  <c r="L130" i="1"/>
  <c r="K17" i="1"/>
  <c r="AE17" i="1" s="1"/>
  <c r="M322" i="1"/>
  <c r="N322" i="1"/>
  <c r="K442" i="1"/>
  <c r="AE442" i="1" s="1"/>
  <c r="K395" i="1"/>
  <c r="K388" i="1"/>
  <c r="AB388" i="1" s="1"/>
  <c r="K380" i="1"/>
  <c r="AE380" i="1" s="1"/>
  <c r="K344" i="1"/>
  <c r="AE344" i="1" s="1"/>
  <c r="K307" i="1"/>
  <c r="AE307" i="1" s="1"/>
  <c r="K266" i="1"/>
  <c r="AE266" i="1" s="1"/>
  <c r="K111" i="1"/>
  <c r="AE111" i="1" s="1"/>
  <c r="K174" i="1"/>
  <c r="AE174" i="1" s="1"/>
  <c r="K22" i="1"/>
  <c r="AC22" i="1" s="1"/>
  <c r="M291" i="1"/>
  <c r="M434" i="1"/>
  <c r="K350" i="1"/>
  <c r="AE350" i="1" s="1"/>
  <c r="K305" i="1"/>
  <c r="AE305" i="1" s="1"/>
  <c r="L303" i="1"/>
  <c r="K287" i="1"/>
  <c r="K277" i="1"/>
  <c r="AB277" i="1" s="1"/>
  <c r="L267" i="1"/>
  <c r="K449" i="1"/>
  <c r="AE449" i="1" s="1"/>
  <c r="K413" i="1"/>
  <c r="AE413" i="1" s="1"/>
  <c r="K135" i="1"/>
  <c r="AE135" i="1" s="1"/>
  <c r="K440" i="1"/>
  <c r="AE440" i="1" s="1"/>
  <c r="K433" i="1"/>
  <c r="AE433" i="1" s="1"/>
  <c r="K414" i="1"/>
  <c r="AE414" i="1" s="1"/>
  <c r="K317" i="1"/>
  <c r="AE317" i="1" s="1"/>
  <c r="K171" i="1"/>
  <c r="AE171" i="1" s="1"/>
  <c r="K90" i="1"/>
  <c r="AE90" i="1" s="1"/>
  <c r="K78" i="1"/>
  <c r="AE78" i="1" s="1"/>
  <c r="K39" i="1"/>
  <c r="AE39" i="1" s="1"/>
  <c r="K447" i="1"/>
  <c r="AE447" i="1" s="1"/>
  <c r="K97" i="1"/>
  <c r="AE97" i="1" s="1"/>
  <c r="M66" i="1"/>
  <c r="K63" i="1"/>
  <c r="AE63" i="1" s="1"/>
  <c r="K296" i="1"/>
  <c r="AE296" i="1" s="1"/>
  <c r="K239" i="1"/>
  <c r="AE239" i="1" s="1"/>
  <c r="K32" i="1"/>
  <c r="AB32" i="1" s="1"/>
  <c r="K242" i="1"/>
  <c r="AE242" i="1" s="1"/>
  <c r="K210" i="1"/>
  <c r="AE210" i="1" s="1"/>
  <c r="K33" i="1"/>
  <c r="AE33" i="1" s="1"/>
  <c r="K256" i="1"/>
  <c r="AE256" i="1" s="1"/>
  <c r="K249" i="1"/>
  <c r="AE249" i="1" s="1"/>
  <c r="K232" i="1"/>
  <c r="AE232" i="1" s="1"/>
  <c r="K129" i="1"/>
  <c r="AE129" i="1" s="1"/>
  <c r="N121" i="1" l="1"/>
  <c r="AE121" i="1"/>
  <c r="AF42" i="1"/>
  <c r="AG42" i="1"/>
  <c r="N142" i="1"/>
  <c r="AE142" i="1"/>
  <c r="AG191" i="1"/>
  <c r="AF191" i="1"/>
  <c r="P319" i="1"/>
  <c r="O319" i="1"/>
  <c r="AF380" i="1"/>
  <c r="AG380" i="1"/>
  <c r="P343" i="1"/>
  <c r="O343" i="1"/>
  <c r="AF192" i="1"/>
  <c r="AG192" i="1"/>
  <c r="M435" i="1"/>
  <c r="AE435" i="1"/>
  <c r="N395" i="1"/>
  <c r="AE395" i="1"/>
  <c r="AG56" i="1"/>
  <c r="AF56" i="1"/>
  <c r="L287" i="1"/>
  <c r="AE287" i="1"/>
  <c r="AF442" i="1"/>
  <c r="AG442" i="1"/>
  <c r="P434" i="1"/>
  <c r="O434" i="1"/>
  <c r="P108" i="1"/>
  <c r="O108" i="1"/>
  <c r="AG104" i="1"/>
  <c r="AF104" i="1"/>
  <c r="L314" i="1"/>
  <c r="AE314" i="1"/>
  <c r="AF279" i="1"/>
  <c r="AG279" i="1"/>
  <c r="AG216" i="1"/>
  <c r="AF216" i="1"/>
  <c r="M437" i="1"/>
  <c r="AE437" i="1"/>
  <c r="AG233" i="1"/>
  <c r="AF233" i="1"/>
  <c r="M396" i="1"/>
  <c r="AE396" i="1"/>
  <c r="L335" i="1"/>
  <c r="N211" i="1"/>
  <c r="L302" i="1"/>
  <c r="AE302" i="1"/>
  <c r="P77" i="1"/>
  <c r="O77" i="1"/>
  <c r="N53" i="1"/>
  <c r="AE53" i="1"/>
  <c r="M93" i="1"/>
  <c r="AE93" i="1"/>
  <c r="N431" i="1"/>
  <c r="AE431" i="1"/>
  <c r="AF393" i="1"/>
  <c r="AG393" i="1"/>
  <c r="M51" i="1"/>
  <c r="AE51" i="1"/>
  <c r="AG164" i="1"/>
  <c r="AF164" i="1"/>
  <c r="N320" i="1"/>
  <c r="AE320" i="1"/>
  <c r="N446" i="1"/>
  <c r="AE446" i="1"/>
  <c r="L95" i="1"/>
  <c r="AE95" i="1"/>
  <c r="AF204" i="1"/>
  <c r="AG204" i="1"/>
  <c r="N134" i="1"/>
  <c r="AE134" i="1"/>
  <c r="L123" i="1"/>
  <c r="AE123" i="1"/>
  <c r="N237" i="1"/>
  <c r="AE237" i="1"/>
  <c r="AF436" i="1"/>
  <c r="AG436" i="1"/>
  <c r="L252" i="1"/>
  <c r="AE252" i="1"/>
  <c r="L13" i="1"/>
  <c r="AE13" i="1"/>
  <c r="AF319" i="1"/>
  <c r="AG319" i="1"/>
  <c r="E562" i="1"/>
  <c r="N267" i="1"/>
  <c r="AE267" i="1"/>
  <c r="AB140" i="1"/>
  <c r="AC396" i="1"/>
  <c r="AB352" i="1"/>
  <c r="AB119" i="1"/>
  <c r="AC82" i="1"/>
  <c r="AC210" i="1"/>
  <c r="AB434" i="1"/>
  <c r="AC256" i="1"/>
  <c r="AC200" i="1"/>
  <c r="AF150" i="1"/>
  <c r="AG150" i="1"/>
  <c r="AB19" i="1"/>
  <c r="AC275" i="1"/>
  <c r="AC78" i="1"/>
  <c r="AC245" i="1"/>
  <c r="AC448" i="1"/>
  <c r="AC25" i="1"/>
  <c r="AC281" i="1"/>
  <c r="AC409" i="1"/>
  <c r="AC335" i="1"/>
  <c r="AC95" i="1"/>
  <c r="AC10" i="1"/>
  <c r="AB102" i="1"/>
  <c r="AC155" i="1"/>
  <c r="AC161" i="1"/>
  <c r="AC257" i="1"/>
  <c r="AC45" i="1"/>
  <c r="P322" i="1"/>
  <c r="O322" i="1"/>
  <c r="N310" i="1"/>
  <c r="AE310" i="1"/>
  <c r="M101" i="1"/>
  <c r="AE101" i="1"/>
  <c r="AF138" i="1"/>
  <c r="AG138" i="1"/>
  <c r="N292" i="1"/>
  <c r="AE292" i="1"/>
  <c r="AG40" i="1"/>
  <c r="AF40" i="1"/>
  <c r="AF246" i="1"/>
  <c r="AG246" i="1"/>
  <c r="AF136" i="1"/>
  <c r="AG136" i="1"/>
  <c r="AF11" i="1"/>
  <c r="AG11" i="1"/>
  <c r="AF318" i="1"/>
  <c r="AG318" i="1"/>
  <c r="AG25" i="1"/>
  <c r="AF25" i="1"/>
  <c r="AG81" i="1"/>
  <c r="AF81" i="1"/>
  <c r="AG84" i="1"/>
  <c r="AF84" i="1"/>
  <c r="AF178" i="1"/>
  <c r="AG178" i="1"/>
  <c r="AF373" i="1"/>
  <c r="AG373" i="1"/>
  <c r="P254" i="1"/>
  <c r="O254" i="1"/>
  <c r="N403" i="1"/>
  <c r="AE403" i="1"/>
  <c r="N332" i="1"/>
  <c r="AE332" i="1"/>
  <c r="L328" i="1"/>
  <c r="AE328" i="1"/>
  <c r="L284" i="1"/>
  <c r="AE284" i="1"/>
  <c r="AG201" i="1"/>
  <c r="AF201" i="1"/>
  <c r="N375" i="1"/>
  <c r="AE375" i="1"/>
  <c r="L228" i="1"/>
  <c r="AE228" i="1"/>
  <c r="N176" i="1"/>
  <c r="AE176" i="1"/>
  <c r="M254" i="1"/>
  <c r="AE254" i="1"/>
  <c r="N426" i="1"/>
  <c r="AE426" i="1"/>
  <c r="N72" i="1"/>
  <c r="AE72" i="1"/>
  <c r="AF45" i="1"/>
  <c r="AG45" i="1"/>
  <c r="E496" i="1"/>
  <c r="E498" i="1"/>
  <c r="N225" i="1"/>
  <c r="AE225" i="1"/>
  <c r="AB28" i="1"/>
  <c r="AB284" i="1"/>
  <c r="AC412" i="1"/>
  <c r="AC135" i="1"/>
  <c r="AB263" i="1"/>
  <c r="AC391" i="1"/>
  <c r="AC98" i="1"/>
  <c r="AC226" i="1"/>
  <c r="AC400" i="1"/>
  <c r="AC88" i="1"/>
  <c r="AC216" i="1"/>
  <c r="AC344" i="1"/>
  <c r="AC383" i="1"/>
  <c r="AC416" i="1"/>
  <c r="AC35" i="1"/>
  <c r="AB163" i="1"/>
  <c r="AC419" i="1"/>
  <c r="AC368" i="1"/>
  <c r="AC222" i="1"/>
  <c r="AC350" i="1"/>
  <c r="AB293" i="1"/>
  <c r="AC41" i="1"/>
  <c r="AC169" i="1"/>
  <c r="AC297" i="1"/>
  <c r="AC425" i="1"/>
  <c r="AG124" i="1"/>
  <c r="AF124" i="1"/>
  <c r="AC240" i="1"/>
  <c r="AB84" i="1"/>
  <c r="AB212" i="1"/>
  <c r="AC111" i="1"/>
  <c r="AC239" i="1"/>
  <c r="AC26" i="1"/>
  <c r="AB138" i="1"/>
  <c r="AB266" i="1"/>
  <c r="AC325" i="1"/>
  <c r="AB43" i="1"/>
  <c r="AB171" i="1"/>
  <c r="AB299" i="1"/>
  <c r="AC427" i="1"/>
  <c r="AC65" i="1"/>
  <c r="AF166" i="1"/>
  <c r="AG166" i="1"/>
  <c r="AC273" i="1"/>
  <c r="AC401" i="1"/>
  <c r="AC141" i="1"/>
  <c r="AC48" i="1"/>
  <c r="L30" i="1"/>
  <c r="AE30" i="1"/>
  <c r="M444" i="1"/>
  <c r="AE444" i="1"/>
  <c r="AB335" i="1"/>
  <c r="L23" i="1"/>
  <c r="AE23" i="1"/>
  <c r="AF350" i="1"/>
  <c r="AG350" i="1"/>
  <c r="AF300" i="1"/>
  <c r="AG300" i="1"/>
  <c r="N327" i="1"/>
  <c r="AE327" i="1"/>
  <c r="AF19" i="1"/>
  <c r="AG19" i="1"/>
  <c r="M94" i="1"/>
  <c r="AE94" i="1"/>
  <c r="AF219" i="1"/>
  <c r="AG219" i="1"/>
  <c r="N378" i="1"/>
  <c r="AE378" i="1"/>
  <c r="M411" i="1"/>
  <c r="AE411" i="1"/>
  <c r="N340" i="1"/>
  <c r="AE340" i="1"/>
  <c r="L331" i="1"/>
  <c r="AE331" i="1"/>
  <c r="M128" i="1"/>
  <c r="AE128" i="1"/>
  <c r="AG281" i="1"/>
  <c r="AF281" i="1"/>
  <c r="N282" i="1"/>
  <c r="AE282" i="1"/>
  <c r="AF125" i="1"/>
  <c r="AG125" i="1"/>
  <c r="N384" i="1"/>
  <c r="AE384" i="1"/>
  <c r="N389" i="1"/>
  <c r="AE389" i="1"/>
  <c r="N259" i="1"/>
  <c r="AE259" i="1"/>
  <c r="N146" i="1"/>
  <c r="AE146" i="1"/>
  <c r="AF66" i="1"/>
  <c r="AG66" i="1"/>
  <c r="E592" i="1"/>
  <c r="E585" i="1"/>
  <c r="AF257" i="1"/>
  <c r="AG257" i="1"/>
  <c r="AC44" i="1"/>
  <c r="AC172" i="1"/>
  <c r="AC300" i="1"/>
  <c r="AC317" i="1"/>
  <c r="AB23" i="1"/>
  <c r="AB135" i="1"/>
  <c r="AB98" i="1"/>
  <c r="AB226" i="1"/>
  <c r="AB88" i="1"/>
  <c r="AB216" i="1"/>
  <c r="AB344" i="1"/>
  <c r="AB383" i="1"/>
  <c r="AB35" i="1"/>
  <c r="AC163" i="1"/>
  <c r="AB94" i="1"/>
  <c r="AB222" i="1"/>
  <c r="AB350" i="1"/>
  <c r="AB340" i="1"/>
  <c r="AB41" i="1"/>
  <c r="AC100" i="1"/>
  <c r="AC228" i="1"/>
  <c r="AC388" i="1"/>
  <c r="AB111" i="1"/>
  <c r="AB239" i="1"/>
  <c r="AB26" i="1"/>
  <c r="AC154" i="1"/>
  <c r="AC282" i="1"/>
  <c r="AC410" i="1"/>
  <c r="AC171" i="1"/>
  <c r="P166" i="1"/>
  <c r="O166" i="1"/>
  <c r="AB401" i="1"/>
  <c r="AF221" i="1"/>
  <c r="AG221" i="1"/>
  <c r="N59" i="1"/>
  <c r="AE59" i="1"/>
  <c r="AF447" i="1"/>
  <c r="AG447" i="1"/>
  <c r="AF226" i="1"/>
  <c r="AG226" i="1"/>
  <c r="AG39" i="1"/>
  <c r="AF39" i="1"/>
  <c r="AF17" i="1"/>
  <c r="AG17" i="1"/>
  <c r="P196" i="1"/>
  <c r="O196" i="1"/>
  <c r="M153" i="1"/>
  <c r="AE153" i="1"/>
  <c r="N31" i="1"/>
  <c r="AE31" i="1"/>
  <c r="L236" i="1"/>
  <c r="AE236" i="1"/>
  <c r="AG55" i="1"/>
  <c r="AF55" i="1"/>
  <c r="M177" i="1"/>
  <c r="AE177" i="1"/>
  <c r="L326" i="1"/>
  <c r="AE326" i="1"/>
  <c r="N120" i="1"/>
  <c r="AE120" i="1"/>
  <c r="AF78" i="1"/>
  <c r="AG78" i="1"/>
  <c r="P52" i="1"/>
  <c r="O52" i="1"/>
  <c r="AG16" i="1"/>
  <c r="AF16" i="1"/>
  <c r="AF58" i="1"/>
  <c r="AG58" i="1"/>
  <c r="AF316" i="1"/>
  <c r="AG316" i="1"/>
  <c r="L65" i="1"/>
  <c r="AE65" i="1"/>
  <c r="M351" i="1"/>
  <c r="AE351" i="1"/>
  <c r="N27" i="1"/>
  <c r="AE27" i="1"/>
  <c r="AF347" i="1"/>
  <c r="AG347" i="1"/>
  <c r="M20" i="1"/>
  <c r="N122" i="1"/>
  <c r="AE122" i="1"/>
  <c r="L151" i="1"/>
  <c r="AE151" i="1"/>
  <c r="AF10" i="1"/>
  <c r="AG10" i="1"/>
  <c r="N394" i="1"/>
  <c r="AE394" i="1"/>
  <c r="AF265" i="1"/>
  <c r="AG265" i="1"/>
  <c r="L96" i="1"/>
  <c r="AE96" i="1"/>
  <c r="L336" i="1"/>
  <c r="AE336" i="1"/>
  <c r="M247" i="1"/>
  <c r="AE247" i="1"/>
  <c r="N313" i="1"/>
  <c r="AE313" i="1"/>
  <c r="AF306" i="1"/>
  <c r="AG306" i="1"/>
  <c r="M311" i="1"/>
  <c r="AE311" i="1"/>
  <c r="N408" i="1"/>
  <c r="AE408" i="1"/>
  <c r="N188" i="1"/>
  <c r="AE188" i="1"/>
  <c r="AF371" i="1"/>
  <c r="AG371" i="1"/>
  <c r="M208" i="1"/>
  <c r="AE208" i="1"/>
  <c r="N183" i="1"/>
  <c r="AE183" i="1"/>
  <c r="AF434" i="1"/>
  <c r="AG434" i="1"/>
  <c r="E544" i="1"/>
  <c r="E537" i="1"/>
  <c r="N147" i="1"/>
  <c r="AE147" i="1"/>
  <c r="AB300" i="1"/>
  <c r="AC428" i="1"/>
  <c r="AB317" i="1"/>
  <c r="AC23" i="1"/>
  <c r="AC151" i="1"/>
  <c r="AB279" i="1"/>
  <c r="AF291" i="1"/>
  <c r="AG291" i="1"/>
  <c r="AC114" i="1"/>
  <c r="AC242" i="1"/>
  <c r="AC77" i="1"/>
  <c r="AC134" i="1"/>
  <c r="AC445" i="1"/>
  <c r="AC104" i="1"/>
  <c r="AC232" i="1"/>
  <c r="AC360" i="1"/>
  <c r="AC415" i="1"/>
  <c r="AB22" i="1"/>
  <c r="AB51" i="1"/>
  <c r="AB179" i="1"/>
  <c r="AC307" i="1"/>
  <c r="AB435" i="1"/>
  <c r="AC110" i="1"/>
  <c r="AC238" i="1"/>
  <c r="AC366" i="1"/>
  <c r="AC356" i="1"/>
  <c r="AC357" i="1"/>
  <c r="AC313" i="1"/>
  <c r="AC441" i="1"/>
  <c r="AC133" i="1"/>
  <c r="AC320" i="1"/>
  <c r="AB228" i="1"/>
  <c r="AC127" i="1"/>
  <c r="AC255" i="1"/>
  <c r="AC42" i="1"/>
  <c r="AB282" i="1"/>
  <c r="AC432" i="1"/>
  <c r="AB389" i="1"/>
  <c r="AC59" i="1"/>
  <c r="AC187" i="1"/>
  <c r="AC315" i="1"/>
  <c r="AC443" i="1"/>
  <c r="AC81" i="1"/>
  <c r="AC177" i="1"/>
  <c r="AC289" i="1"/>
  <c r="AC417" i="1"/>
  <c r="AC237" i="1"/>
  <c r="AC176" i="1"/>
  <c r="P117" i="1"/>
  <c r="O117" i="1"/>
  <c r="N68" i="1"/>
  <c r="AE68" i="1"/>
  <c r="M24" i="1"/>
  <c r="AE24" i="1"/>
  <c r="N423" i="1"/>
  <c r="AE423" i="1"/>
  <c r="AG132" i="1"/>
  <c r="AF132" i="1"/>
  <c r="AG200" i="1"/>
  <c r="AF200" i="1"/>
  <c r="AF106" i="1"/>
  <c r="AG106" i="1"/>
  <c r="N402" i="1"/>
  <c r="AE402" i="1"/>
  <c r="AF366" i="1"/>
  <c r="AG366" i="1"/>
  <c r="N112" i="1"/>
  <c r="AE112" i="1"/>
  <c r="M339" i="1"/>
  <c r="AE339" i="1"/>
  <c r="N141" i="1"/>
  <c r="AE141" i="1"/>
  <c r="N337" i="1"/>
  <c r="AE337" i="1"/>
  <c r="L322" i="1"/>
  <c r="AE322" i="1"/>
  <c r="N258" i="1"/>
  <c r="AE258" i="1"/>
  <c r="L416" i="1"/>
  <c r="AE416" i="1"/>
  <c r="N70" i="1"/>
  <c r="AE70" i="1"/>
  <c r="N387" i="1"/>
  <c r="AE387" i="1"/>
  <c r="N224" i="1"/>
  <c r="AE224" i="1"/>
  <c r="AG199" i="1"/>
  <c r="AF199" i="1"/>
  <c r="N169" i="1"/>
  <c r="AE169" i="1"/>
  <c r="E584" i="1"/>
  <c r="E513" i="1"/>
  <c r="N163" i="1"/>
  <c r="AE163" i="1"/>
  <c r="AC444" i="1"/>
  <c r="AC333" i="1"/>
  <c r="AB39" i="1"/>
  <c r="P291" i="1"/>
  <c r="O291" i="1"/>
  <c r="AB242" i="1"/>
  <c r="AB445" i="1"/>
  <c r="AB104" i="1"/>
  <c r="AB232" i="1"/>
  <c r="AC179" i="1"/>
  <c r="AB307" i="1"/>
  <c r="AC435" i="1"/>
  <c r="AB366" i="1"/>
  <c r="AB356" i="1"/>
  <c r="AB313" i="1"/>
  <c r="AB320" i="1"/>
  <c r="AC116" i="1"/>
  <c r="AC287" i="1"/>
  <c r="AB127" i="1"/>
  <c r="AB42" i="1"/>
  <c r="AC170" i="1"/>
  <c r="AC298" i="1"/>
  <c r="AC426" i="1"/>
  <c r="AB432" i="1"/>
  <c r="AC389" i="1"/>
  <c r="AB59" i="1"/>
  <c r="AB187" i="1"/>
  <c r="AB443" i="1"/>
  <c r="AB81" i="1"/>
  <c r="AB177" i="1"/>
  <c r="AB237" i="1"/>
  <c r="AB176" i="1"/>
  <c r="L79" i="1"/>
  <c r="AE79" i="1"/>
  <c r="N29" i="1"/>
  <c r="AE29" i="1"/>
  <c r="AF129" i="1"/>
  <c r="AG129" i="1"/>
  <c r="AF171" i="1"/>
  <c r="AG171" i="1"/>
  <c r="AF212" i="1"/>
  <c r="AG212" i="1"/>
  <c r="AG231" i="1"/>
  <c r="AF231" i="1"/>
  <c r="N418" i="1"/>
  <c r="AE418" i="1"/>
  <c r="P82" i="1"/>
  <c r="O82" i="1"/>
  <c r="AF406" i="1"/>
  <c r="AG406" i="1"/>
  <c r="L255" i="1"/>
  <c r="AE255" i="1"/>
  <c r="L355" i="1"/>
  <c r="AE355" i="1"/>
  <c r="N126" i="1"/>
  <c r="AE126" i="1"/>
  <c r="L353" i="1"/>
  <c r="AE353" i="1"/>
  <c r="N354" i="1"/>
  <c r="AE354" i="1"/>
  <c r="N330" i="1"/>
  <c r="AE330" i="1"/>
  <c r="AF424" i="1"/>
  <c r="AG424" i="1"/>
  <c r="N293" i="1"/>
  <c r="AE293" i="1"/>
  <c r="M21" i="1"/>
  <c r="AE21" i="1"/>
  <c r="N240" i="1"/>
  <c r="AE240" i="1"/>
  <c r="M215" i="1"/>
  <c r="AE215" i="1"/>
  <c r="N154" i="1"/>
  <c r="AE154" i="1"/>
  <c r="E597" i="1"/>
  <c r="E596" i="1"/>
  <c r="AF211" i="1"/>
  <c r="AG211" i="1"/>
  <c r="AB444" i="1"/>
  <c r="AB333" i="1"/>
  <c r="AC39" i="1"/>
  <c r="AC423" i="1"/>
  <c r="AC258" i="1"/>
  <c r="AC125" i="1"/>
  <c r="AC29" i="1"/>
  <c r="AC120" i="1"/>
  <c r="AC248" i="1"/>
  <c r="AC376" i="1"/>
  <c r="AC53" i="1"/>
  <c r="AC70" i="1"/>
  <c r="AB67" i="1"/>
  <c r="AC323" i="1"/>
  <c r="AC399" i="1"/>
  <c r="AC126" i="1"/>
  <c r="AC254" i="1"/>
  <c r="AC382" i="1"/>
  <c r="AB404" i="1"/>
  <c r="AB437" i="1"/>
  <c r="AC390" i="1"/>
  <c r="AC73" i="1"/>
  <c r="AC201" i="1"/>
  <c r="AC329" i="1"/>
  <c r="AG92" i="1"/>
  <c r="AF92" i="1"/>
  <c r="AC181" i="1"/>
  <c r="AB287" i="1"/>
  <c r="AC15" i="1"/>
  <c r="AC143" i="1"/>
  <c r="AC271" i="1"/>
  <c r="AG52" i="1"/>
  <c r="AF52" i="1"/>
  <c r="AB170" i="1"/>
  <c r="AB426" i="1"/>
  <c r="AC32" i="1"/>
  <c r="AC75" i="1"/>
  <c r="AB203" i="1"/>
  <c r="AC331" i="1"/>
  <c r="AF86" i="1"/>
  <c r="AG86" i="1"/>
  <c r="AC193" i="1"/>
  <c r="AC305" i="1"/>
  <c r="AB433" i="1"/>
  <c r="AC269" i="1"/>
  <c r="AC224" i="1"/>
  <c r="M365" i="1"/>
  <c r="AE365" i="1"/>
  <c r="N368" i="1"/>
  <c r="AE368" i="1"/>
  <c r="AF333" i="1"/>
  <c r="AG333" i="1"/>
  <c r="M278" i="1"/>
  <c r="AE278" i="1"/>
  <c r="L422" i="1"/>
  <c r="AE422" i="1"/>
  <c r="AF139" i="1"/>
  <c r="AG139" i="1"/>
  <c r="N152" i="1"/>
  <c r="AE152" i="1"/>
  <c r="M99" i="1"/>
  <c r="AE99" i="1"/>
  <c r="L272" i="1"/>
  <c r="AE272" i="1"/>
  <c r="E591" i="1"/>
  <c r="AF20" i="1"/>
  <c r="AG20" i="1"/>
  <c r="AC332" i="1"/>
  <c r="N44" i="1"/>
  <c r="AE44" i="1"/>
  <c r="AB258" i="1"/>
  <c r="AB125" i="1"/>
  <c r="AB29" i="1"/>
  <c r="AB120" i="1"/>
  <c r="AB53" i="1"/>
  <c r="AB70" i="1"/>
  <c r="AC67" i="1"/>
  <c r="AB126" i="1"/>
  <c r="AB254" i="1"/>
  <c r="AC437" i="1"/>
  <c r="AB390" i="1"/>
  <c r="AB73" i="1"/>
  <c r="AB201" i="1"/>
  <c r="P92" i="1"/>
  <c r="O92" i="1"/>
  <c r="AC132" i="1"/>
  <c r="AC260" i="1"/>
  <c r="AC351" i="1"/>
  <c r="AC58" i="1"/>
  <c r="AC186" i="1"/>
  <c r="AC314" i="1"/>
  <c r="AC442" i="1"/>
  <c r="AB75" i="1"/>
  <c r="AB331" i="1"/>
  <c r="P86" i="1"/>
  <c r="O86" i="1"/>
  <c r="AB193" i="1"/>
  <c r="AB305" i="1"/>
  <c r="AC433" i="1"/>
  <c r="AB269" i="1"/>
  <c r="AB224" i="1"/>
  <c r="M133" i="1"/>
  <c r="AE133" i="1"/>
  <c r="AG73" i="1"/>
  <c r="AF73" i="1"/>
  <c r="P427" i="1"/>
  <c r="O427" i="1"/>
  <c r="AF187" i="1"/>
  <c r="AG187" i="1"/>
  <c r="N360" i="1"/>
  <c r="AE360" i="1"/>
  <c r="M38" i="1"/>
  <c r="AE38" i="1"/>
  <c r="AF338" i="1"/>
  <c r="AG338" i="1"/>
  <c r="AF127" i="1"/>
  <c r="AG127" i="1"/>
  <c r="AB423" i="1"/>
  <c r="AF256" i="1"/>
  <c r="AG256" i="1"/>
  <c r="AF414" i="1"/>
  <c r="AG414" i="1"/>
  <c r="AG111" i="1"/>
  <c r="AF111" i="1"/>
  <c r="P245" i="1"/>
  <c r="O245" i="1"/>
  <c r="M337" i="1"/>
  <c r="P429" i="1"/>
  <c r="O429" i="1"/>
  <c r="N87" i="1"/>
  <c r="AE87" i="1"/>
  <c r="N160" i="1"/>
  <c r="AE160" i="1"/>
  <c r="N410" i="1"/>
  <c r="AE410" i="1"/>
  <c r="L369" i="1"/>
  <c r="AE369" i="1"/>
  <c r="AG409" i="1"/>
  <c r="AF409" i="1"/>
  <c r="P230" i="1"/>
  <c r="O230" i="1"/>
  <c r="M205" i="1"/>
  <c r="L44" i="1"/>
  <c r="AF161" i="1"/>
  <c r="AG161" i="1"/>
  <c r="N397" i="1"/>
  <c r="AE397" i="1"/>
  <c r="L217" i="1"/>
  <c r="AE217" i="1"/>
  <c r="N250" i="1"/>
  <c r="AE250" i="1"/>
  <c r="M162" i="1"/>
  <c r="AE162" i="1"/>
  <c r="L205" i="1"/>
  <c r="AF182" i="1"/>
  <c r="AG182" i="1"/>
  <c r="AF448" i="1"/>
  <c r="AG448" i="1"/>
  <c r="AF186" i="1"/>
  <c r="AG186" i="1"/>
  <c r="AF85" i="1"/>
  <c r="AG85" i="1"/>
  <c r="L173" i="1"/>
  <c r="AE173" i="1"/>
  <c r="P124" i="1"/>
  <c r="O124" i="1"/>
  <c r="M189" i="1"/>
  <c r="AE189" i="1"/>
  <c r="AF148" i="1"/>
  <c r="AG148" i="1"/>
  <c r="N198" i="1"/>
  <c r="AE198" i="1"/>
  <c r="N12" i="1"/>
  <c r="AE12" i="1"/>
  <c r="N349" i="1"/>
  <c r="AE349" i="1"/>
  <c r="E557" i="1"/>
  <c r="E519" i="1"/>
  <c r="AF36" i="1"/>
  <c r="AG36" i="1"/>
  <c r="AB204" i="1"/>
  <c r="AB332" i="1"/>
  <c r="AB274" i="1"/>
  <c r="AB55" i="1"/>
  <c r="AB183" i="1"/>
  <c r="AC311" i="1"/>
  <c r="AB439" i="1"/>
  <c r="AC358" i="1"/>
  <c r="AC18" i="1"/>
  <c r="AC146" i="1"/>
  <c r="AB290" i="1"/>
  <c r="AC173" i="1"/>
  <c r="AC262" i="1"/>
  <c r="AF50" i="1"/>
  <c r="AG50" i="1"/>
  <c r="AC136" i="1"/>
  <c r="AC264" i="1"/>
  <c r="AC392" i="1"/>
  <c r="AC85" i="1"/>
  <c r="AC211" i="1"/>
  <c r="AB339" i="1"/>
  <c r="AC431" i="1"/>
  <c r="AC198" i="1"/>
  <c r="AC142" i="1"/>
  <c r="AC270" i="1"/>
  <c r="AC398" i="1"/>
  <c r="AC420" i="1"/>
  <c r="AC128" i="1"/>
  <c r="AC89" i="1"/>
  <c r="AC217" i="1"/>
  <c r="AC345" i="1"/>
  <c r="AB436" i="1"/>
  <c r="AC213" i="1"/>
  <c r="AC20" i="1"/>
  <c r="AB132" i="1"/>
  <c r="AB351" i="1"/>
  <c r="AC31" i="1"/>
  <c r="AC159" i="1"/>
  <c r="AB58" i="1"/>
  <c r="AB186" i="1"/>
  <c r="AB314" i="1"/>
  <c r="AB442" i="1"/>
  <c r="AC96" i="1"/>
  <c r="AC91" i="1"/>
  <c r="AC219" i="1"/>
  <c r="AC347" i="1"/>
  <c r="AC97" i="1"/>
  <c r="AC209" i="1"/>
  <c r="AC321" i="1"/>
  <c r="AC449" i="1"/>
  <c r="AC301" i="1"/>
  <c r="AC384" i="1"/>
  <c r="AG97" i="1"/>
  <c r="AF97" i="1"/>
  <c r="M238" i="1"/>
  <c r="AE238" i="1"/>
  <c r="AF222" i="1"/>
  <c r="AG222" i="1"/>
  <c r="AF179" i="1"/>
  <c r="AG179" i="1"/>
  <c r="AF445" i="1"/>
  <c r="AG445" i="1"/>
  <c r="N325" i="1"/>
  <c r="AE325" i="1"/>
  <c r="AF158" i="1"/>
  <c r="AG158" i="1"/>
  <c r="M405" i="1"/>
  <c r="AE405" i="1"/>
  <c r="N450" i="1"/>
  <c r="AE450" i="1"/>
  <c r="AF343" i="1"/>
  <c r="AG343" i="1"/>
  <c r="AG33" i="1"/>
  <c r="AF33" i="1"/>
  <c r="AG433" i="1"/>
  <c r="AF433" i="1"/>
  <c r="AF266" i="1"/>
  <c r="AG266" i="1"/>
  <c r="AF102" i="1"/>
  <c r="AG102" i="1"/>
  <c r="M163" i="1"/>
  <c r="N421" i="1"/>
  <c r="AE421" i="1"/>
  <c r="M372" i="1"/>
  <c r="AE372" i="1"/>
  <c r="M417" i="1"/>
  <c r="AE417" i="1"/>
  <c r="N205" i="1"/>
  <c r="P95" i="1"/>
  <c r="O95" i="1"/>
  <c r="P37" i="1"/>
  <c r="O37" i="1"/>
  <c r="AF194" i="1"/>
  <c r="AG194" i="1"/>
  <c r="N14" i="1"/>
  <c r="AE14" i="1"/>
  <c r="N243" i="1"/>
  <c r="AE243" i="1"/>
  <c r="N253" i="1"/>
  <c r="AE253" i="1"/>
  <c r="L175" i="1"/>
  <c r="AE175" i="1"/>
  <c r="N257" i="1"/>
  <c r="M195" i="1"/>
  <c r="AE195" i="1"/>
  <c r="L214" i="1"/>
  <c r="AE214" i="1"/>
  <c r="N197" i="1"/>
  <c r="AE197" i="1"/>
  <c r="N260" i="1"/>
  <c r="AE260" i="1"/>
  <c r="N116" i="1"/>
  <c r="AE116" i="1"/>
  <c r="N83" i="1"/>
  <c r="AE83" i="1"/>
  <c r="N367" i="1"/>
  <c r="AE367" i="1"/>
  <c r="M109" i="1"/>
  <c r="AE109" i="1"/>
  <c r="N185" i="1"/>
  <c r="AE185" i="1"/>
  <c r="N235" i="1"/>
  <c r="AE235" i="1"/>
  <c r="AF82" i="1"/>
  <c r="AG82" i="1"/>
  <c r="AF429" i="1"/>
  <c r="AG429" i="1"/>
  <c r="E509" i="1"/>
  <c r="E455" i="1"/>
  <c r="AC220" i="1"/>
  <c r="AC348" i="1"/>
  <c r="AB370" i="1"/>
  <c r="AC55" i="1"/>
  <c r="AC183" i="1"/>
  <c r="AB311" i="1"/>
  <c r="AC439" i="1"/>
  <c r="AB146" i="1"/>
  <c r="AB173" i="1"/>
  <c r="AB262" i="1"/>
  <c r="P50" i="1"/>
  <c r="O50" i="1"/>
  <c r="AB136" i="1"/>
  <c r="AB85" i="1"/>
  <c r="AB214" i="1"/>
  <c r="AB83" i="1"/>
  <c r="AB211" i="1"/>
  <c r="AC339" i="1"/>
  <c r="AB431" i="1"/>
  <c r="AB198" i="1"/>
  <c r="AB14" i="1"/>
  <c r="AB142" i="1"/>
  <c r="AB270" i="1"/>
  <c r="AB398" i="1"/>
  <c r="AB420" i="1"/>
  <c r="AB128" i="1"/>
  <c r="AB217" i="1"/>
  <c r="AC436" i="1"/>
  <c r="AB20" i="1"/>
  <c r="AC148" i="1"/>
  <c r="AC276" i="1"/>
  <c r="AC101" i="1"/>
  <c r="AB31" i="1"/>
  <c r="AB159" i="1"/>
  <c r="AB367" i="1"/>
  <c r="AC74" i="1"/>
  <c r="AC330" i="1"/>
  <c r="AB96" i="1"/>
  <c r="AB219" i="1"/>
  <c r="AB347" i="1"/>
  <c r="AB97" i="1"/>
  <c r="AB449" i="1"/>
  <c r="AB301" i="1"/>
  <c r="AB384" i="1"/>
  <c r="M289" i="1"/>
  <c r="AE289" i="1"/>
  <c r="AF131" i="1"/>
  <c r="AG131" i="1"/>
  <c r="P150" i="1"/>
  <c r="O150" i="1"/>
  <c r="AG361" i="1"/>
  <c r="AF361" i="1"/>
  <c r="AG232" i="1"/>
  <c r="AF232" i="1"/>
  <c r="AF98" i="1"/>
  <c r="AG98" i="1"/>
  <c r="AF317" i="1"/>
  <c r="AG317" i="1"/>
  <c r="AF352" i="1"/>
  <c r="AG352" i="1"/>
  <c r="E477" i="1"/>
  <c r="AF210" i="1"/>
  <c r="AG210" i="1"/>
  <c r="AF440" i="1"/>
  <c r="AG440" i="1"/>
  <c r="AF307" i="1"/>
  <c r="AG307" i="1"/>
  <c r="P184" i="1"/>
  <c r="O184" i="1"/>
  <c r="P130" i="1"/>
  <c r="O130" i="1"/>
  <c r="P66" i="1"/>
  <c r="O66" i="1"/>
  <c r="P371" i="1"/>
  <c r="O371" i="1"/>
  <c r="P148" i="1"/>
  <c r="O148" i="1"/>
  <c r="AG119" i="1"/>
  <c r="AF119" i="1"/>
  <c r="L165" i="1"/>
  <c r="AE165" i="1"/>
  <c r="N62" i="1"/>
  <c r="AE62" i="1"/>
  <c r="N382" i="1"/>
  <c r="AE382" i="1"/>
  <c r="L430" i="1"/>
  <c r="AE430" i="1"/>
  <c r="P76" i="1"/>
  <c r="O76" i="1"/>
  <c r="N241" i="1"/>
  <c r="AE241" i="1"/>
  <c r="AG41" i="1"/>
  <c r="AF41" i="1"/>
  <c r="N391" i="1"/>
  <c r="AE391" i="1"/>
  <c r="N263" i="1"/>
  <c r="AE263" i="1"/>
  <c r="L157" i="1"/>
  <c r="AE157" i="1"/>
  <c r="L257" i="1"/>
  <c r="M203" i="1"/>
  <c r="AE203" i="1"/>
  <c r="N297" i="1"/>
  <c r="AE297" i="1"/>
  <c r="N202" i="1"/>
  <c r="AE202" i="1"/>
  <c r="L268" i="1"/>
  <c r="AE268" i="1"/>
  <c r="N190" i="1"/>
  <c r="AE190" i="1"/>
  <c r="M144" i="1"/>
  <c r="AE144" i="1"/>
  <c r="AF234" i="1"/>
  <c r="AG234" i="1"/>
  <c r="N359" i="1"/>
  <c r="AE359" i="1"/>
  <c r="N377" i="1"/>
  <c r="AE377" i="1"/>
  <c r="N363" i="1"/>
  <c r="AE363" i="1"/>
  <c r="AF130" i="1"/>
  <c r="AG130" i="1"/>
  <c r="AF117" i="1"/>
  <c r="AG117" i="1"/>
  <c r="E508" i="1"/>
  <c r="E575" i="1"/>
  <c r="AB220" i="1"/>
  <c r="AB71" i="1"/>
  <c r="AB199" i="1"/>
  <c r="AC327" i="1"/>
  <c r="AC386" i="1"/>
  <c r="AC34" i="1"/>
  <c r="AC162" i="1"/>
  <c r="AC306" i="1"/>
  <c r="AC285" i="1"/>
  <c r="AB294" i="1"/>
  <c r="AC61" i="1"/>
  <c r="AC80" i="1"/>
  <c r="AC24" i="1"/>
  <c r="AC152" i="1"/>
  <c r="AC408" i="1"/>
  <c r="AC277" i="1"/>
  <c r="AB246" i="1"/>
  <c r="AB99" i="1"/>
  <c r="AB227" i="1"/>
  <c r="AB355" i="1"/>
  <c r="AC229" i="1"/>
  <c r="AB374" i="1"/>
  <c r="AC30" i="1"/>
  <c r="AC158" i="1"/>
  <c r="AC286" i="1"/>
  <c r="AC414" i="1"/>
  <c r="AC447" i="1"/>
  <c r="AC192" i="1"/>
  <c r="AC105" i="1"/>
  <c r="AC233" i="1"/>
  <c r="AC361" i="1"/>
  <c r="AC261" i="1"/>
  <c r="AC36" i="1"/>
  <c r="AB148" i="1"/>
  <c r="AB101" i="1"/>
  <c r="AC47" i="1"/>
  <c r="AC175" i="1"/>
  <c r="AB74" i="1"/>
  <c r="AB202" i="1"/>
  <c r="AB330" i="1"/>
  <c r="AC160" i="1"/>
  <c r="AB107" i="1"/>
  <c r="AC235" i="1"/>
  <c r="AC363" i="1"/>
  <c r="AC113" i="1"/>
  <c r="AC225" i="1"/>
  <c r="AC337" i="1"/>
  <c r="AC354" i="1"/>
  <c r="AC381" i="1"/>
  <c r="AB342" i="1"/>
  <c r="N412" i="1"/>
  <c r="AE412" i="1"/>
  <c r="AF220" i="1"/>
  <c r="AG220" i="1"/>
  <c r="P20" i="1"/>
  <c r="O20" i="1"/>
  <c r="P199" i="1"/>
  <c r="O199" i="1"/>
  <c r="AF205" i="1"/>
  <c r="AG205" i="1"/>
  <c r="AF242" i="1"/>
  <c r="AG242" i="1"/>
  <c r="AG135" i="1"/>
  <c r="AF135" i="1"/>
  <c r="AF344" i="1"/>
  <c r="AG344" i="1"/>
  <c r="L343" i="1"/>
  <c r="L149" i="1"/>
  <c r="AE149" i="1"/>
  <c r="AF170" i="1"/>
  <c r="AG170" i="1"/>
  <c r="AF75" i="1"/>
  <c r="AG75" i="1"/>
  <c r="N385" i="1"/>
  <c r="AE385" i="1"/>
  <c r="AF107" i="1"/>
  <c r="AG107" i="1"/>
  <c r="N425" i="1"/>
  <c r="AE425" i="1"/>
  <c r="L154" i="1"/>
  <c r="P251" i="1"/>
  <c r="O251" i="1"/>
  <c r="M280" i="1"/>
  <c r="AE280" i="1"/>
  <c r="M44" i="1"/>
  <c r="N399" i="1"/>
  <c r="AE399" i="1"/>
  <c r="L295" i="1"/>
  <c r="AE295" i="1"/>
  <c r="N18" i="1"/>
  <c r="AE18" i="1"/>
  <c r="AF227" i="1"/>
  <c r="AG227" i="1"/>
  <c r="N321" i="1"/>
  <c r="AE321" i="1"/>
  <c r="M213" i="1"/>
  <c r="AE213" i="1"/>
  <c r="M276" i="1"/>
  <c r="AE276" i="1"/>
  <c r="AF262" i="1"/>
  <c r="AG262" i="1"/>
  <c r="N168" i="1"/>
  <c r="AE168" i="1"/>
  <c r="N290" i="1"/>
  <c r="AE290" i="1"/>
  <c r="M346" i="1"/>
  <c r="AE346" i="1"/>
  <c r="AG441" i="1"/>
  <c r="AF441" i="1"/>
  <c r="L379" i="1"/>
  <c r="AE379" i="1"/>
  <c r="AG184" i="1"/>
  <c r="AF184" i="1"/>
  <c r="AF245" i="1"/>
  <c r="AG245" i="1"/>
  <c r="E483" i="1"/>
  <c r="E598" i="1"/>
  <c r="AC236" i="1"/>
  <c r="AC418" i="1"/>
  <c r="AC16" i="1"/>
  <c r="AC71" i="1"/>
  <c r="AC199" i="1"/>
  <c r="AB327" i="1"/>
  <c r="AB386" i="1"/>
  <c r="AB162" i="1"/>
  <c r="AB306" i="1"/>
  <c r="AB285" i="1"/>
  <c r="AB80" i="1"/>
  <c r="AB24" i="1"/>
  <c r="AB152" i="1"/>
  <c r="AB280" i="1"/>
  <c r="AB408" i="1"/>
  <c r="AC246" i="1"/>
  <c r="AC99" i="1"/>
  <c r="AC227" i="1"/>
  <c r="AC355" i="1"/>
  <c r="AB30" i="1"/>
  <c r="AB158" i="1"/>
  <c r="AB286" i="1"/>
  <c r="AB414" i="1"/>
  <c r="AB447" i="1"/>
  <c r="AB192" i="1"/>
  <c r="AB105" i="1"/>
  <c r="AB233" i="1"/>
  <c r="AB361" i="1"/>
  <c r="AB261" i="1"/>
  <c r="AB36" i="1"/>
  <c r="AC164" i="1"/>
  <c r="AC292" i="1"/>
  <c r="AC197" i="1"/>
  <c r="AB47" i="1"/>
  <c r="AB175" i="1"/>
  <c r="AC90" i="1"/>
  <c r="AC346" i="1"/>
  <c r="AB160" i="1"/>
  <c r="AC107" i="1"/>
  <c r="AB235" i="1"/>
  <c r="AB363" i="1"/>
  <c r="P602" i="1"/>
  <c r="AB225" i="1"/>
  <c r="AB337" i="1"/>
  <c r="AB354" i="1"/>
  <c r="AG401" i="1"/>
  <c r="AF401" i="1"/>
  <c r="N28" i="1"/>
  <c r="AE28" i="1"/>
  <c r="AG305" i="1"/>
  <c r="AF305" i="1"/>
  <c r="AF47" i="1"/>
  <c r="AG47" i="1"/>
  <c r="AG145" i="1"/>
  <c r="AF145" i="1"/>
  <c r="AF413" i="1"/>
  <c r="AG413" i="1"/>
  <c r="AF80" i="1"/>
  <c r="AG80" i="1"/>
  <c r="M110" i="1"/>
  <c r="AE110" i="1"/>
  <c r="M28" i="1"/>
  <c r="P252" i="1"/>
  <c r="O252" i="1"/>
  <c r="M288" i="1"/>
  <c r="AE288" i="1"/>
  <c r="N404" i="1"/>
  <c r="AE404" i="1"/>
  <c r="N303" i="1"/>
  <c r="AE303" i="1"/>
  <c r="M143" i="1"/>
  <c r="AE143" i="1"/>
  <c r="M34" i="1"/>
  <c r="AE34" i="1"/>
  <c r="N329" i="1"/>
  <c r="AE329" i="1"/>
  <c r="M218" i="1"/>
  <c r="AE218" i="1"/>
  <c r="L356" i="1"/>
  <c r="AE356" i="1"/>
  <c r="AF270" i="1"/>
  <c r="AG270" i="1"/>
  <c r="M181" i="1"/>
  <c r="AE181" i="1"/>
  <c r="N298" i="1"/>
  <c r="AE298" i="1"/>
  <c r="AF386" i="1"/>
  <c r="AG386" i="1"/>
  <c r="L48" i="1"/>
  <c r="AE48" i="1"/>
  <c r="M427" i="1"/>
  <c r="AE427" i="1"/>
  <c r="N248" i="1"/>
  <c r="AE248" i="1"/>
  <c r="AF261" i="1"/>
  <c r="AG261" i="1"/>
  <c r="E532" i="1"/>
  <c r="E534" i="1"/>
  <c r="AB236" i="1"/>
  <c r="AB418" i="1"/>
  <c r="AB16" i="1"/>
  <c r="AC87" i="1"/>
  <c r="AC215" i="1"/>
  <c r="AC343" i="1"/>
  <c r="AC205" i="1"/>
  <c r="AC178" i="1"/>
  <c r="AC322" i="1"/>
  <c r="AC365" i="1"/>
  <c r="AC326" i="1"/>
  <c r="AC93" i="1"/>
  <c r="AC40" i="1"/>
  <c r="AC296" i="1"/>
  <c r="AC424" i="1"/>
  <c r="AB373" i="1"/>
  <c r="AB310" i="1"/>
  <c r="AB243" i="1"/>
  <c r="AB371" i="1"/>
  <c r="AC112" i="1"/>
  <c r="AC174" i="1"/>
  <c r="AC302" i="1"/>
  <c r="AC430" i="1"/>
  <c r="AC272" i="1"/>
  <c r="AC121" i="1"/>
  <c r="AC249" i="1"/>
  <c r="AC377" i="1"/>
  <c r="AC303" i="1"/>
  <c r="AC52" i="1"/>
  <c r="AB164" i="1"/>
  <c r="AB292" i="1"/>
  <c r="AB197" i="1"/>
  <c r="AC63" i="1"/>
  <c r="AC191" i="1"/>
  <c r="AB90" i="1"/>
  <c r="AB218" i="1"/>
  <c r="AB346" i="1"/>
  <c r="AC69" i="1"/>
  <c r="AC123" i="1"/>
  <c r="AC251" i="1"/>
  <c r="AB379" i="1"/>
  <c r="AC17" i="1"/>
  <c r="AC129" i="1"/>
  <c r="AC353" i="1"/>
  <c r="AB402" i="1"/>
  <c r="AC413" i="1"/>
  <c r="AB438" i="1"/>
  <c r="P335" i="1"/>
  <c r="O335" i="1"/>
  <c r="N271" i="1"/>
  <c r="AE271" i="1"/>
  <c r="AC28" i="1"/>
  <c r="AF90" i="1"/>
  <c r="AG90" i="1"/>
  <c r="M309" i="1"/>
  <c r="AE309" i="1"/>
  <c r="M22" i="1"/>
  <c r="AE22" i="1"/>
  <c r="L392" i="1"/>
  <c r="AE392" i="1"/>
  <c r="AF174" i="1"/>
  <c r="AG174" i="1"/>
  <c r="M400" i="1"/>
  <c r="AE400" i="1"/>
  <c r="M32" i="1"/>
  <c r="AE32" i="1"/>
  <c r="AF193" i="1"/>
  <c r="AG193" i="1"/>
  <c r="N46" i="1"/>
  <c r="AE46" i="1"/>
  <c r="AF239" i="1"/>
  <c r="AG239" i="1"/>
  <c r="AF449" i="1"/>
  <c r="AG449" i="1"/>
  <c r="M388" i="1"/>
  <c r="AE388" i="1"/>
  <c r="M343" i="1"/>
  <c r="L375" i="1"/>
  <c r="N49" i="1"/>
  <c r="AE49" i="1"/>
  <c r="AF275" i="1"/>
  <c r="AG275" i="1"/>
  <c r="AF269" i="1"/>
  <c r="AG269" i="1"/>
  <c r="AG88" i="1"/>
  <c r="AF88" i="1"/>
  <c r="AF398" i="1"/>
  <c r="AG398" i="1"/>
  <c r="M137" i="1"/>
  <c r="AE137" i="1"/>
  <c r="AF443" i="1"/>
  <c r="AG443" i="1"/>
  <c r="AG71" i="1"/>
  <c r="AF71" i="1"/>
  <c r="N273" i="1"/>
  <c r="AE273" i="1"/>
  <c r="P60" i="1"/>
  <c r="O60" i="1"/>
  <c r="N304" i="1"/>
  <c r="AE304" i="1"/>
  <c r="N64" i="1"/>
  <c r="AE64" i="1"/>
  <c r="N407" i="1"/>
  <c r="AE407" i="1"/>
  <c r="N308" i="1"/>
  <c r="AE308" i="1"/>
  <c r="M180" i="1"/>
  <c r="AE180" i="1"/>
  <c r="N283" i="1"/>
  <c r="AE283" i="1"/>
  <c r="N345" i="1"/>
  <c r="AE345" i="1"/>
  <c r="P36" i="1"/>
  <c r="O36" i="1"/>
  <c r="N334" i="1"/>
  <c r="AE334" i="1"/>
  <c r="N381" i="1"/>
  <c r="AE381" i="1"/>
  <c r="M54" i="1"/>
  <c r="AE54" i="1"/>
  <c r="N229" i="1"/>
  <c r="AE229" i="1"/>
  <c r="AF159" i="1"/>
  <c r="AG159" i="1"/>
  <c r="AF77" i="1"/>
  <c r="AG77" i="1"/>
  <c r="N264" i="1"/>
  <c r="AE264" i="1"/>
  <c r="N341" i="1"/>
  <c r="AE341" i="1"/>
  <c r="E467" i="1"/>
  <c r="E494" i="1"/>
  <c r="AC252" i="1"/>
  <c r="AB380" i="1"/>
  <c r="AC450" i="1"/>
  <c r="AC64" i="1"/>
  <c r="AB87" i="1"/>
  <c r="AB215" i="1"/>
  <c r="AB343" i="1"/>
  <c r="AB205" i="1"/>
  <c r="AB178" i="1"/>
  <c r="AB322" i="1"/>
  <c r="AB365" i="1"/>
  <c r="AB326" i="1"/>
  <c r="AB93" i="1"/>
  <c r="AB40" i="1"/>
  <c r="AB168" i="1"/>
  <c r="AB296" i="1"/>
  <c r="AB424" i="1"/>
  <c r="AC373" i="1"/>
  <c r="AC310" i="1"/>
  <c r="AC243" i="1"/>
  <c r="AC371" i="1"/>
  <c r="AB112" i="1"/>
  <c r="AB46" i="1"/>
  <c r="AB174" i="1"/>
  <c r="AB302" i="1"/>
  <c r="AB430" i="1"/>
  <c r="AB272" i="1"/>
  <c r="AB121" i="1"/>
  <c r="AB249" i="1"/>
  <c r="AB377" i="1"/>
  <c r="AB303" i="1"/>
  <c r="AB309" i="1"/>
  <c r="AB52" i="1"/>
  <c r="AC180" i="1"/>
  <c r="AC308" i="1"/>
  <c r="AB421" i="1"/>
  <c r="AB63" i="1"/>
  <c r="AB191" i="1"/>
  <c r="AC106" i="1"/>
  <c r="AC234" i="1"/>
  <c r="AC362" i="1"/>
  <c r="AC21" i="1"/>
  <c r="AB304" i="1"/>
  <c r="AB123" i="1"/>
  <c r="AB251" i="1"/>
  <c r="AC379" i="1"/>
  <c r="AB17" i="1"/>
  <c r="AB129" i="1"/>
  <c r="AB353" i="1"/>
  <c r="AC402" i="1"/>
  <c r="AB413" i="1"/>
  <c r="AF439" i="1"/>
  <c r="AG439" i="1"/>
  <c r="N323" i="1"/>
  <c r="AE323" i="1"/>
  <c r="AF335" i="1"/>
  <c r="AG335" i="1"/>
  <c r="AF35" i="1"/>
  <c r="AG35" i="1"/>
  <c r="L376" i="1"/>
  <c r="AE376" i="1"/>
  <c r="AG249" i="1"/>
  <c r="AF249" i="1"/>
  <c r="L89" i="1"/>
  <c r="AE89" i="1"/>
  <c r="P155" i="1"/>
  <c r="O155" i="1"/>
  <c r="AF26" i="1"/>
  <c r="AG26" i="1"/>
  <c r="L366" i="1"/>
  <c r="M272" i="1"/>
  <c r="L419" i="1"/>
  <c r="AE419" i="1"/>
  <c r="M370" i="1"/>
  <c r="AE370" i="1"/>
  <c r="P114" i="1"/>
  <c r="O114" i="1"/>
  <c r="AF286" i="1"/>
  <c r="AG286" i="1"/>
  <c r="AF312" i="1"/>
  <c r="AG312" i="1"/>
  <c r="N100" i="1"/>
  <c r="AE100" i="1"/>
  <c r="L415" i="1"/>
  <c r="AE415" i="1"/>
  <c r="N348" i="1"/>
  <c r="AE348" i="1"/>
  <c r="L61" i="1"/>
  <c r="AE61" i="1"/>
  <c r="M299" i="1"/>
  <c r="AE299" i="1"/>
  <c r="N342" i="1"/>
  <c r="AE342" i="1"/>
  <c r="N113" i="1"/>
  <c r="AE113" i="1"/>
  <c r="N91" i="1"/>
  <c r="AE91" i="1"/>
  <c r="L196" i="1"/>
  <c r="AE196" i="1"/>
  <c r="AF114" i="1"/>
  <c r="AG114" i="1"/>
  <c r="AF251" i="1"/>
  <c r="AG251" i="1"/>
  <c r="N357" i="1"/>
  <c r="AE357" i="1"/>
  <c r="E571" i="1"/>
  <c r="E470" i="1"/>
  <c r="AC380" i="1"/>
  <c r="AB450" i="1"/>
  <c r="AB64" i="1"/>
  <c r="AB231" i="1"/>
  <c r="AC359" i="1"/>
  <c r="AC221" i="1"/>
  <c r="AC66" i="1"/>
  <c r="AC194" i="1"/>
  <c r="AB338" i="1"/>
  <c r="AC397" i="1"/>
  <c r="AB406" i="1"/>
  <c r="AC109" i="1"/>
  <c r="AC278" i="1"/>
  <c r="AC56" i="1"/>
  <c r="AC184" i="1"/>
  <c r="AC312" i="1"/>
  <c r="AC440" i="1"/>
  <c r="AB405" i="1"/>
  <c r="AC422" i="1"/>
  <c r="AC131" i="1"/>
  <c r="AC259" i="1"/>
  <c r="AC387" i="1"/>
  <c r="AC208" i="1"/>
  <c r="AC62" i="1"/>
  <c r="AC190" i="1"/>
  <c r="AC318" i="1"/>
  <c r="AC446" i="1"/>
  <c r="AC165" i="1"/>
  <c r="AC336" i="1"/>
  <c r="AC137" i="1"/>
  <c r="AC265" i="1"/>
  <c r="AC393" i="1"/>
  <c r="AC319" i="1"/>
  <c r="AB341" i="1"/>
  <c r="N57" i="1"/>
  <c r="AE57" i="1"/>
  <c r="AB180" i="1"/>
  <c r="AB308" i="1"/>
  <c r="AC421" i="1"/>
  <c r="AC79" i="1"/>
  <c r="AC207" i="1"/>
  <c r="AB106" i="1"/>
  <c r="AB234" i="1"/>
  <c r="AB21" i="1"/>
  <c r="AC117" i="1"/>
  <c r="AC38" i="1"/>
  <c r="AC11" i="1"/>
  <c r="AC139" i="1"/>
  <c r="AC267" i="1"/>
  <c r="AC395" i="1"/>
  <c r="AC33" i="1"/>
  <c r="AC145" i="1"/>
  <c r="AC241" i="1"/>
  <c r="AC369" i="1"/>
  <c r="N15" i="1"/>
  <c r="AE15" i="1"/>
  <c r="AF420" i="1"/>
  <c r="AG420" i="1"/>
  <c r="P261" i="1"/>
  <c r="O261" i="1"/>
  <c r="AF67" i="1"/>
  <c r="AG67" i="1"/>
  <c r="N209" i="1"/>
  <c r="AE209" i="1"/>
  <c r="P207" i="1"/>
  <c r="O207" i="1"/>
  <c r="AF390" i="1"/>
  <c r="AG390" i="1"/>
  <c r="AF296" i="1"/>
  <c r="AG296" i="1"/>
  <c r="P43" i="1"/>
  <c r="O43" i="1"/>
  <c r="M29" i="1"/>
  <c r="AF285" i="1"/>
  <c r="AG285" i="1"/>
  <c r="M103" i="1"/>
  <c r="AE103" i="1"/>
  <c r="M172" i="1"/>
  <c r="AE172" i="1"/>
  <c r="L9" i="1"/>
  <c r="K606" i="1"/>
  <c r="AE9" i="1"/>
  <c r="N9" i="1"/>
  <c r="M374" i="1"/>
  <c r="AE374" i="1"/>
  <c r="AG63" i="1"/>
  <c r="AF63" i="1"/>
  <c r="M277" i="1"/>
  <c r="AE277" i="1"/>
  <c r="L437" i="1"/>
  <c r="N366" i="1"/>
  <c r="M225" i="1"/>
  <c r="M142" i="1"/>
  <c r="AF74" i="1"/>
  <c r="AG74" i="1"/>
  <c r="AF301" i="1"/>
  <c r="AG301" i="1"/>
  <c r="AF274" i="1"/>
  <c r="AG274" i="1"/>
  <c r="N206" i="1"/>
  <c r="AE206" i="1"/>
  <c r="AF432" i="1"/>
  <c r="AG432" i="1"/>
  <c r="M223" i="1"/>
  <c r="AE223" i="1"/>
  <c r="AF383" i="1"/>
  <c r="AG383" i="1"/>
  <c r="M335" i="1"/>
  <c r="L114" i="1"/>
  <c r="L294" i="1"/>
  <c r="AE294" i="1"/>
  <c r="L43" i="1"/>
  <c r="AE43" i="1"/>
  <c r="AF105" i="1"/>
  <c r="AG105" i="1"/>
  <c r="AF428" i="1"/>
  <c r="AG428" i="1"/>
  <c r="N364" i="1"/>
  <c r="AE364" i="1"/>
  <c r="L183" i="1"/>
  <c r="AG140" i="1"/>
  <c r="AF140" i="1"/>
  <c r="N315" i="1"/>
  <c r="AE315" i="1"/>
  <c r="N438" i="1"/>
  <c r="AE438" i="1"/>
  <c r="L69" i="1"/>
  <c r="AE69" i="1"/>
  <c r="N324" i="1"/>
  <c r="AE324" i="1"/>
  <c r="L358" i="1"/>
  <c r="AE358" i="1"/>
  <c r="N118" i="1"/>
  <c r="AE118" i="1"/>
  <c r="L115" i="1"/>
  <c r="AE115" i="1"/>
  <c r="L362" i="1"/>
  <c r="AE362" i="1"/>
  <c r="L244" i="1"/>
  <c r="AE244" i="1"/>
  <c r="N167" i="1"/>
  <c r="AE167" i="1"/>
  <c r="N156" i="1"/>
  <c r="AE156" i="1"/>
  <c r="AF207" i="1"/>
  <c r="AG207" i="1"/>
  <c r="E507" i="1"/>
  <c r="AF155" i="1"/>
  <c r="AG155" i="1"/>
  <c r="AC12" i="1"/>
  <c r="AC140" i="1"/>
  <c r="AC268" i="1"/>
  <c r="AB396" i="1"/>
  <c r="AC352" i="1"/>
  <c r="AC103" i="1"/>
  <c r="AC231" i="1"/>
  <c r="AB359" i="1"/>
  <c r="AB221" i="1"/>
  <c r="AB66" i="1"/>
  <c r="AB194" i="1"/>
  <c r="AC338" i="1"/>
  <c r="AB397" i="1"/>
  <c r="AC406" i="1"/>
  <c r="AB109" i="1"/>
  <c r="AB278" i="1"/>
  <c r="AB56" i="1"/>
  <c r="AB184" i="1"/>
  <c r="AB312" i="1"/>
  <c r="AB440" i="1"/>
  <c r="AC405" i="1"/>
  <c r="AB422" i="1"/>
  <c r="AB131" i="1"/>
  <c r="AB259" i="1"/>
  <c r="AB387" i="1"/>
  <c r="AB208" i="1"/>
  <c r="AB62" i="1"/>
  <c r="AB190" i="1"/>
  <c r="AB318" i="1"/>
  <c r="AB446" i="1"/>
  <c r="AB165" i="1"/>
  <c r="AB336" i="1"/>
  <c r="AB9" i="1"/>
  <c r="AB137" i="1"/>
  <c r="AB265" i="1"/>
  <c r="AB393" i="1"/>
  <c r="AB319" i="1"/>
  <c r="AC341" i="1"/>
  <c r="AC68" i="1"/>
  <c r="AC196" i="1"/>
  <c r="AC324" i="1"/>
  <c r="AB79" i="1"/>
  <c r="AB207" i="1"/>
  <c r="AC122" i="1"/>
  <c r="AC250" i="1"/>
  <c r="AC378" i="1"/>
  <c r="AB117" i="1"/>
  <c r="AB38" i="1"/>
  <c r="AB11" i="1"/>
  <c r="AB139" i="1"/>
  <c r="AB267" i="1"/>
  <c r="AB395" i="1"/>
  <c r="AB33" i="1"/>
  <c r="AB145" i="1"/>
  <c r="AB241" i="1"/>
  <c r="AB369" i="1"/>
  <c r="M264" i="1"/>
  <c r="E552" i="1"/>
  <c r="E512" i="1"/>
  <c r="E541" i="1"/>
  <c r="E459" i="1"/>
  <c r="E547" i="1"/>
  <c r="E514" i="1"/>
  <c r="E529" i="1"/>
  <c r="E559" i="1"/>
  <c r="E551" i="1"/>
  <c r="E486" i="1"/>
  <c r="L208" i="1"/>
  <c r="E480" i="1"/>
  <c r="E568" i="1"/>
  <c r="E525" i="1"/>
  <c r="E588" i="1"/>
  <c r="E531" i="1"/>
  <c r="E506" i="1"/>
  <c r="E521" i="1"/>
  <c r="E543" i="1"/>
  <c r="E535" i="1"/>
  <c r="E478" i="1"/>
  <c r="E93" i="1"/>
  <c r="M436" i="1"/>
  <c r="E520" i="1"/>
  <c r="E581" i="1"/>
  <c r="E493" i="1"/>
  <c r="E492" i="1"/>
  <c r="E499" i="1"/>
  <c r="E490" i="1"/>
  <c r="E505" i="1"/>
  <c r="E511" i="1"/>
  <c r="E590" i="1"/>
  <c r="E462" i="1"/>
  <c r="L436" i="1"/>
  <c r="E536" i="1"/>
  <c r="E565" i="1"/>
  <c r="E461" i="1"/>
  <c r="E452" i="1"/>
  <c r="E475" i="1"/>
  <c r="E482" i="1"/>
  <c r="E497" i="1"/>
  <c r="E503" i="1"/>
  <c r="E582" i="1"/>
  <c r="E454" i="1"/>
  <c r="E576" i="1"/>
  <c r="E549" i="1"/>
  <c r="E564" i="1"/>
  <c r="E595" i="1"/>
  <c r="E451" i="1"/>
  <c r="E474" i="1"/>
  <c r="E489" i="1"/>
  <c r="E495" i="1"/>
  <c r="E574" i="1"/>
  <c r="E464" i="1"/>
  <c r="E533" i="1"/>
  <c r="E516" i="1"/>
  <c r="E563" i="1"/>
  <c r="E594" i="1"/>
  <c r="E466" i="1"/>
  <c r="E481" i="1"/>
  <c r="E487" i="1"/>
  <c r="E566" i="1"/>
  <c r="M198" i="1"/>
  <c r="L198" i="1"/>
  <c r="M185" i="1"/>
  <c r="E504" i="1"/>
  <c r="E517" i="1"/>
  <c r="E468" i="1"/>
  <c r="E539" i="1"/>
  <c r="E586" i="1"/>
  <c r="E458" i="1"/>
  <c r="E473" i="1"/>
  <c r="E479" i="1"/>
  <c r="E558" i="1"/>
  <c r="E488" i="1"/>
  <c r="E501" i="1"/>
  <c r="E572" i="1"/>
  <c r="E515" i="1"/>
  <c r="E578" i="1"/>
  <c r="E556" i="1"/>
  <c r="E465" i="1"/>
  <c r="E471" i="1"/>
  <c r="E550" i="1"/>
  <c r="L264" i="1"/>
  <c r="M113" i="1"/>
  <c r="N208" i="1"/>
  <c r="M169" i="1"/>
  <c r="M377" i="1"/>
  <c r="E560" i="1"/>
  <c r="E485" i="1"/>
  <c r="E540" i="1"/>
  <c r="E491" i="1"/>
  <c r="E570" i="1"/>
  <c r="E500" i="1"/>
  <c r="E457" i="1"/>
  <c r="E463" i="1"/>
  <c r="E542" i="1"/>
  <c r="E600" i="1"/>
  <c r="E469" i="1"/>
  <c r="E460" i="1"/>
  <c r="E580" i="1"/>
  <c r="E554" i="1"/>
  <c r="E577" i="1"/>
  <c r="E548" i="1"/>
  <c r="E583" i="1"/>
  <c r="E526" i="1"/>
  <c r="N223" i="1"/>
  <c r="M341" i="1"/>
  <c r="L167" i="1"/>
  <c r="L359" i="1"/>
  <c r="E456" i="1"/>
  <c r="E453" i="1"/>
  <c r="E579" i="1"/>
  <c r="E524" i="1"/>
  <c r="E546" i="1"/>
  <c r="E561" i="1"/>
  <c r="E484" i="1"/>
  <c r="E567" i="1"/>
  <c r="E518" i="1"/>
  <c r="L341" i="1"/>
  <c r="E472" i="1"/>
  <c r="E589" i="1"/>
  <c r="E555" i="1"/>
  <c r="E476" i="1"/>
  <c r="E538" i="1"/>
  <c r="E553" i="1"/>
  <c r="E593" i="1"/>
  <c r="E527" i="1"/>
  <c r="E510" i="1"/>
  <c r="L59" i="1"/>
  <c r="N244" i="1"/>
  <c r="E528" i="1"/>
  <c r="E573" i="1"/>
  <c r="E523" i="1"/>
  <c r="E587" i="1"/>
  <c r="E530" i="1"/>
  <c r="E545" i="1"/>
  <c r="E569" i="1"/>
  <c r="E599" i="1"/>
  <c r="E502" i="1"/>
  <c r="N89" i="1"/>
  <c r="M156" i="1"/>
  <c r="L156" i="1"/>
  <c r="L271" i="1"/>
  <c r="M271" i="1"/>
  <c r="N436" i="1"/>
  <c r="M91" i="1"/>
  <c r="L237" i="1"/>
  <c r="L385" i="1"/>
  <c r="L146" i="1"/>
  <c r="M89" i="1"/>
  <c r="N159" i="1"/>
  <c r="M13" i="1"/>
  <c r="M229" i="1"/>
  <c r="M379" i="1"/>
  <c r="N379" i="1"/>
  <c r="N362" i="1"/>
  <c r="L45" i="1"/>
  <c r="N13" i="1"/>
  <c r="L223" i="1"/>
  <c r="L185" i="1"/>
  <c r="N137" i="1"/>
  <c r="L371" i="1"/>
  <c r="M123" i="1"/>
  <c r="M45" i="1"/>
  <c r="N45" i="1"/>
  <c r="N311" i="1"/>
  <c r="M297" i="1"/>
  <c r="M362" i="1"/>
  <c r="L297" i="1"/>
  <c r="M146" i="1"/>
  <c r="M23" i="1"/>
  <c r="L12" i="1"/>
  <c r="M12" i="1"/>
  <c r="N444" i="1"/>
  <c r="N182" i="1"/>
  <c r="L444" i="1"/>
  <c r="L441" i="1"/>
  <c r="L182" i="1"/>
  <c r="M222" i="1"/>
  <c r="L126" i="1"/>
  <c r="L222" i="1"/>
  <c r="M126" i="1"/>
  <c r="N222" i="1"/>
  <c r="M240" i="1"/>
  <c r="L448" i="1"/>
  <c r="N270" i="1"/>
  <c r="L259" i="1"/>
  <c r="L240" i="1"/>
  <c r="N51" i="1"/>
  <c r="M384" i="1"/>
  <c r="M441" i="1"/>
  <c r="M334" i="1"/>
  <c r="N441" i="1"/>
  <c r="L227" i="1"/>
  <c r="L200" i="1"/>
  <c r="M363" i="1"/>
  <c r="M366" i="1"/>
  <c r="L363" i="1"/>
  <c r="N428" i="1"/>
  <c r="M72" i="1"/>
  <c r="M330" i="1"/>
  <c r="N272" i="1"/>
  <c r="N370" i="1"/>
  <c r="L278" i="1"/>
  <c r="M48" i="1"/>
  <c r="N48" i="1"/>
  <c r="L215" i="1"/>
  <c r="L70" i="1"/>
  <c r="L99" i="1"/>
  <c r="M383" i="1"/>
  <c r="L112" i="1"/>
  <c r="M159" i="1"/>
  <c r="L168" i="1"/>
  <c r="N21" i="1"/>
  <c r="N215" i="1"/>
  <c r="L425" i="1"/>
  <c r="M259" i="1"/>
  <c r="N369" i="1"/>
  <c r="L127" i="1"/>
  <c r="M358" i="1"/>
  <c r="L235" i="1"/>
  <c r="N127" i="1"/>
  <c r="M167" i="1"/>
  <c r="N101" i="1"/>
  <c r="L101" i="1"/>
  <c r="L254" i="1"/>
  <c r="L234" i="1"/>
  <c r="M127" i="1"/>
  <c r="M68" i="1"/>
  <c r="L85" i="1"/>
  <c r="N432" i="1"/>
  <c r="E73" i="1"/>
  <c r="L159" i="1"/>
  <c r="L21" i="1"/>
  <c r="L384" i="1"/>
  <c r="M85" i="1"/>
  <c r="E232" i="1"/>
  <c r="L206" i="1"/>
  <c r="N85" i="1"/>
  <c r="E171" i="1"/>
  <c r="M432" i="1"/>
  <c r="M234" i="1"/>
  <c r="L377" i="1"/>
  <c r="L68" i="1"/>
  <c r="N346" i="1"/>
  <c r="N284" i="1"/>
  <c r="L243" i="1"/>
  <c r="M182" i="1"/>
  <c r="L346" i="1"/>
  <c r="N383" i="1"/>
  <c r="N99" i="1"/>
  <c r="L64" i="1"/>
  <c r="M293" i="1"/>
  <c r="L315" i="1"/>
  <c r="M282" i="1"/>
  <c r="N106" i="1"/>
  <c r="L364" i="1"/>
  <c r="N372" i="1"/>
  <c r="M381" i="1"/>
  <c r="L118" i="1"/>
  <c r="M320" i="1"/>
  <c r="N54" i="1"/>
  <c r="M450" i="1"/>
  <c r="N189" i="1"/>
  <c r="M364" i="1"/>
  <c r="N448" i="1"/>
  <c r="M134" i="1"/>
  <c r="M132" i="1"/>
  <c r="N386" i="1"/>
  <c r="M360" i="1"/>
  <c r="M190" i="1"/>
  <c r="L229" i="1"/>
  <c r="M204" i="1"/>
  <c r="M255" i="1"/>
  <c r="N278" i="1"/>
  <c r="M315" i="1"/>
  <c r="L250" i="1"/>
  <c r="L321" i="1"/>
  <c r="M64" i="1"/>
  <c r="M448" i="1"/>
  <c r="L372" i="1"/>
  <c r="L386" i="1"/>
  <c r="L204" i="1"/>
  <c r="M220" i="1"/>
  <c r="M386" i="1"/>
  <c r="M284" i="1"/>
  <c r="L46" i="1"/>
  <c r="N355" i="1"/>
  <c r="L293" i="1"/>
  <c r="L290" i="1"/>
  <c r="L373" i="1"/>
  <c r="L253" i="1"/>
  <c r="M59" i="1"/>
  <c r="M253" i="1"/>
  <c r="L219" i="1"/>
  <c r="N220" i="1"/>
  <c r="L320" i="1"/>
  <c r="M321" i="1"/>
  <c r="N299" i="1"/>
  <c r="L351" i="1"/>
  <c r="L360" i="1"/>
  <c r="M43" i="1"/>
  <c r="M118" i="1"/>
  <c r="M425" i="1"/>
  <c r="L220" i="1"/>
  <c r="L330" i="1"/>
  <c r="L51" i="1"/>
  <c r="L394" i="1"/>
  <c r="L299" i="1"/>
  <c r="M353" i="1"/>
  <c r="M83" i="1"/>
  <c r="L383" i="1"/>
  <c r="N276" i="1"/>
  <c r="L125" i="1"/>
  <c r="L332" i="1"/>
  <c r="N312" i="1"/>
  <c r="L83" i="1"/>
  <c r="L428" i="1"/>
  <c r="L116" i="1"/>
  <c r="N109" i="1"/>
  <c r="M70" i="1"/>
  <c r="L311" i="1"/>
  <c r="L218" i="1"/>
  <c r="L418" i="1"/>
  <c r="L327" i="1"/>
  <c r="E306" i="1"/>
  <c r="M151" i="1"/>
  <c r="L348" i="1"/>
  <c r="L337" i="1"/>
  <c r="L370" i="1"/>
  <c r="L202" i="1"/>
  <c r="L334" i="1"/>
  <c r="N219" i="1"/>
  <c r="N358" i="1"/>
  <c r="M173" i="1"/>
  <c r="N123" i="1"/>
  <c r="M197" i="1"/>
  <c r="N234" i="1"/>
  <c r="L260" i="1"/>
  <c r="N115" i="1"/>
  <c r="L152" i="1"/>
  <c r="M125" i="1"/>
  <c r="N228" i="1"/>
  <c r="L144" i="1"/>
  <c r="L188" i="1"/>
  <c r="N173" i="1"/>
  <c r="M342" i="1"/>
  <c r="E253" i="1"/>
  <c r="L276" i="1"/>
  <c r="N356" i="1"/>
  <c r="M415" i="1"/>
  <c r="M188" i="1"/>
  <c r="L438" i="1"/>
  <c r="L282" i="1"/>
  <c r="L407" i="1"/>
  <c r="M112" i="1"/>
  <c r="L209" i="1"/>
  <c r="N288" i="1"/>
  <c r="M327" i="1"/>
  <c r="L395" i="1"/>
  <c r="E202" i="1"/>
  <c r="M214" i="1"/>
  <c r="N353" i="1"/>
  <c r="L342" i="1"/>
  <c r="M304" i="1"/>
  <c r="N144" i="1"/>
  <c r="N132" i="1"/>
  <c r="L18" i="1"/>
  <c r="M394" i="1"/>
  <c r="L450" i="1"/>
  <c r="M176" i="1"/>
  <c r="L142" i="1"/>
  <c r="N374" i="1"/>
  <c r="N415" i="1"/>
  <c r="L176" i="1"/>
  <c r="M281" i="1"/>
  <c r="M268" i="1"/>
  <c r="N125" i="1"/>
  <c r="M46" i="1"/>
  <c r="M209" i="1"/>
  <c r="M219" i="1"/>
  <c r="M228" i="1"/>
  <c r="L281" i="1"/>
  <c r="L216" i="1"/>
  <c r="M418" i="1"/>
  <c r="M116" i="1"/>
  <c r="E293" i="1"/>
  <c r="N23" i="1"/>
  <c r="L446" i="1"/>
  <c r="L132" i="1"/>
  <c r="L367" i="1"/>
  <c r="M152" i="1"/>
  <c r="N280" i="1"/>
  <c r="N336" i="1"/>
  <c r="M168" i="1"/>
  <c r="M314" i="1"/>
  <c r="M286" i="1"/>
  <c r="L262" i="1"/>
  <c r="N195" i="1"/>
  <c r="L153" i="1"/>
  <c r="N405" i="1"/>
  <c r="L298" i="1"/>
  <c r="N294" i="1"/>
  <c r="L120" i="1"/>
  <c r="L139" i="1"/>
  <c r="M298" i="1"/>
  <c r="L181" i="1"/>
  <c r="N416" i="1"/>
  <c r="N338" i="1"/>
  <c r="L288" i="1"/>
  <c r="L324" i="1"/>
  <c r="L323" i="1"/>
  <c r="N424" i="1"/>
  <c r="L91" i="1"/>
  <c r="L113" i="1"/>
  <c r="L408" i="1"/>
  <c r="M306" i="1"/>
  <c r="E450" i="1"/>
  <c r="M385" i="1"/>
  <c r="L374" i="1"/>
  <c r="L258" i="1"/>
  <c r="N268" i="1"/>
  <c r="N213" i="1"/>
  <c r="L128" i="1"/>
  <c r="L34" i="1"/>
  <c r="N128" i="1"/>
  <c r="M340" i="1"/>
  <c r="M139" i="1"/>
  <c r="M175" i="1"/>
  <c r="M201" i="1"/>
  <c r="M424" i="1"/>
  <c r="L54" i="1"/>
  <c r="L195" i="1"/>
  <c r="L270" i="1"/>
  <c r="L405" i="1"/>
  <c r="M375" i="1"/>
  <c r="N373" i="1"/>
  <c r="L389" i="1"/>
  <c r="M270" i="1"/>
  <c r="M338" i="1"/>
  <c r="L424" i="1"/>
  <c r="L399" i="1"/>
  <c r="M262" i="1"/>
  <c r="E275" i="1"/>
  <c r="N153" i="1"/>
  <c r="N306" i="1"/>
  <c r="E365" i="1"/>
  <c r="E375" i="1"/>
  <c r="M331" i="1"/>
  <c r="L213" i="1"/>
  <c r="L329" i="1"/>
  <c r="L354" i="1"/>
  <c r="M382" i="1"/>
  <c r="N139" i="1"/>
  <c r="M336" i="1"/>
  <c r="N201" i="1"/>
  <c r="L404" i="1"/>
  <c r="N34" i="1"/>
  <c r="M389" i="1"/>
  <c r="N204" i="1"/>
  <c r="L265" i="1"/>
  <c r="M348" i="1"/>
  <c r="L381" i="1"/>
  <c r="M283" i="1"/>
  <c r="L133" i="1"/>
  <c r="M290" i="1"/>
  <c r="M332" i="1"/>
  <c r="L340" i="1"/>
  <c r="M416" i="1"/>
  <c r="M399" i="1"/>
  <c r="L410" i="1"/>
  <c r="M303" i="1"/>
  <c r="M206" i="1"/>
  <c r="M329" i="1"/>
  <c r="M373" i="1"/>
  <c r="M61" i="1"/>
  <c r="N262" i="1"/>
  <c r="M410" i="1"/>
  <c r="L306" i="1"/>
  <c r="E258" i="1"/>
  <c r="L197" i="1"/>
  <c r="N181" i="1"/>
  <c r="M324" i="1"/>
  <c r="N175" i="1"/>
  <c r="M408" i="1"/>
  <c r="M323" i="1"/>
  <c r="E219" i="1"/>
  <c r="E22" i="1"/>
  <c r="N38" i="1"/>
  <c r="L378" i="1"/>
  <c r="L38" i="1"/>
  <c r="M354" i="1"/>
  <c r="L338" i="1"/>
  <c r="M258" i="1"/>
  <c r="N331" i="1"/>
  <c r="L190" i="1"/>
  <c r="M313" i="1"/>
  <c r="M202" i="1"/>
  <c r="M328" i="1"/>
  <c r="L292" i="1"/>
  <c r="E240" i="1"/>
  <c r="E58" i="1"/>
  <c r="E40" i="1"/>
  <c r="E15" i="1"/>
  <c r="E265" i="1"/>
  <c r="N247" i="1"/>
  <c r="M164" i="1"/>
  <c r="L164" i="1"/>
  <c r="E137" i="1"/>
  <c r="E370" i="1"/>
  <c r="E298" i="1"/>
  <c r="E446" i="1"/>
  <c r="M186" i="1"/>
  <c r="L105" i="1"/>
  <c r="M378" i="1"/>
  <c r="L283" i="1"/>
  <c r="M308" i="1"/>
  <c r="L141" i="1"/>
  <c r="N93" i="1"/>
  <c r="M446" i="1"/>
  <c r="E283" i="1"/>
  <c r="E155" i="1"/>
  <c r="E377" i="1"/>
  <c r="E164" i="1"/>
  <c r="L31" i="1"/>
  <c r="M404" i="1"/>
  <c r="N151" i="1"/>
  <c r="E114" i="1"/>
  <c r="E128" i="1"/>
  <c r="E208" i="1"/>
  <c r="E346" i="1"/>
  <c r="E184" i="1"/>
  <c r="E156" i="1"/>
  <c r="E294" i="1"/>
  <c r="N214" i="1"/>
  <c r="N200" i="1"/>
  <c r="M310" i="1"/>
  <c r="N131" i="1"/>
  <c r="E72" i="1"/>
  <c r="L246" i="1"/>
  <c r="L432" i="1"/>
  <c r="E305" i="1"/>
  <c r="E50" i="1"/>
  <c r="E405" i="1"/>
  <c r="E187" i="1"/>
  <c r="E321" i="1"/>
  <c r="E249" i="1"/>
  <c r="E106" i="1"/>
  <c r="E391" i="1"/>
  <c r="E78" i="1"/>
  <c r="M200" i="1"/>
  <c r="N203" i="1"/>
  <c r="L312" i="1"/>
  <c r="L304" i="1"/>
  <c r="N94" i="1"/>
  <c r="L339" i="1"/>
  <c r="M345" i="1"/>
  <c r="M260" i="1"/>
  <c r="N61" i="1"/>
  <c r="N255" i="1"/>
  <c r="M391" i="1"/>
  <c r="N164" i="1"/>
  <c r="L247" i="1"/>
  <c r="M96" i="1"/>
  <c r="N96" i="1"/>
  <c r="M421" i="1"/>
  <c r="L313" i="1"/>
  <c r="N281" i="1"/>
  <c r="M292" i="1"/>
  <c r="M250" i="1"/>
  <c r="N328" i="1"/>
  <c r="E277" i="1"/>
  <c r="E301" i="1"/>
  <c r="E33" i="1"/>
  <c r="E98" i="1"/>
  <c r="E289" i="1"/>
  <c r="E115" i="1"/>
  <c r="E57" i="1"/>
  <c r="E364" i="1"/>
  <c r="E231" i="1"/>
  <c r="L201" i="1"/>
  <c r="L93" i="1"/>
  <c r="M355" i="1"/>
  <c r="N133" i="1"/>
  <c r="L140" i="1"/>
  <c r="N140" i="1"/>
  <c r="M140" i="1"/>
  <c r="E141" i="1"/>
  <c r="E295" i="1"/>
  <c r="E386" i="1"/>
  <c r="E163" i="1"/>
  <c r="E308" i="1"/>
  <c r="L186" i="1"/>
  <c r="E345" i="1"/>
  <c r="E123" i="1"/>
  <c r="E228" i="1"/>
  <c r="E435" i="1"/>
  <c r="M84" i="1"/>
  <c r="M419" i="1"/>
  <c r="N186" i="1"/>
  <c r="L345" i="1"/>
  <c r="L308" i="1"/>
  <c r="M227" i="1"/>
  <c r="M14" i="1"/>
  <c r="M141" i="1"/>
  <c r="E146" i="1"/>
  <c r="E379" i="1"/>
  <c r="E413" i="1"/>
  <c r="N339" i="1"/>
  <c r="E192" i="1"/>
  <c r="E26" i="1"/>
  <c r="N218" i="1"/>
  <c r="M69" i="1"/>
  <c r="L412" i="1"/>
  <c r="E315" i="1"/>
  <c r="E330" i="1"/>
  <c r="E209" i="1"/>
  <c r="E318" i="1"/>
  <c r="E177" i="1"/>
  <c r="E261" i="1"/>
  <c r="L203" i="1"/>
  <c r="N84" i="1"/>
  <c r="M438" i="1"/>
  <c r="N365" i="1"/>
  <c r="M312" i="1"/>
  <c r="N227" i="1"/>
  <c r="L14" i="1"/>
  <c r="N69" i="1"/>
  <c r="M131" i="1"/>
  <c r="M18" i="1"/>
  <c r="M233" i="1"/>
  <c r="M300" i="1"/>
  <c r="M217" i="1"/>
  <c r="N180" i="1"/>
  <c r="M42" i="1"/>
  <c r="M403" i="1"/>
  <c r="M62" i="1"/>
  <c r="L42" i="1"/>
  <c r="L107" i="1"/>
  <c r="L24" i="1"/>
  <c r="N42" i="1"/>
  <c r="N107" i="1"/>
  <c r="M430" i="1"/>
  <c r="N24" i="1"/>
  <c r="N246" i="1"/>
  <c r="E189" i="1"/>
  <c r="E200" i="1"/>
  <c r="E229" i="1"/>
  <c r="E241" i="1"/>
  <c r="E45" i="1"/>
  <c r="E333" i="1"/>
  <c r="E352" i="1"/>
  <c r="E387" i="1"/>
  <c r="E372" i="1"/>
  <c r="E439" i="1"/>
  <c r="E23" i="1"/>
  <c r="E86" i="1"/>
  <c r="N422" i="1"/>
  <c r="L397" i="1"/>
  <c r="M301" i="1"/>
  <c r="L411" i="1"/>
  <c r="M423" i="1"/>
  <c r="M157" i="1"/>
  <c r="N187" i="1"/>
  <c r="M428" i="1"/>
  <c r="M194" i="1"/>
  <c r="L194" i="1"/>
  <c r="N194" i="1"/>
  <c r="L143" i="1"/>
  <c r="N143" i="1"/>
  <c r="L10" i="1"/>
  <c r="N10" i="1"/>
  <c r="L393" i="1"/>
  <c r="N393" i="1"/>
  <c r="N406" i="1"/>
  <c r="M406" i="1"/>
  <c r="N401" i="1"/>
  <c r="M397" i="1"/>
  <c r="M10" i="1"/>
  <c r="L241" i="1"/>
  <c r="M393" i="1"/>
  <c r="N295" i="1"/>
  <c r="L263" i="1"/>
  <c r="L84" i="1"/>
  <c r="L401" i="1"/>
  <c r="N417" i="1"/>
  <c r="L87" i="1"/>
  <c r="E223" i="1"/>
  <c r="E238" i="1"/>
  <c r="M295" i="1"/>
  <c r="L403" i="1"/>
  <c r="E368" i="1"/>
  <c r="M422" i="1"/>
  <c r="L365" i="1"/>
  <c r="M79" i="1"/>
  <c r="L100" i="1"/>
  <c r="L273" i="1"/>
  <c r="M241" i="1"/>
  <c r="L180" i="1"/>
  <c r="L431" i="1"/>
  <c r="L94" i="1"/>
  <c r="N41" i="1"/>
  <c r="M106" i="1"/>
  <c r="L106" i="1"/>
  <c r="L41" i="1"/>
  <c r="M243" i="1"/>
  <c r="M41" i="1"/>
  <c r="L53" i="1"/>
  <c r="M53" i="1"/>
  <c r="M263" i="1"/>
  <c r="N217" i="1"/>
  <c r="L121" i="1"/>
  <c r="M402" i="1"/>
  <c r="L361" i="1"/>
  <c r="M401" i="1"/>
  <c r="M431" i="1"/>
  <c r="N81" i="1"/>
  <c r="L81" i="1"/>
  <c r="M81" i="1"/>
  <c r="M212" i="1"/>
  <c r="N212" i="1"/>
  <c r="M120" i="1"/>
  <c r="E148" i="1"/>
  <c r="E167" i="1"/>
  <c r="E230" i="1"/>
  <c r="L449" i="1"/>
  <c r="L212" i="1"/>
  <c r="L400" i="1"/>
  <c r="N301" i="1"/>
  <c r="M392" i="1"/>
  <c r="M105" i="1"/>
  <c r="L280" i="1"/>
  <c r="L49" i="1"/>
  <c r="N79" i="1"/>
  <c r="L136" i="1"/>
  <c r="M100" i="1"/>
  <c r="M273" i="1"/>
  <c r="M187" i="1"/>
  <c r="L122" i="1"/>
  <c r="M122" i="1"/>
  <c r="L406" i="1"/>
  <c r="N162" i="1"/>
  <c r="L162" i="1"/>
  <c r="M265" i="1"/>
  <c r="N265" i="1"/>
  <c r="L131" i="1"/>
  <c r="M246" i="1"/>
  <c r="E401" i="1"/>
  <c r="E436" i="1"/>
  <c r="E20" i="1"/>
  <c r="E87" i="1"/>
  <c r="E150" i="1"/>
  <c r="N238" i="1"/>
  <c r="N400" i="1"/>
  <c r="L301" i="1"/>
  <c r="N392" i="1"/>
  <c r="N411" i="1"/>
  <c r="M87" i="1"/>
  <c r="N105" i="1"/>
  <c r="L391" i="1"/>
  <c r="M121" i="1"/>
  <c r="L402" i="1"/>
  <c r="N157" i="1"/>
  <c r="L187" i="1"/>
  <c r="N161" i="1"/>
  <c r="M161" i="1"/>
  <c r="L161" i="1"/>
  <c r="N231" i="1"/>
  <c r="L231" i="1"/>
  <c r="M231" i="1"/>
  <c r="L178" i="1"/>
  <c r="N178" i="1"/>
  <c r="M178" i="1"/>
  <c r="L316" i="1"/>
  <c r="M316" i="1"/>
  <c r="N316" i="1"/>
  <c r="N25" i="1"/>
  <c r="L25" i="1"/>
  <c r="M25" i="1"/>
  <c r="M138" i="1"/>
  <c r="L138" i="1"/>
  <c r="N138" i="1"/>
  <c r="M390" i="1"/>
  <c r="N390" i="1"/>
  <c r="L40" i="1"/>
  <c r="M40" i="1"/>
  <c r="N40" i="1"/>
  <c r="N318" i="1"/>
  <c r="M318" i="1"/>
  <c r="L318" i="1"/>
  <c r="E297" i="1"/>
  <c r="E361" i="1"/>
  <c r="E417" i="1"/>
  <c r="E328" i="1"/>
  <c r="E225" i="1"/>
  <c r="E264" i="1"/>
  <c r="E353" i="1"/>
  <c r="E329" i="1"/>
  <c r="E424" i="1"/>
  <c r="E129" i="1"/>
  <c r="E274" i="1"/>
  <c r="E43" i="1"/>
  <c r="E195" i="1"/>
  <c r="E380" i="1"/>
  <c r="E220" i="1"/>
  <c r="E12" i="1"/>
  <c r="E239" i="1"/>
  <c r="E79" i="1"/>
  <c r="E302" i="1"/>
  <c r="E94" i="1"/>
  <c r="N221" i="1"/>
  <c r="L221" i="1"/>
  <c r="M221" i="1"/>
  <c r="L325" i="1"/>
  <c r="M325" i="1"/>
  <c r="L398" i="1"/>
  <c r="N398" i="1"/>
  <c r="M398" i="1"/>
  <c r="L286" i="1"/>
  <c r="N286" i="1"/>
  <c r="N326" i="1"/>
  <c r="M326" i="1"/>
  <c r="N73" i="1"/>
  <c r="N333" i="1"/>
  <c r="L333" i="1"/>
  <c r="M333" i="1"/>
  <c r="N98" i="1"/>
  <c r="M98" i="1"/>
  <c r="L98" i="1"/>
  <c r="N80" i="1"/>
  <c r="L80" i="1"/>
  <c r="M80" i="1"/>
  <c r="L73" i="1"/>
  <c r="M26" i="1"/>
  <c r="N26" i="1"/>
  <c r="L26" i="1"/>
  <c r="L396" i="1"/>
  <c r="N396" i="1"/>
  <c r="E173" i="1"/>
  <c r="E339" i="1"/>
  <c r="E354" i="1"/>
  <c r="E152" i="1"/>
  <c r="E66" i="1"/>
  <c r="E425" i="1"/>
  <c r="E75" i="1"/>
  <c r="E165" i="1"/>
  <c r="E144" i="1"/>
  <c r="E243" i="1"/>
  <c r="E13" i="1"/>
  <c r="E160" i="1"/>
  <c r="E312" i="1"/>
  <c r="E81" i="1"/>
  <c r="E300" i="1"/>
  <c r="E92" i="1"/>
  <c r="E367" i="1"/>
  <c r="E159" i="1"/>
  <c r="E390" i="1"/>
  <c r="E222" i="1"/>
  <c r="M73" i="1"/>
  <c r="M136" i="1"/>
  <c r="N136" i="1"/>
  <c r="N47" i="1"/>
  <c r="L47" i="1"/>
  <c r="M47" i="1"/>
  <c r="L269" i="1"/>
  <c r="N269" i="1"/>
  <c r="M269" i="1"/>
  <c r="N226" i="1"/>
  <c r="L226" i="1"/>
  <c r="M226" i="1"/>
  <c r="N11" i="1"/>
  <c r="L11" i="1"/>
  <c r="M11" i="1"/>
  <c r="N285" i="1"/>
  <c r="L285" i="1"/>
  <c r="M285" i="1"/>
  <c r="L368" i="1"/>
  <c r="M368" i="1"/>
  <c r="E46" i="1"/>
  <c r="E126" i="1"/>
  <c r="E198" i="1"/>
  <c r="E270" i="1"/>
  <c r="E342" i="1"/>
  <c r="E414" i="1"/>
  <c r="E47" i="1"/>
  <c r="E119" i="1"/>
  <c r="E199" i="1"/>
  <c r="E271" i="1"/>
  <c r="E343" i="1"/>
  <c r="E415" i="1"/>
  <c r="E44" i="1"/>
  <c r="E116" i="1"/>
  <c r="E188" i="1"/>
  <c r="E268" i="1"/>
  <c r="E340" i="1"/>
  <c r="E412" i="1"/>
  <c r="E42" i="1"/>
  <c r="E145" i="1"/>
  <c r="E248" i="1"/>
  <c r="E349" i="1"/>
  <c r="E9" i="1"/>
  <c r="E107" i="1"/>
  <c r="E210" i="1"/>
  <c r="E313" i="1"/>
  <c r="E416" i="1"/>
  <c r="E77" i="1"/>
  <c r="E179" i="1"/>
  <c r="E282" i="1"/>
  <c r="E385" i="1"/>
  <c r="E61" i="1"/>
  <c r="E226" i="1"/>
  <c r="E392" i="1"/>
  <c r="E105" i="1"/>
  <c r="E267" i="1"/>
  <c r="E433" i="1"/>
  <c r="E161" i="1"/>
  <c r="E322" i="1"/>
  <c r="E59" i="1"/>
  <c r="E320" i="1"/>
  <c r="E162" i="1"/>
  <c r="E421" i="1"/>
  <c r="E251" i="1"/>
  <c r="E89" i="1"/>
  <c r="E99" i="1"/>
  <c r="E74" i="1"/>
  <c r="E34" i="1"/>
  <c r="E448" i="1"/>
  <c r="E62" i="1"/>
  <c r="E134" i="1"/>
  <c r="E206" i="1"/>
  <c r="E278" i="1"/>
  <c r="E350" i="1"/>
  <c r="E422" i="1"/>
  <c r="E55" i="1"/>
  <c r="E135" i="1"/>
  <c r="E207" i="1"/>
  <c r="E279" i="1"/>
  <c r="E351" i="1"/>
  <c r="E423" i="1"/>
  <c r="E52" i="1"/>
  <c r="E124" i="1"/>
  <c r="E204" i="1"/>
  <c r="E276" i="1"/>
  <c r="E348" i="1"/>
  <c r="E420" i="1"/>
  <c r="E56" i="1"/>
  <c r="E157" i="1"/>
  <c r="E259" i="1"/>
  <c r="E362" i="1"/>
  <c r="E18" i="1"/>
  <c r="E121" i="1"/>
  <c r="E224" i="1"/>
  <c r="E325" i="1"/>
  <c r="E427" i="1"/>
  <c r="E90" i="1"/>
  <c r="E193" i="1"/>
  <c r="E296" i="1"/>
  <c r="E397" i="1"/>
  <c r="E83" i="1"/>
  <c r="E245" i="1"/>
  <c r="E409" i="1"/>
  <c r="E125" i="1"/>
  <c r="E290" i="1"/>
  <c r="E16" i="1"/>
  <c r="E178" i="1"/>
  <c r="E344" i="1"/>
  <c r="E91" i="1"/>
  <c r="E355" i="1"/>
  <c r="E194" i="1"/>
  <c r="E19" i="1"/>
  <c r="E280" i="1"/>
  <c r="E139" i="1"/>
  <c r="E149" i="1"/>
  <c r="E136" i="1"/>
  <c r="E80" i="1"/>
  <c r="E381" i="1"/>
  <c r="E378" i="1"/>
  <c r="E70" i="1"/>
  <c r="E142" i="1"/>
  <c r="E214" i="1"/>
  <c r="E286" i="1"/>
  <c r="E430" i="1"/>
  <c r="E71" i="1"/>
  <c r="E215" i="1"/>
  <c r="E287" i="1"/>
  <c r="E359" i="1"/>
  <c r="E60" i="1"/>
  <c r="E140" i="1"/>
  <c r="E212" i="1"/>
  <c r="E284" i="1"/>
  <c r="E356" i="1"/>
  <c r="E67" i="1"/>
  <c r="E170" i="1"/>
  <c r="E273" i="1"/>
  <c r="E32" i="1"/>
  <c r="E133" i="1"/>
  <c r="E235" i="1"/>
  <c r="E441" i="1"/>
  <c r="E205" i="1"/>
  <c r="E410" i="1"/>
  <c r="E101" i="1"/>
  <c r="E432" i="1"/>
  <c r="E309" i="1"/>
  <c r="E358" i="1"/>
  <c r="E431" i="1"/>
  <c r="E428" i="1"/>
  <c r="E376" i="1"/>
  <c r="E338" i="1"/>
  <c r="E307" i="1"/>
  <c r="E266" i="1"/>
  <c r="E153" i="1"/>
  <c r="E30" i="1"/>
  <c r="E102" i="1"/>
  <c r="E174" i="1"/>
  <c r="E254" i="1"/>
  <c r="E326" i="1"/>
  <c r="E398" i="1"/>
  <c r="E31" i="1"/>
  <c r="E103" i="1"/>
  <c r="E175" i="1"/>
  <c r="E247" i="1"/>
  <c r="E327" i="1"/>
  <c r="E399" i="1"/>
  <c r="E28" i="1"/>
  <c r="E100" i="1"/>
  <c r="E172" i="1"/>
  <c r="E244" i="1"/>
  <c r="E316" i="1"/>
  <c r="E396" i="1"/>
  <c r="E17" i="1"/>
  <c r="E120" i="1"/>
  <c r="E221" i="1"/>
  <c r="E323" i="1"/>
  <c r="E426" i="1"/>
  <c r="E82" i="1"/>
  <c r="E185" i="1"/>
  <c r="E288" i="1"/>
  <c r="E389" i="1"/>
  <c r="E51" i="1"/>
  <c r="E154" i="1"/>
  <c r="E257" i="1"/>
  <c r="E360" i="1"/>
  <c r="E21" i="1"/>
  <c r="E186" i="1"/>
  <c r="E347" i="1"/>
  <c r="E64" i="1"/>
  <c r="E227" i="1"/>
  <c r="E393" i="1"/>
  <c r="E117" i="1"/>
  <c r="E281" i="1"/>
  <c r="E445" i="1"/>
  <c r="E256" i="1"/>
  <c r="E97" i="1"/>
  <c r="E357" i="1"/>
  <c r="E181" i="1"/>
  <c r="E443" i="1"/>
  <c r="E403" i="1"/>
  <c r="E408" i="1"/>
  <c r="E395" i="1"/>
  <c r="E341" i="1"/>
  <c r="E38" i="1"/>
  <c r="E110" i="1"/>
  <c r="E190" i="1"/>
  <c r="E262" i="1"/>
  <c r="E334" i="1"/>
  <c r="E406" i="1"/>
  <c r="E39" i="1"/>
  <c r="E111" i="1"/>
  <c r="E183" i="1"/>
  <c r="E263" i="1"/>
  <c r="E335" i="1"/>
  <c r="E407" i="1"/>
  <c r="E36" i="1"/>
  <c r="E108" i="1"/>
  <c r="E180" i="1"/>
  <c r="E252" i="1"/>
  <c r="E332" i="1"/>
  <c r="E404" i="1"/>
  <c r="E29" i="1"/>
  <c r="E131" i="1"/>
  <c r="E234" i="1"/>
  <c r="E337" i="1"/>
  <c r="E440" i="1"/>
  <c r="E96" i="1"/>
  <c r="E197" i="1"/>
  <c r="E299" i="1"/>
  <c r="E402" i="1"/>
  <c r="E65" i="1"/>
  <c r="E168" i="1"/>
  <c r="E269" i="1"/>
  <c r="E371" i="1"/>
  <c r="E41" i="1"/>
  <c r="E203" i="1"/>
  <c r="E369" i="1"/>
  <c r="E85" i="1"/>
  <c r="E250" i="1"/>
  <c r="E411" i="1"/>
  <c r="E138" i="1"/>
  <c r="E304" i="1"/>
  <c r="E27" i="1"/>
  <c r="E291" i="1"/>
  <c r="E130" i="1"/>
  <c r="E394" i="1"/>
  <c r="E216" i="1"/>
  <c r="E37" i="1"/>
  <c r="E48" i="1"/>
  <c r="E25" i="1"/>
  <c r="E442" i="1"/>
  <c r="E400" i="1"/>
  <c r="E143" i="1"/>
  <c r="E104" i="1"/>
  <c r="E147" i="1"/>
  <c r="E201" i="1"/>
  <c r="E292" i="1"/>
  <c r="E84" i="1"/>
  <c r="E311" i="1"/>
  <c r="E151" i="1"/>
  <c r="E382" i="1"/>
  <c r="E166" i="1"/>
  <c r="Q9" i="1"/>
  <c r="P9" i="1"/>
  <c r="M9" i="1"/>
  <c r="M275" i="1"/>
  <c r="L275" i="1"/>
  <c r="N275" i="1"/>
  <c r="M75" i="1"/>
  <c r="N75" i="1"/>
  <c r="L75" i="1"/>
  <c r="N30" i="1"/>
  <c r="M30" i="1"/>
  <c r="N67" i="1"/>
  <c r="L67" i="1"/>
  <c r="M67" i="1"/>
  <c r="E176" i="1"/>
  <c r="E237" i="1"/>
  <c r="E242" i="1"/>
  <c r="E88" i="1"/>
  <c r="E419" i="1"/>
  <c r="E384" i="1"/>
  <c r="E35" i="1"/>
  <c r="E24" i="1"/>
  <c r="E449" i="1"/>
  <c r="E218" i="1"/>
  <c r="E363" i="1"/>
  <c r="E69" i="1"/>
  <c r="E285" i="1"/>
  <c r="E444" i="1"/>
  <c r="E236" i="1"/>
  <c r="E76" i="1"/>
  <c r="E303" i="1"/>
  <c r="E95" i="1"/>
  <c r="E366" i="1"/>
  <c r="E158" i="1"/>
  <c r="L390" i="1"/>
  <c r="N352" i="1"/>
  <c r="M352" i="1"/>
  <c r="L352" i="1"/>
  <c r="N172" i="1"/>
  <c r="L172" i="1"/>
  <c r="L137" i="1"/>
  <c r="M160" i="1"/>
  <c r="N177" i="1"/>
  <c r="L233" i="1"/>
  <c r="N314" i="1"/>
  <c r="L104" i="1"/>
  <c r="N104" i="1"/>
  <c r="M104" i="1"/>
  <c r="N16" i="1"/>
  <c r="M16" i="1"/>
  <c r="L16" i="1"/>
  <c r="N149" i="1"/>
  <c r="N170" i="1"/>
  <c r="M170" i="1"/>
  <c r="L170" i="1"/>
  <c r="L421" i="1"/>
  <c r="M439" i="1"/>
  <c r="L439" i="1"/>
  <c r="N439" i="1"/>
  <c r="L435" i="1"/>
  <c r="N435" i="1"/>
  <c r="L179" i="1"/>
  <c r="N179" i="1"/>
  <c r="M179" i="1"/>
  <c r="M71" i="1"/>
  <c r="N71" i="1"/>
  <c r="L71" i="1"/>
  <c r="N347" i="1"/>
  <c r="L15" i="1"/>
  <c r="L238" i="1"/>
  <c r="M107" i="1"/>
  <c r="N233" i="1"/>
  <c r="M412" i="1"/>
  <c r="N193" i="1"/>
  <c r="L193" i="1"/>
  <c r="M193" i="1"/>
  <c r="N58" i="1"/>
  <c r="M58" i="1"/>
  <c r="N192" i="1"/>
  <c r="M192" i="1"/>
  <c r="L192" i="1"/>
  <c r="N300" i="1"/>
  <c r="L300" i="1"/>
  <c r="L62" i="1"/>
  <c r="N216" i="1"/>
  <c r="M216" i="1"/>
  <c r="N309" i="1"/>
  <c r="L309" i="1"/>
  <c r="L347" i="1"/>
  <c r="L110" i="1"/>
  <c r="N110" i="1"/>
  <c r="N443" i="1"/>
  <c r="M443" i="1"/>
  <c r="L443" i="1"/>
  <c r="M294" i="1"/>
  <c r="L145" i="1"/>
  <c r="N145" i="1"/>
  <c r="M145" i="1"/>
  <c r="L274" i="1"/>
  <c r="M274" i="1"/>
  <c r="N274" i="1"/>
  <c r="N88" i="1"/>
  <c r="M88" i="1"/>
  <c r="L88" i="1"/>
  <c r="L417" i="1"/>
  <c r="L55" i="1"/>
  <c r="N55" i="1"/>
  <c r="M55" i="1"/>
  <c r="M347" i="1"/>
  <c r="L19" i="1"/>
  <c r="M19" i="1"/>
  <c r="N19" i="1"/>
  <c r="M56" i="1"/>
  <c r="L56" i="1"/>
  <c r="N56" i="1"/>
  <c r="M102" i="1"/>
  <c r="L102" i="1"/>
  <c r="N102" i="1"/>
  <c r="M279" i="1"/>
  <c r="N279" i="1"/>
  <c r="L279" i="1"/>
  <c r="M376" i="1"/>
  <c r="N376" i="1"/>
  <c r="N65" i="1"/>
  <c r="M65" i="1"/>
  <c r="L409" i="1"/>
  <c r="M409" i="1"/>
  <c r="N409" i="1"/>
  <c r="M361" i="1"/>
  <c r="N361" i="1"/>
  <c r="M27" i="1"/>
  <c r="L177" i="1"/>
  <c r="L388" i="1"/>
  <c r="N419" i="1"/>
  <c r="N103" i="1"/>
  <c r="L103" i="1"/>
  <c r="N236" i="1"/>
  <c r="M236" i="1"/>
  <c r="M15" i="1"/>
  <c r="N35" i="1"/>
  <c r="L35" i="1"/>
  <c r="M35" i="1"/>
  <c r="M31" i="1"/>
  <c r="M369" i="1"/>
  <c r="L160" i="1"/>
  <c r="N351" i="1"/>
  <c r="L27" i="1"/>
  <c r="M149" i="1"/>
  <c r="L423" i="1"/>
  <c r="L382" i="1"/>
  <c r="M74" i="1"/>
  <c r="N74" i="1"/>
  <c r="L74" i="1"/>
  <c r="M119" i="1"/>
  <c r="L119" i="1"/>
  <c r="N119" i="1"/>
  <c r="N165" i="1"/>
  <c r="M165" i="1"/>
  <c r="N289" i="1"/>
  <c r="L289" i="1"/>
  <c r="N437" i="1"/>
  <c r="N191" i="1"/>
  <c r="M191" i="1"/>
  <c r="L191" i="1"/>
  <c r="N430" i="1"/>
  <c r="M49" i="1"/>
  <c r="L58" i="1"/>
  <c r="L310" i="1"/>
  <c r="M302" i="1"/>
  <c r="N302" i="1"/>
  <c r="N78" i="1"/>
  <c r="L78" i="1"/>
  <c r="M78" i="1"/>
  <c r="M350" i="1"/>
  <c r="L350" i="1"/>
  <c r="N350" i="1"/>
  <c r="L420" i="1"/>
  <c r="M420" i="1"/>
  <c r="N420" i="1"/>
  <c r="M242" i="1"/>
  <c r="N242" i="1"/>
  <c r="L242" i="1"/>
  <c r="N447" i="1"/>
  <c r="M447" i="1"/>
  <c r="N449" i="1"/>
  <c r="L305" i="1"/>
  <c r="M305" i="1"/>
  <c r="N305" i="1"/>
  <c r="N174" i="1"/>
  <c r="L174" i="1"/>
  <c r="M174" i="1"/>
  <c r="L447" i="1"/>
  <c r="M111" i="1"/>
  <c r="L111" i="1"/>
  <c r="N111" i="1"/>
  <c r="N388" i="1"/>
  <c r="M445" i="1"/>
  <c r="L445" i="1"/>
  <c r="N445" i="1"/>
  <c r="M129" i="1"/>
  <c r="L129" i="1"/>
  <c r="N129" i="1"/>
  <c r="L32" i="1"/>
  <c r="N32" i="1"/>
  <c r="M97" i="1"/>
  <c r="L97" i="1"/>
  <c r="N97" i="1"/>
  <c r="M414" i="1"/>
  <c r="L414" i="1"/>
  <c r="N414" i="1"/>
  <c r="E211" i="1"/>
  <c r="E314" i="1"/>
  <c r="E112" i="1"/>
  <c r="E429" i="1"/>
  <c r="E217" i="1"/>
  <c r="E109" i="1"/>
  <c r="E418" i="1"/>
  <c r="E213" i="1"/>
  <c r="E317" i="1"/>
  <c r="E113" i="1"/>
  <c r="E53" i="1"/>
  <c r="E169" i="1"/>
  <c r="E272" i="1"/>
  <c r="E373" i="1"/>
  <c r="E331" i="1"/>
  <c r="E434" i="1"/>
  <c r="E437" i="1"/>
  <c r="E11" i="1"/>
  <c r="E233" i="1"/>
  <c r="E336" i="1"/>
  <c r="E122" i="1"/>
  <c r="E388" i="1"/>
  <c r="E324" i="1"/>
  <c r="E260" i="1"/>
  <c r="E196" i="1"/>
  <c r="E132" i="1"/>
  <c r="E68" i="1"/>
  <c r="E447" i="1"/>
  <c r="E383" i="1"/>
  <c r="E319" i="1"/>
  <c r="E255" i="1"/>
  <c r="E191" i="1"/>
  <c r="E127" i="1"/>
  <c r="E63" i="1"/>
  <c r="E438" i="1"/>
  <c r="E374" i="1"/>
  <c r="E310" i="1"/>
  <c r="E246" i="1"/>
  <c r="E182" i="1"/>
  <c r="E118" i="1"/>
  <c r="E54" i="1"/>
  <c r="M449" i="1"/>
  <c r="N433" i="1"/>
  <c r="L433" i="1"/>
  <c r="N266" i="1"/>
  <c r="L266" i="1"/>
  <c r="M266" i="1"/>
  <c r="L413" i="1"/>
  <c r="M413" i="1"/>
  <c r="N413" i="1"/>
  <c r="N277" i="1"/>
  <c r="L277" i="1"/>
  <c r="L22" i="1"/>
  <c r="N22" i="1"/>
  <c r="N17" i="1"/>
  <c r="O17" i="1" s="1"/>
  <c r="L17" i="1"/>
  <c r="M17" i="1"/>
  <c r="M33" i="1"/>
  <c r="L33" i="1"/>
  <c r="N33" i="1"/>
  <c r="L296" i="1"/>
  <c r="N296" i="1"/>
  <c r="M296" i="1"/>
  <c r="N171" i="1"/>
  <c r="L171" i="1"/>
  <c r="M171" i="1"/>
  <c r="L135" i="1"/>
  <c r="N135" i="1"/>
  <c r="M135" i="1"/>
  <c r="M287" i="1"/>
  <c r="N287" i="1"/>
  <c r="N442" i="1"/>
  <c r="M442" i="1"/>
  <c r="L442" i="1"/>
  <c r="L158" i="1"/>
  <c r="M158" i="1"/>
  <c r="N158" i="1"/>
  <c r="M433" i="1"/>
  <c r="E49" i="1"/>
  <c r="L344" i="1"/>
  <c r="N344" i="1"/>
  <c r="M344" i="1"/>
  <c r="N63" i="1"/>
  <c r="L63" i="1"/>
  <c r="M63" i="1"/>
  <c r="M317" i="1"/>
  <c r="N317" i="1"/>
  <c r="L317" i="1"/>
  <c r="M380" i="1"/>
  <c r="L380" i="1"/>
  <c r="N380" i="1"/>
  <c r="N232" i="1"/>
  <c r="M232" i="1"/>
  <c r="L232" i="1"/>
  <c r="L39" i="1"/>
  <c r="M39" i="1"/>
  <c r="N39" i="1"/>
  <c r="N249" i="1"/>
  <c r="M249" i="1"/>
  <c r="L249" i="1"/>
  <c r="L256" i="1"/>
  <c r="M256" i="1"/>
  <c r="N256" i="1"/>
  <c r="N239" i="1"/>
  <c r="L239" i="1"/>
  <c r="L90" i="1"/>
  <c r="M90" i="1"/>
  <c r="N90" i="1"/>
  <c r="M440" i="1"/>
  <c r="N440" i="1"/>
  <c r="N307" i="1"/>
  <c r="M307" i="1"/>
  <c r="L307" i="1"/>
  <c r="M210" i="1"/>
  <c r="L210" i="1"/>
  <c r="N210" i="1"/>
  <c r="L440" i="1"/>
  <c r="M239" i="1"/>
  <c r="M395" i="1"/>
  <c r="P63" i="1" l="1"/>
  <c r="O63" i="1"/>
  <c r="P111" i="1"/>
  <c r="O111" i="1"/>
  <c r="P56" i="1"/>
  <c r="O56" i="1"/>
  <c r="P239" i="1"/>
  <c r="O239" i="1"/>
  <c r="P442" i="1"/>
  <c r="O442" i="1"/>
  <c r="P129" i="1"/>
  <c r="O129" i="1"/>
  <c r="P302" i="1"/>
  <c r="O302" i="1"/>
  <c r="P193" i="1"/>
  <c r="O193" i="1"/>
  <c r="P30" i="1"/>
  <c r="O30" i="1"/>
  <c r="P25" i="1"/>
  <c r="O25" i="1"/>
  <c r="P265" i="1"/>
  <c r="O265" i="1"/>
  <c r="P301" i="1"/>
  <c r="O301" i="1"/>
  <c r="P38" i="1"/>
  <c r="O38" i="1"/>
  <c r="P338" i="1"/>
  <c r="O338" i="1"/>
  <c r="P280" i="1"/>
  <c r="O280" i="1"/>
  <c r="P276" i="1"/>
  <c r="O276" i="1"/>
  <c r="AF115" i="1"/>
  <c r="AG115" i="1"/>
  <c r="AG15" i="1"/>
  <c r="AF15" i="1"/>
  <c r="AF196" i="1"/>
  <c r="AG196" i="1"/>
  <c r="AF100" i="1"/>
  <c r="AG100" i="1"/>
  <c r="P407" i="1"/>
  <c r="O407" i="1"/>
  <c r="P321" i="1"/>
  <c r="O321" i="1"/>
  <c r="P425" i="1"/>
  <c r="O425" i="1"/>
  <c r="AF268" i="1"/>
  <c r="AG268" i="1"/>
  <c r="AF197" i="1"/>
  <c r="AG197" i="1"/>
  <c r="AF38" i="1"/>
  <c r="AG38" i="1"/>
  <c r="P368" i="1"/>
  <c r="O368" i="1"/>
  <c r="P163" i="1"/>
  <c r="O163" i="1"/>
  <c r="P258" i="1"/>
  <c r="O258" i="1"/>
  <c r="AG31" i="1"/>
  <c r="AF31" i="1"/>
  <c r="AF228" i="1"/>
  <c r="AG228" i="1"/>
  <c r="AF252" i="1"/>
  <c r="AG252" i="1"/>
  <c r="AF320" i="1"/>
  <c r="AG320" i="1"/>
  <c r="AF302" i="1"/>
  <c r="AG302" i="1"/>
  <c r="P236" i="1"/>
  <c r="O236" i="1"/>
  <c r="P333" i="1"/>
  <c r="O333" i="1"/>
  <c r="P316" i="1"/>
  <c r="O316" i="1"/>
  <c r="P187" i="1"/>
  <c r="O187" i="1"/>
  <c r="P186" i="1"/>
  <c r="O186" i="1"/>
  <c r="P133" i="1"/>
  <c r="O133" i="1"/>
  <c r="P281" i="1"/>
  <c r="O281" i="1"/>
  <c r="P203" i="1"/>
  <c r="O203" i="1"/>
  <c r="P200" i="1"/>
  <c r="O200" i="1"/>
  <c r="P201" i="1"/>
  <c r="O201" i="1"/>
  <c r="P416" i="1"/>
  <c r="O416" i="1"/>
  <c r="P220" i="1"/>
  <c r="O220" i="1"/>
  <c r="P189" i="1"/>
  <c r="O189" i="1"/>
  <c r="AF364" i="1"/>
  <c r="AG364" i="1"/>
  <c r="P15" i="1"/>
  <c r="O15" i="1"/>
  <c r="P100" i="1"/>
  <c r="O100" i="1"/>
  <c r="AF381" i="1"/>
  <c r="AG381" i="1"/>
  <c r="AG64" i="1"/>
  <c r="AF64" i="1"/>
  <c r="AF46" i="1"/>
  <c r="AG46" i="1"/>
  <c r="AG143" i="1"/>
  <c r="AF143" i="1"/>
  <c r="AG241" i="1"/>
  <c r="AF241" i="1"/>
  <c r="P197" i="1"/>
  <c r="O197" i="1"/>
  <c r="AF349" i="1"/>
  <c r="AG349" i="1"/>
  <c r="AF272" i="1"/>
  <c r="AG272" i="1"/>
  <c r="AF365" i="1"/>
  <c r="AG365" i="1"/>
  <c r="AF330" i="1"/>
  <c r="AG330" i="1"/>
  <c r="AF418" i="1"/>
  <c r="AG418" i="1"/>
  <c r="AF322" i="1"/>
  <c r="AG322" i="1"/>
  <c r="AG313" i="1"/>
  <c r="AF313" i="1"/>
  <c r="AF122" i="1"/>
  <c r="AG122" i="1"/>
  <c r="P31" i="1"/>
  <c r="O31" i="1"/>
  <c r="AF30" i="1"/>
  <c r="AG30" i="1"/>
  <c r="P320" i="1"/>
  <c r="O320" i="1"/>
  <c r="P256" i="1"/>
  <c r="O256" i="1"/>
  <c r="P74" i="1"/>
  <c r="O74" i="1"/>
  <c r="P233" i="1"/>
  <c r="O233" i="1"/>
  <c r="P75" i="1"/>
  <c r="O75" i="1"/>
  <c r="P11" i="1"/>
  <c r="O11" i="1"/>
  <c r="P73" i="1"/>
  <c r="O73" i="1"/>
  <c r="P105" i="1"/>
  <c r="O105" i="1"/>
  <c r="P217" i="1"/>
  <c r="O217" i="1"/>
  <c r="P214" i="1"/>
  <c r="O214" i="1"/>
  <c r="P93" i="1"/>
  <c r="O93" i="1"/>
  <c r="P213" i="1"/>
  <c r="O213" i="1"/>
  <c r="P228" i="1"/>
  <c r="O228" i="1"/>
  <c r="P432" i="1"/>
  <c r="O432" i="1"/>
  <c r="P215" i="1"/>
  <c r="O215" i="1"/>
  <c r="P428" i="1"/>
  <c r="O428" i="1"/>
  <c r="P222" i="1"/>
  <c r="O222" i="1"/>
  <c r="P159" i="1"/>
  <c r="O159" i="1"/>
  <c r="AF118" i="1"/>
  <c r="AG118" i="1"/>
  <c r="P364" i="1"/>
  <c r="O364" i="1"/>
  <c r="AF91" i="1"/>
  <c r="AG91" i="1"/>
  <c r="AG89" i="1"/>
  <c r="AF89" i="1"/>
  <c r="P381" i="1"/>
  <c r="O381" i="1"/>
  <c r="P64" i="1"/>
  <c r="O64" i="1"/>
  <c r="P46" i="1"/>
  <c r="O46" i="1"/>
  <c r="AF202" i="1"/>
  <c r="AG202" i="1"/>
  <c r="P241" i="1"/>
  <c r="O241" i="1"/>
  <c r="AF235" i="1"/>
  <c r="AG235" i="1"/>
  <c r="AF214" i="1"/>
  <c r="AG214" i="1"/>
  <c r="P349" i="1"/>
  <c r="O349" i="1"/>
  <c r="AF360" i="1"/>
  <c r="AG360" i="1"/>
  <c r="P330" i="1"/>
  <c r="O330" i="1"/>
  <c r="P418" i="1"/>
  <c r="O418" i="1"/>
  <c r="P313" i="1"/>
  <c r="O313" i="1"/>
  <c r="P122" i="1"/>
  <c r="O122" i="1"/>
  <c r="AG153" i="1"/>
  <c r="AF153" i="1"/>
  <c r="AF282" i="1"/>
  <c r="AG282" i="1"/>
  <c r="AF94" i="1"/>
  <c r="AG94" i="1"/>
  <c r="AG225" i="1"/>
  <c r="AF225" i="1"/>
  <c r="AF375" i="1"/>
  <c r="AG375" i="1"/>
  <c r="P211" i="1"/>
  <c r="O211" i="1"/>
  <c r="P22" i="1"/>
  <c r="O22" i="1"/>
  <c r="P279" i="1"/>
  <c r="O279" i="1"/>
  <c r="P445" i="1"/>
  <c r="O445" i="1"/>
  <c r="P447" i="1"/>
  <c r="O447" i="1"/>
  <c r="P103" i="1"/>
  <c r="O103" i="1"/>
  <c r="P309" i="1"/>
  <c r="O309" i="1"/>
  <c r="P172" i="1"/>
  <c r="O172" i="1"/>
  <c r="P396" i="1"/>
  <c r="O396" i="1"/>
  <c r="P162" i="1"/>
  <c r="O162" i="1"/>
  <c r="P139" i="1"/>
  <c r="O139" i="1"/>
  <c r="P268" i="1"/>
  <c r="O268" i="1"/>
  <c r="P415" i="1"/>
  <c r="O415" i="1"/>
  <c r="P288" i="1"/>
  <c r="O288" i="1"/>
  <c r="P54" i="1"/>
  <c r="O54" i="1"/>
  <c r="P284" i="1"/>
  <c r="O284" i="1"/>
  <c r="P21" i="1"/>
  <c r="O21" i="1"/>
  <c r="P311" i="1"/>
  <c r="O311" i="1"/>
  <c r="P118" i="1"/>
  <c r="O118" i="1"/>
  <c r="AF206" i="1"/>
  <c r="AG206" i="1"/>
  <c r="AF374" i="1"/>
  <c r="AG374" i="1"/>
  <c r="P91" i="1"/>
  <c r="O91" i="1"/>
  <c r="AF334" i="1"/>
  <c r="AG334" i="1"/>
  <c r="AF304" i="1"/>
  <c r="AG304" i="1"/>
  <c r="AF298" i="1"/>
  <c r="AG298" i="1"/>
  <c r="AF303" i="1"/>
  <c r="AG303" i="1"/>
  <c r="AF346" i="1"/>
  <c r="AG346" i="1"/>
  <c r="AF18" i="1"/>
  <c r="AG18" i="1"/>
  <c r="AG385" i="1"/>
  <c r="AF385" i="1"/>
  <c r="P202" i="1"/>
  <c r="O202" i="1"/>
  <c r="P235" i="1"/>
  <c r="O235" i="1"/>
  <c r="AG12" i="1"/>
  <c r="AF12" i="1"/>
  <c r="P360" i="1"/>
  <c r="O360" i="1"/>
  <c r="AF99" i="1"/>
  <c r="AG99" i="1"/>
  <c r="AF354" i="1"/>
  <c r="AG354" i="1"/>
  <c r="AF169" i="1"/>
  <c r="AG169" i="1"/>
  <c r="AF337" i="1"/>
  <c r="AG337" i="1"/>
  <c r="AG183" i="1"/>
  <c r="AF183" i="1"/>
  <c r="AF247" i="1"/>
  <c r="AG247" i="1"/>
  <c r="P282" i="1"/>
  <c r="O282" i="1"/>
  <c r="P225" i="1"/>
  <c r="O225" i="1"/>
  <c r="P375" i="1"/>
  <c r="O375" i="1"/>
  <c r="P419" i="1"/>
  <c r="O419" i="1"/>
  <c r="P102" i="1"/>
  <c r="O102" i="1"/>
  <c r="P88" i="1"/>
  <c r="O88" i="1"/>
  <c r="P275" i="1"/>
  <c r="O275" i="1"/>
  <c r="E606" i="1"/>
  <c r="P326" i="1"/>
  <c r="O326" i="1"/>
  <c r="P411" i="1"/>
  <c r="O411" i="1"/>
  <c r="P401" i="1"/>
  <c r="O401" i="1"/>
  <c r="P246" i="1"/>
  <c r="O246" i="1"/>
  <c r="P96" i="1"/>
  <c r="O96" i="1"/>
  <c r="P373" i="1"/>
  <c r="O373" i="1"/>
  <c r="P374" i="1"/>
  <c r="O374" i="1"/>
  <c r="P346" i="1"/>
  <c r="O346" i="1"/>
  <c r="P45" i="1"/>
  <c r="O45" i="1"/>
  <c r="P208" i="1"/>
  <c r="O208" i="1"/>
  <c r="AF358" i="1"/>
  <c r="AG358" i="1"/>
  <c r="P206" i="1"/>
  <c r="O206" i="1"/>
  <c r="AG57" i="1"/>
  <c r="AF57" i="1"/>
  <c r="AG113" i="1"/>
  <c r="AF113" i="1"/>
  <c r="P334" i="1"/>
  <c r="O334" i="1"/>
  <c r="P304" i="1"/>
  <c r="O304" i="1"/>
  <c r="AF271" i="1"/>
  <c r="AG271" i="1"/>
  <c r="P298" i="1"/>
  <c r="O298" i="1"/>
  <c r="P303" i="1"/>
  <c r="O303" i="1"/>
  <c r="P18" i="1"/>
  <c r="O18" i="1"/>
  <c r="P385" i="1"/>
  <c r="O385" i="1"/>
  <c r="AF363" i="1"/>
  <c r="AG363" i="1"/>
  <c r="AG297" i="1"/>
  <c r="AF297" i="1"/>
  <c r="AG185" i="1"/>
  <c r="AF185" i="1"/>
  <c r="AF195" i="1"/>
  <c r="AG195" i="1"/>
  <c r="P12" i="1"/>
  <c r="O12" i="1"/>
  <c r="P354" i="1"/>
  <c r="O354" i="1"/>
  <c r="P169" i="1"/>
  <c r="O169" i="1"/>
  <c r="P337" i="1"/>
  <c r="O337" i="1"/>
  <c r="P183" i="1"/>
  <c r="O183" i="1"/>
  <c r="AF292" i="1"/>
  <c r="AG292" i="1"/>
  <c r="AF237" i="1"/>
  <c r="AG237" i="1"/>
  <c r="AF51" i="1"/>
  <c r="AG51" i="1"/>
  <c r="AF396" i="1"/>
  <c r="AG396" i="1"/>
  <c r="P170" i="1"/>
  <c r="O170" i="1"/>
  <c r="P226" i="1"/>
  <c r="O226" i="1"/>
  <c r="P286" i="1"/>
  <c r="O286" i="1"/>
  <c r="P318" i="1"/>
  <c r="O318" i="1"/>
  <c r="P178" i="1"/>
  <c r="O178" i="1"/>
  <c r="P392" i="1"/>
  <c r="O392" i="1"/>
  <c r="P24" i="1"/>
  <c r="O24" i="1"/>
  <c r="P69" i="1"/>
  <c r="O69" i="1"/>
  <c r="P218" i="1"/>
  <c r="O218" i="1"/>
  <c r="P175" i="1"/>
  <c r="O175" i="1"/>
  <c r="P23" i="1"/>
  <c r="O23" i="1"/>
  <c r="P115" i="1"/>
  <c r="O115" i="1"/>
  <c r="N606" i="1"/>
  <c r="O9" i="1"/>
  <c r="P57" i="1"/>
  <c r="O57" i="1"/>
  <c r="P113" i="1"/>
  <c r="O113" i="1"/>
  <c r="AF341" i="1"/>
  <c r="AG341" i="1"/>
  <c r="AG32" i="1"/>
  <c r="AF32" i="1"/>
  <c r="P271" i="1"/>
  <c r="O271" i="1"/>
  <c r="AF181" i="1"/>
  <c r="AG181" i="1"/>
  <c r="AF404" i="1"/>
  <c r="AG404" i="1"/>
  <c r="AF290" i="1"/>
  <c r="AG290" i="1"/>
  <c r="AF295" i="1"/>
  <c r="AG295" i="1"/>
  <c r="P363" i="1"/>
  <c r="O363" i="1"/>
  <c r="P297" i="1"/>
  <c r="O297" i="1"/>
  <c r="AF430" i="1"/>
  <c r="AG430" i="1"/>
  <c r="P185" i="1"/>
  <c r="O185" i="1"/>
  <c r="P205" i="1"/>
  <c r="O205" i="1"/>
  <c r="AF238" i="1"/>
  <c r="AG238" i="1"/>
  <c r="AF198" i="1"/>
  <c r="AG198" i="1"/>
  <c r="AG152" i="1"/>
  <c r="AF152" i="1"/>
  <c r="AF154" i="1"/>
  <c r="AG154" i="1"/>
  <c r="AG353" i="1"/>
  <c r="AF353" i="1"/>
  <c r="AF141" i="1"/>
  <c r="AG141" i="1"/>
  <c r="AF423" i="1"/>
  <c r="AG423" i="1"/>
  <c r="AF208" i="1"/>
  <c r="AG208" i="1"/>
  <c r="AF336" i="1"/>
  <c r="AG336" i="1"/>
  <c r="P292" i="1"/>
  <c r="O292" i="1"/>
  <c r="P237" i="1"/>
  <c r="O237" i="1"/>
  <c r="P277" i="1"/>
  <c r="O277" i="1"/>
  <c r="P430" i="1"/>
  <c r="O430" i="1"/>
  <c r="P274" i="1"/>
  <c r="O274" i="1"/>
  <c r="P216" i="1"/>
  <c r="O216" i="1"/>
  <c r="P249" i="1"/>
  <c r="O249" i="1"/>
  <c r="P413" i="1"/>
  <c r="O413" i="1"/>
  <c r="P388" i="1"/>
  <c r="O388" i="1"/>
  <c r="P347" i="1"/>
  <c r="O347" i="1"/>
  <c r="P149" i="1"/>
  <c r="O149" i="1"/>
  <c r="P352" i="1"/>
  <c r="O352" i="1"/>
  <c r="P26" i="1"/>
  <c r="O26" i="1"/>
  <c r="P40" i="1"/>
  <c r="O40" i="1"/>
  <c r="P406" i="1"/>
  <c r="O406" i="1"/>
  <c r="P294" i="1"/>
  <c r="O294" i="1"/>
  <c r="P278" i="1"/>
  <c r="O278" i="1"/>
  <c r="AF324" i="1"/>
  <c r="AG324" i="1"/>
  <c r="AG9" i="1"/>
  <c r="AF9" i="1"/>
  <c r="AF342" i="1"/>
  <c r="AG342" i="1"/>
  <c r="AF376" i="1"/>
  <c r="AG376" i="1"/>
  <c r="P341" i="1"/>
  <c r="O341" i="1"/>
  <c r="P404" i="1"/>
  <c r="O404" i="1"/>
  <c r="P290" i="1"/>
  <c r="O290" i="1"/>
  <c r="AG377" i="1"/>
  <c r="AF377" i="1"/>
  <c r="AF203" i="1"/>
  <c r="AG203" i="1"/>
  <c r="AG109" i="1"/>
  <c r="AF109" i="1"/>
  <c r="P257" i="1"/>
  <c r="O257" i="1"/>
  <c r="AG417" i="1"/>
  <c r="AF417" i="1"/>
  <c r="P198" i="1"/>
  <c r="O198" i="1"/>
  <c r="P152" i="1"/>
  <c r="O152" i="1"/>
  <c r="P154" i="1"/>
  <c r="O154" i="1"/>
  <c r="P141" i="1"/>
  <c r="O141" i="1"/>
  <c r="P423" i="1"/>
  <c r="O423" i="1"/>
  <c r="AF27" i="1"/>
  <c r="AG27" i="1"/>
  <c r="AG120" i="1"/>
  <c r="AF120" i="1"/>
  <c r="AG128" i="1"/>
  <c r="AF128" i="1"/>
  <c r="AF327" i="1"/>
  <c r="AG327" i="1"/>
  <c r="AF284" i="1"/>
  <c r="AG284" i="1"/>
  <c r="AF123" i="1"/>
  <c r="AG123" i="1"/>
  <c r="P242" i="1"/>
  <c r="O242" i="1"/>
  <c r="P420" i="1"/>
  <c r="O420" i="1"/>
  <c r="P269" i="1"/>
  <c r="O269" i="1"/>
  <c r="P400" i="1"/>
  <c r="O400" i="1"/>
  <c r="P393" i="1"/>
  <c r="O393" i="1"/>
  <c r="P422" i="1"/>
  <c r="O422" i="1"/>
  <c r="P107" i="1"/>
  <c r="O107" i="1"/>
  <c r="P227" i="1"/>
  <c r="O227" i="1"/>
  <c r="P164" i="1"/>
  <c r="O164" i="1"/>
  <c r="P181" i="1"/>
  <c r="O181" i="1"/>
  <c r="P234" i="1"/>
  <c r="O234" i="1"/>
  <c r="P372" i="1"/>
  <c r="O372" i="1"/>
  <c r="P244" i="1"/>
  <c r="O244" i="1"/>
  <c r="P324" i="1"/>
  <c r="O324" i="1"/>
  <c r="AG43" i="1"/>
  <c r="AF43" i="1"/>
  <c r="P342" i="1"/>
  <c r="O342" i="1"/>
  <c r="AF264" i="1"/>
  <c r="AG264" i="1"/>
  <c r="AG345" i="1"/>
  <c r="AF345" i="1"/>
  <c r="AG273" i="1"/>
  <c r="AF273" i="1"/>
  <c r="AF49" i="1"/>
  <c r="AG49" i="1"/>
  <c r="AF400" i="1"/>
  <c r="AG400" i="1"/>
  <c r="AF288" i="1"/>
  <c r="AG288" i="1"/>
  <c r="AF168" i="1"/>
  <c r="AG168" i="1"/>
  <c r="AF399" i="1"/>
  <c r="AG399" i="1"/>
  <c r="P377" i="1"/>
  <c r="O377" i="1"/>
  <c r="AF382" i="1"/>
  <c r="AG382" i="1"/>
  <c r="AG175" i="1"/>
  <c r="AF175" i="1"/>
  <c r="AF450" i="1"/>
  <c r="AG450" i="1"/>
  <c r="AG215" i="1"/>
  <c r="AF215" i="1"/>
  <c r="AF126" i="1"/>
  <c r="AG126" i="1"/>
  <c r="AG224" i="1"/>
  <c r="AF224" i="1"/>
  <c r="AF339" i="1"/>
  <c r="AG339" i="1"/>
  <c r="AG24" i="1"/>
  <c r="AF24" i="1"/>
  <c r="AF96" i="1"/>
  <c r="AG96" i="1"/>
  <c r="P27" i="1"/>
  <c r="O27" i="1"/>
  <c r="P120" i="1"/>
  <c r="O120" i="1"/>
  <c r="P327" i="1"/>
  <c r="O327" i="1"/>
  <c r="P449" i="1"/>
  <c r="O449" i="1"/>
  <c r="P344" i="1"/>
  <c r="O344" i="1"/>
  <c r="P351" i="1"/>
  <c r="O351" i="1"/>
  <c r="P300" i="1"/>
  <c r="O300" i="1"/>
  <c r="P71" i="1"/>
  <c r="O71" i="1"/>
  <c r="P398" i="1"/>
  <c r="O398" i="1"/>
  <c r="P238" i="1"/>
  <c r="O238" i="1"/>
  <c r="P212" i="1"/>
  <c r="O212" i="1"/>
  <c r="P42" i="1"/>
  <c r="O42" i="1"/>
  <c r="P339" i="1"/>
  <c r="O339" i="1"/>
  <c r="P405" i="1"/>
  <c r="O405" i="1"/>
  <c r="P441" i="1"/>
  <c r="O441" i="1"/>
  <c r="P137" i="1"/>
  <c r="O137" i="1"/>
  <c r="P436" i="1"/>
  <c r="O436" i="1"/>
  <c r="AG156" i="1"/>
  <c r="AF156" i="1"/>
  <c r="AF69" i="1"/>
  <c r="AG69" i="1"/>
  <c r="L606" i="1"/>
  <c r="AF209" i="1"/>
  <c r="AG209" i="1"/>
  <c r="AF299" i="1"/>
  <c r="AG299" i="1"/>
  <c r="AF370" i="1"/>
  <c r="AG370" i="1"/>
  <c r="P264" i="1"/>
  <c r="O264" i="1"/>
  <c r="P345" i="1"/>
  <c r="O345" i="1"/>
  <c r="P273" i="1"/>
  <c r="O273" i="1"/>
  <c r="P49" i="1"/>
  <c r="O49" i="1"/>
  <c r="AF28" i="1"/>
  <c r="AG28" i="1"/>
  <c r="P168" i="1"/>
  <c r="O168" i="1"/>
  <c r="P399" i="1"/>
  <c r="O399" i="1"/>
  <c r="AF359" i="1"/>
  <c r="AG359" i="1"/>
  <c r="P382" i="1"/>
  <c r="O382" i="1"/>
  <c r="AF367" i="1"/>
  <c r="AG367" i="1"/>
  <c r="AF372" i="1"/>
  <c r="AG372" i="1"/>
  <c r="P450" i="1"/>
  <c r="O450" i="1"/>
  <c r="AF162" i="1"/>
  <c r="AG162" i="1"/>
  <c r="AF369" i="1"/>
  <c r="AG369" i="1"/>
  <c r="P126" i="1"/>
  <c r="O126" i="1"/>
  <c r="P224" i="1"/>
  <c r="O224" i="1"/>
  <c r="AF351" i="1"/>
  <c r="AG351" i="1"/>
  <c r="AF326" i="1"/>
  <c r="AG326" i="1"/>
  <c r="AF146" i="1"/>
  <c r="AG146" i="1"/>
  <c r="AF331" i="1"/>
  <c r="AG331" i="1"/>
  <c r="AG72" i="1"/>
  <c r="AF72" i="1"/>
  <c r="AF328" i="1"/>
  <c r="AG328" i="1"/>
  <c r="AG101" i="1"/>
  <c r="AF101" i="1"/>
  <c r="AF134" i="1"/>
  <c r="AG134" i="1"/>
  <c r="AF431" i="1"/>
  <c r="AG431" i="1"/>
  <c r="AF437" i="1"/>
  <c r="AG437" i="1"/>
  <c r="AF287" i="1"/>
  <c r="AG287" i="1"/>
  <c r="P317" i="1"/>
  <c r="O317" i="1"/>
  <c r="P39" i="1"/>
  <c r="O39" i="1"/>
  <c r="P171" i="1"/>
  <c r="O171" i="1"/>
  <c r="P414" i="1"/>
  <c r="O414" i="1"/>
  <c r="P191" i="1"/>
  <c r="O191" i="1"/>
  <c r="P361" i="1"/>
  <c r="O361" i="1"/>
  <c r="P145" i="1"/>
  <c r="O145" i="1"/>
  <c r="P16" i="1"/>
  <c r="O16" i="1"/>
  <c r="Q10" i="1"/>
  <c r="Q11" i="1" s="1"/>
  <c r="Q12" i="1" s="1"/>
  <c r="Q13" i="1" s="1"/>
  <c r="Q14" i="1" s="1"/>
  <c r="Q15" i="1" s="1"/>
  <c r="Q16" i="1" s="1"/>
  <c r="Q17" i="1" s="1"/>
  <c r="P390" i="1"/>
  <c r="O390" i="1"/>
  <c r="P231" i="1"/>
  <c r="O231" i="1"/>
  <c r="P10" i="1"/>
  <c r="O10" i="1"/>
  <c r="P365" i="1"/>
  <c r="O365" i="1"/>
  <c r="P255" i="1"/>
  <c r="O255" i="1"/>
  <c r="P123" i="1"/>
  <c r="O123" i="1"/>
  <c r="P109" i="1"/>
  <c r="O109" i="1"/>
  <c r="P355" i="1"/>
  <c r="O355" i="1"/>
  <c r="P106" i="1"/>
  <c r="O106" i="1"/>
  <c r="P101" i="1"/>
  <c r="O101" i="1"/>
  <c r="P156" i="1"/>
  <c r="O156" i="1"/>
  <c r="AF294" i="1"/>
  <c r="AG294" i="1"/>
  <c r="AG172" i="1"/>
  <c r="AF172" i="1"/>
  <c r="P209" i="1"/>
  <c r="O209" i="1"/>
  <c r="AF283" i="1"/>
  <c r="AG283" i="1"/>
  <c r="AF356" i="1"/>
  <c r="AG356" i="1"/>
  <c r="P28" i="1"/>
  <c r="O28" i="1"/>
  <c r="AF149" i="1"/>
  <c r="AG149" i="1"/>
  <c r="P359" i="1"/>
  <c r="O359" i="1"/>
  <c r="AF157" i="1"/>
  <c r="AG157" i="1"/>
  <c r="AF62" i="1"/>
  <c r="AG62" i="1"/>
  <c r="P367" i="1"/>
  <c r="O367" i="1"/>
  <c r="AF253" i="1"/>
  <c r="AG253" i="1"/>
  <c r="AF405" i="1"/>
  <c r="AG405" i="1"/>
  <c r="AF189" i="1"/>
  <c r="AG189" i="1"/>
  <c r="AF422" i="1"/>
  <c r="AG422" i="1"/>
  <c r="AF240" i="1"/>
  <c r="AG240" i="1"/>
  <c r="AF355" i="1"/>
  <c r="AG355" i="1"/>
  <c r="AF387" i="1"/>
  <c r="AG387" i="1"/>
  <c r="AG112" i="1"/>
  <c r="AF112" i="1"/>
  <c r="AF68" i="1"/>
  <c r="AG68" i="1"/>
  <c r="AF188" i="1"/>
  <c r="AG188" i="1"/>
  <c r="P146" i="1"/>
  <c r="O146" i="1"/>
  <c r="P72" i="1"/>
  <c r="O72" i="1"/>
  <c r="AF267" i="1"/>
  <c r="AG267" i="1"/>
  <c r="P134" i="1"/>
  <c r="O134" i="1"/>
  <c r="P431" i="1"/>
  <c r="O431" i="1"/>
  <c r="P210" i="1"/>
  <c r="O210" i="1"/>
  <c r="P307" i="1"/>
  <c r="O307" i="1"/>
  <c r="P437" i="1"/>
  <c r="O437" i="1"/>
  <c r="P440" i="1"/>
  <c r="O440" i="1"/>
  <c r="P296" i="1"/>
  <c r="O296" i="1"/>
  <c r="P350" i="1"/>
  <c r="O350" i="1"/>
  <c r="P409" i="1"/>
  <c r="O409" i="1"/>
  <c r="P19" i="1"/>
  <c r="O19" i="1"/>
  <c r="P61" i="1"/>
  <c r="O61" i="1"/>
  <c r="P151" i="1"/>
  <c r="O151" i="1"/>
  <c r="P331" i="1"/>
  <c r="O331" i="1"/>
  <c r="P195" i="1"/>
  <c r="O195" i="1"/>
  <c r="P132" i="1"/>
  <c r="O132" i="1"/>
  <c r="P85" i="1"/>
  <c r="O85" i="1"/>
  <c r="P182" i="1"/>
  <c r="O182" i="1"/>
  <c r="AG167" i="1"/>
  <c r="AF167" i="1"/>
  <c r="AF438" i="1"/>
  <c r="AG438" i="1"/>
  <c r="AF357" i="1"/>
  <c r="AG357" i="1"/>
  <c r="AF61" i="1"/>
  <c r="AG61" i="1"/>
  <c r="AF419" i="1"/>
  <c r="AG419" i="1"/>
  <c r="P283" i="1"/>
  <c r="O283" i="1"/>
  <c r="AF280" i="1"/>
  <c r="AG280" i="1"/>
  <c r="AF412" i="1"/>
  <c r="AG412" i="1"/>
  <c r="P62" i="1"/>
  <c r="O62" i="1"/>
  <c r="AF83" i="1"/>
  <c r="AG83" i="1"/>
  <c r="P253" i="1"/>
  <c r="O253" i="1"/>
  <c r="AF421" i="1"/>
  <c r="AG421" i="1"/>
  <c r="AF250" i="1"/>
  <c r="AG250" i="1"/>
  <c r="AF410" i="1"/>
  <c r="AG410" i="1"/>
  <c r="AF133" i="1"/>
  <c r="AG133" i="1"/>
  <c r="P240" i="1"/>
  <c r="O240" i="1"/>
  <c r="P387" i="1"/>
  <c r="O387" i="1"/>
  <c r="P112" i="1"/>
  <c r="O112" i="1"/>
  <c r="P68" i="1"/>
  <c r="O68" i="1"/>
  <c r="P188" i="1"/>
  <c r="O188" i="1"/>
  <c r="AF65" i="1"/>
  <c r="AG65" i="1"/>
  <c r="AG177" i="1"/>
  <c r="AF177" i="1"/>
  <c r="AF259" i="1"/>
  <c r="AG259" i="1"/>
  <c r="AF340" i="1"/>
  <c r="AG340" i="1"/>
  <c r="AF426" i="1"/>
  <c r="AG426" i="1"/>
  <c r="AF332" i="1"/>
  <c r="AG332" i="1"/>
  <c r="AF310" i="1"/>
  <c r="AG310" i="1"/>
  <c r="P267" i="1"/>
  <c r="O267" i="1"/>
  <c r="AG93" i="1"/>
  <c r="AF93" i="1"/>
  <c r="AF142" i="1"/>
  <c r="AG142" i="1"/>
  <c r="P266" i="1"/>
  <c r="O266" i="1"/>
  <c r="P97" i="1"/>
  <c r="O97" i="1"/>
  <c r="P289" i="1"/>
  <c r="O289" i="1"/>
  <c r="P179" i="1"/>
  <c r="O179" i="1"/>
  <c r="P104" i="1"/>
  <c r="O104" i="1"/>
  <c r="P47" i="1"/>
  <c r="O47" i="1"/>
  <c r="P80" i="1"/>
  <c r="O80" i="1"/>
  <c r="P138" i="1"/>
  <c r="O138" i="1"/>
  <c r="P79" i="1"/>
  <c r="O79" i="1"/>
  <c r="P41" i="1"/>
  <c r="O41" i="1"/>
  <c r="P417" i="1"/>
  <c r="O417" i="1"/>
  <c r="P143" i="1"/>
  <c r="O143" i="1"/>
  <c r="P84" i="1"/>
  <c r="O84" i="1"/>
  <c r="P306" i="1"/>
  <c r="O306" i="1"/>
  <c r="P144" i="1"/>
  <c r="O144" i="1"/>
  <c r="P356" i="1"/>
  <c r="O356" i="1"/>
  <c r="P358" i="1"/>
  <c r="O358" i="1"/>
  <c r="P127" i="1"/>
  <c r="O127" i="1"/>
  <c r="P48" i="1"/>
  <c r="O48" i="1"/>
  <c r="P444" i="1"/>
  <c r="O444" i="1"/>
  <c r="P13" i="1"/>
  <c r="P605" i="1" s="1"/>
  <c r="O13" i="1"/>
  <c r="P167" i="1"/>
  <c r="O167" i="1"/>
  <c r="P438" i="1"/>
  <c r="O438" i="1"/>
  <c r="AG103" i="1"/>
  <c r="AF103" i="1"/>
  <c r="P357" i="1"/>
  <c r="O357" i="1"/>
  <c r="AF180" i="1"/>
  <c r="AG180" i="1"/>
  <c r="AF388" i="1"/>
  <c r="AG388" i="1"/>
  <c r="AF392" i="1"/>
  <c r="AG392" i="1"/>
  <c r="AG248" i="1"/>
  <c r="AF248" i="1"/>
  <c r="AF218" i="1"/>
  <c r="AG218" i="1"/>
  <c r="AF276" i="1"/>
  <c r="AG276" i="1"/>
  <c r="P412" i="1"/>
  <c r="O412" i="1"/>
  <c r="AF263" i="1"/>
  <c r="AG263" i="1"/>
  <c r="AF165" i="1"/>
  <c r="AG165" i="1"/>
  <c r="P83" i="1"/>
  <c r="O83" i="1"/>
  <c r="AF243" i="1"/>
  <c r="AG243" i="1"/>
  <c r="P421" i="1"/>
  <c r="O421" i="1"/>
  <c r="AC605" i="1"/>
  <c r="P250" i="1"/>
  <c r="O250" i="1"/>
  <c r="P410" i="1"/>
  <c r="O410" i="1"/>
  <c r="AG44" i="1"/>
  <c r="AF44" i="1"/>
  <c r="AF278" i="1"/>
  <c r="AG278" i="1"/>
  <c r="AF21" i="1"/>
  <c r="AG21" i="1"/>
  <c r="AF255" i="1"/>
  <c r="AG255" i="1"/>
  <c r="AF29" i="1"/>
  <c r="AG29" i="1"/>
  <c r="AF70" i="1"/>
  <c r="AG70" i="1"/>
  <c r="AF408" i="1"/>
  <c r="AG408" i="1"/>
  <c r="AF394" i="1"/>
  <c r="AG394" i="1"/>
  <c r="P259" i="1"/>
  <c r="O259" i="1"/>
  <c r="P340" i="1"/>
  <c r="O340" i="1"/>
  <c r="P426" i="1"/>
  <c r="O426" i="1"/>
  <c r="P332" i="1"/>
  <c r="O332" i="1"/>
  <c r="P310" i="1"/>
  <c r="O310" i="1"/>
  <c r="P142" i="1"/>
  <c r="O142" i="1"/>
  <c r="P135" i="1"/>
  <c r="O135" i="1"/>
  <c r="P158" i="1"/>
  <c r="O158" i="1"/>
  <c r="P192" i="1"/>
  <c r="O192" i="1"/>
  <c r="P90" i="1"/>
  <c r="O90" i="1"/>
  <c r="P232" i="1"/>
  <c r="O232" i="1"/>
  <c r="P33" i="1"/>
  <c r="O33" i="1"/>
  <c r="P136" i="1"/>
  <c r="O136" i="1"/>
  <c r="P161" i="1"/>
  <c r="O161" i="1"/>
  <c r="P81" i="1"/>
  <c r="O81" i="1"/>
  <c r="P262" i="1"/>
  <c r="O262" i="1"/>
  <c r="P153" i="1"/>
  <c r="O153" i="1"/>
  <c r="P424" i="1"/>
  <c r="O424" i="1"/>
  <c r="P219" i="1"/>
  <c r="O219" i="1"/>
  <c r="P386" i="1"/>
  <c r="O386" i="1"/>
  <c r="P51" i="1"/>
  <c r="O51" i="1"/>
  <c r="AF244" i="1"/>
  <c r="AG244" i="1"/>
  <c r="AF315" i="1"/>
  <c r="AG315" i="1"/>
  <c r="AF348" i="1"/>
  <c r="AG348" i="1"/>
  <c r="AF323" i="1"/>
  <c r="AG323" i="1"/>
  <c r="P248" i="1"/>
  <c r="O248" i="1"/>
  <c r="AF110" i="1"/>
  <c r="AG110" i="1"/>
  <c r="AG144" i="1"/>
  <c r="AF144" i="1"/>
  <c r="P263" i="1"/>
  <c r="O263" i="1"/>
  <c r="AF116" i="1"/>
  <c r="AG116" i="1"/>
  <c r="P243" i="1"/>
  <c r="O243" i="1"/>
  <c r="AG217" i="1"/>
  <c r="AF217" i="1"/>
  <c r="AG160" i="1"/>
  <c r="AF160" i="1"/>
  <c r="P44" i="1"/>
  <c r="O44" i="1"/>
  <c r="P29" i="1"/>
  <c r="O29" i="1"/>
  <c r="P70" i="1"/>
  <c r="O70" i="1"/>
  <c r="P408" i="1"/>
  <c r="O408" i="1"/>
  <c r="P394" i="1"/>
  <c r="O394" i="1"/>
  <c r="AF389" i="1"/>
  <c r="AG389" i="1"/>
  <c r="AF411" i="1"/>
  <c r="AG411" i="1"/>
  <c r="AG23" i="1"/>
  <c r="AF23" i="1"/>
  <c r="AF254" i="1"/>
  <c r="AG254" i="1"/>
  <c r="AF403" i="1"/>
  <c r="AG403" i="1"/>
  <c r="AF95" i="1"/>
  <c r="AG95" i="1"/>
  <c r="AG53" i="1"/>
  <c r="AF53" i="1"/>
  <c r="AF395" i="1"/>
  <c r="AG395" i="1"/>
  <c r="P287" i="1"/>
  <c r="O287" i="1"/>
  <c r="P165" i="1"/>
  <c r="O165" i="1"/>
  <c r="P58" i="1"/>
  <c r="O58" i="1"/>
  <c r="P314" i="1"/>
  <c r="O314" i="1"/>
  <c r="P194" i="1"/>
  <c r="O194" i="1"/>
  <c r="P204" i="1"/>
  <c r="O204" i="1"/>
  <c r="P312" i="1"/>
  <c r="O312" i="1"/>
  <c r="P362" i="1"/>
  <c r="O362" i="1"/>
  <c r="P89" i="1"/>
  <c r="O89" i="1"/>
  <c r="P315" i="1"/>
  <c r="O315" i="1"/>
  <c r="P366" i="1"/>
  <c r="O366" i="1"/>
  <c r="P348" i="1"/>
  <c r="O348" i="1"/>
  <c r="P323" i="1"/>
  <c r="O323" i="1"/>
  <c r="AF229" i="1"/>
  <c r="AG229" i="1"/>
  <c r="AF308" i="1"/>
  <c r="AG308" i="1"/>
  <c r="AG137" i="1"/>
  <c r="AF137" i="1"/>
  <c r="AF22" i="1"/>
  <c r="AG22" i="1"/>
  <c r="AF427" i="1"/>
  <c r="AG427" i="1"/>
  <c r="AG329" i="1"/>
  <c r="AF329" i="1"/>
  <c r="AF213" i="1"/>
  <c r="AG213" i="1"/>
  <c r="AF391" i="1"/>
  <c r="AG391" i="1"/>
  <c r="P116" i="1"/>
  <c r="O116" i="1"/>
  <c r="AF14" i="1"/>
  <c r="AG14" i="1"/>
  <c r="AF325" i="1"/>
  <c r="AG325" i="1"/>
  <c r="AF173" i="1"/>
  <c r="AG173" i="1"/>
  <c r="P160" i="1"/>
  <c r="O160" i="1"/>
  <c r="AF293" i="1"/>
  <c r="AG293" i="1"/>
  <c r="AF79" i="1"/>
  <c r="AG79" i="1"/>
  <c r="AF416" i="1"/>
  <c r="AG416" i="1"/>
  <c r="AF402" i="1"/>
  <c r="AG402" i="1"/>
  <c r="AF147" i="1"/>
  <c r="AG147" i="1"/>
  <c r="AF311" i="1"/>
  <c r="AG311" i="1"/>
  <c r="P389" i="1"/>
  <c r="O389" i="1"/>
  <c r="P403" i="1"/>
  <c r="O403" i="1"/>
  <c r="P53" i="1"/>
  <c r="O53" i="1"/>
  <c r="P395" i="1"/>
  <c r="O395" i="1"/>
  <c r="P380" i="1"/>
  <c r="O380" i="1"/>
  <c r="P32" i="1"/>
  <c r="O32" i="1"/>
  <c r="P119" i="1"/>
  <c r="O119" i="1"/>
  <c r="P67" i="1"/>
  <c r="O67" i="1"/>
  <c r="P98" i="1"/>
  <c r="O98" i="1"/>
  <c r="P221" i="1"/>
  <c r="O221" i="1"/>
  <c r="P157" i="1"/>
  <c r="O157" i="1"/>
  <c r="P328" i="1"/>
  <c r="O328" i="1"/>
  <c r="P94" i="1"/>
  <c r="O94" i="1"/>
  <c r="P353" i="1"/>
  <c r="O353" i="1"/>
  <c r="P299" i="1"/>
  <c r="O299" i="1"/>
  <c r="P99" i="1"/>
  <c r="O99" i="1"/>
  <c r="P370" i="1"/>
  <c r="O370" i="1"/>
  <c r="P379" i="1"/>
  <c r="O379" i="1"/>
  <c r="AF362" i="1"/>
  <c r="AG362" i="1"/>
  <c r="AF415" i="1"/>
  <c r="AG415" i="1"/>
  <c r="P229" i="1"/>
  <c r="O229" i="1"/>
  <c r="P308" i="1"/>
  <c r="O308" i="1"/>
  <c r="P329" i="1"/>
  <c r="O329" i="1"/>
  <c r="AF190" i="1"/>
  <c r="AG190" i="1"/>
  <c r="P391" i="1"/>
  <c r="O391" i="1"/>
  <c r="AG289" i="1"/>
  <c r="AF289" i="1"/>
  <c r="AF260" i="1"/>
  <c r="AG260" i="1"/>
  <c r="P14" i="1"/>
  <c r="O14" i="1"/>
  <c r="P325" i="1"/>
  <c r="O325" i="1"/>
  <c r="AF397" i="1"/>
  <c r="AG397" i="1"/>
  <c r="AG87" i="1"/>
  <c r="AF87" i="1"/>
  <c r="P293" i="1"/>
  <c r="O293" i="1"/>
  <c r="P402" i="1"/>
  <c r="O402" i="1"/>
  <c r="P147" i="1"/>
  <c r="O147" i="1"/>
  <c r="AF236" i="1"/>
  <c r="AG236" i="1"/>
  <c r="AF59" i="1"/>
  <c r="AG59" i="1"/>
  <c r="AF384" i="1"/>
  <c r="AG384" i="1"/>
  <c r="AF378" i="1"/>
  <c r="AG378" i="1"/>
  <c r="AG176" i="1"/>
  <c r="AF176" i="1"/>
  <c r="AG13" i="1"/>
  <c r="AF13" i="1"/>
  <c r="AF446" i="1"/>
  <c r="AG446" i="1"/>
  <c r="AF314" i="1"/>
  <c r="AG314" i="1"/>
  <c r="AF435" i="1"/>
  <c r="AG435" i="1"/>
  <c r="AG121" i="1"/>
  <c r="AF121" i="1"/>
  <c r="M605" i="1"/>
  <c r="P433" i="1"/>
  <c r="O433" i="1"/>
  <c r="P174" i="1"/>
  <c r="O174" i="1"/>
  <c r="P435" i="1"/>
  <c r="O435" i="1"/>
  <c r="P305" i="1"/>
  <c r="O305" i="1"/>
  <c r="P35" i="1"/>
  <c r="O35" i="1"/>
  <c r="P65" i="1"/>
  <c r="O65" i="1"/>
  <c r="P443" i="1"/>
  <c r="O443" i="1"/>
  <c r="P78" i="1"/>
  <c r="O78" i="1"/>
  <c r="P376" i="1"/>
  <c r="O376" i="1"/>
  <c r="P55" i="1"/>
  <c r="O55" i="1"/>
  <c r="P110" i="1"/>
  <c r="O110" i="1"/>
  <c r="P439" i="1"/>
  <c r="O439" i="1"/>
  <c r="P177" i="1"/>
  <c r="O177" i="1"/>
  <c r="P285" i="1"/>
  <c r="O285" i="1"/>
  <c r="P295" i="1"/>
  <c r="O295" i="1"/>
  <c r="P180" i="1"/>
  <c r="O180" i="1"/>
  <c r="P140" i="1"/>
  <c r="O140" i="1"/>
  <c r="P131" i="1"/>
  <c r="O131" i="1"/>
  <c r="P247" i="1"/>
  <c r="O247" i="1"/>
  <c r="P34" i="1"/>
  <c r="O34" i="1"/>
  <c r="P128" i="1"/>
  <c r="O128" i="1"/>
  <c r="P336" i="1"/>
  <c r="O336" i="1"/>
  <c r="P125" i="1"/>
  <c r="O125" i="1"/>
  <c r="P173" i="1"/>
  <c r="O173" i="1"/>
  <c r="P448" i="1"/>
  <c r="O448" i="1"/>
  <c r="P383" i="1"/>
  <c r="O383" i="1"/>
  <c r="P369" i="1"/>
  <c r="O369" i="1"/>
  <c r="P272" i="1"/>
  <c r="O272" i="1"/>
  <c r="P270" i="1"/>
  <c r="O270" i="1"/>
  <c r="P223" i="1"/>
  <c r="O223" i="1"/>
  <c r="AF223" i="1"/>
  <c r="AG223" i="1"/>
  <c r="AF277" i="1"/>
  <c r="AG277" i="1"/>
  <c r="AF54" i="1"/>
  <c r="AG54" i="1"/>
  <c r="AF407" i="1"/>
  <c r="AG407" i="1"/>
  <c r="AF309" i="1"/>
  <c r="AG309" i="1"/>
  <c r="AF48" i="1"/>
  <c r="AG48" i="1"/>
  <c r="AF34" i="1"/>
  <c r="AG34" i="1"/>
  <c r="AF379" i="1"/>
  <c r="AG379" i="1"/>
  <c r="AF321" i="1"/>
  <c r="AG321" i="1"/>
  <c r="AG425" i="1"/>
  <c r="AF425" i="1"/>
  <c r="P190" i="1"/>
  <c r="O190" i="1"/>
  <c r="P260" i="1"/>
  <c r="O260" i="1"/>
  <c r="P397" i="1"/>
  <c r="O397" i="1"/>
  <c r="P87" i="1"/>
  <c r="O87" i="1"/>
  <c r="AF368" i="1"/>
  <c r="AG368" i="1"/>
  <c r="AF163" i="1"/>
  <c r="AG163" i="1"/>
  <c r="AF258" i="1"/>
  <c r="AG258" i="1"/>
  <c r="AG151" i="1"/>
  <c r="AF151" i="1"/>
  <c r="P59" i="1"/>
  <c r="O59" i="1"/>
  <c r="P384" i="1"/>
  <c r="O384" i="1"/>
  <c r="P378" i="1"/>
  <c r="O378" i="1"/>
  <c r="AF444" i="1"/>
  <c r="AG444" i="1"/>
  <c r="P176" i="1"/>
  <c r="O176" i="1"/>
  <c r="P446" i="1"/>
  <c r="O446" i="1"/>
  <c r="P121" i="1"/>
  <c r="O121" i="1"/>
  <c r="P17" i="1"/>
  <c r="Q18" i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Q253" i="1" s="1"/>
  <c r="Q254" i="1" s="1"/>
  <c r="Q255" i="1" s="1"/>
  <c r="Q256" i="1" s="1"/>
  <c r="Q257" i="1" s="1"/>
  <c r="Q258" i="1" s="1"/>
  <c r="Q259" i="1" s="1"/>
  <c r="Q260" i="1" s="1"/>
  <c r="Q261" i="1" s="1"/>
  <c r="Q262" i="1" s="1"/>
  <c r="Q263" i="1" s="1"/>
  <c r="Q264" i="1" s="1"/>
  <c r="Q265" i="1" s="1"/>
  <c r="Q266" i="1" s="1"/>
  <c r="Q267" i="1" s="1"/>
  <c r="Q268" i="1" s="1"/>
  <c r="Q269" i="1" s="1"/>
  <c r="Q270" i="1" s="1"/>
  <c r="Q271" i="1" s="1"/>
  <c r="Q272" i="1" s="1"/>
  <c r="Q273" i="1" s="1"/>
  <c r="Q274" i="1" s="1"/>
  <c r="Q275" i="1" s="1"/>
  <c r="Q276" i="1" s="1"/>
  <c r="Q277" i="1" s="1"/>
  <c r="Q278" i="1" s="1"/>
  <c r="Q279" i="1" s="1"/>
  <c r="Q280" i="1" s="1"/>
  <c r="Q281" i="1" s="1"/>
  <c r="Q282" i="1" s="1"/>
  <c r="Q283" i="1" s="1"/>
  <c r="Q284" i="1" s="1"/>
  <c r="Q285" i="1" s="1"/>
  <c r="Q286" i="1" s="1"/>
  <c r="Q287" i="1" s="1"/>
  <c r="Q288" i="1" s="1"/>
  <c r="Q289" i="1" s="1"/>
  <c r="Q290" i="1" s="1"/>
  <c r="Q291" i="1" s="1"/>
  <c r="Q292" i="1" s="1"/>
  <c r="Q293" i="1" s="1"/>
  <c r="Q294" i="1" s="1"/>
  <c r="Q295" i="1" s="1"/>
  <c r="Q296" i="1" s="1"/>
  <c r="Q297" i="1" s="1"/>
  <c r="Q298" i="1" s="1"/>
  <c r="Q299" i="1" s="1"/>
  <c r="Q300" i="1" s="1"/>
  <c r="Q301" i="1" s="1"/>
  <c r="Q302" i="1" s="1"/>
  <c r="Q303" i="1" s="1"/>
  <c r="Q304" i="1" s="1"/>
  <c r="Q305" i="1" s="1"/>
  <c r="Q306" i="1" s="1"/>
  <c r="Q307" i="1" s="1"/>
  <c r="Q308" i="1" s="1"/>
  <c r="Q309" i="1" s="1"/>
  <c r="Q310" i="1" s="1"/>
  <c r="Q311" i="1" s="1"/>
  <c r="Q312" i="1" s="1"/>
  <c r="Q313" i="1" s="1"/>
  <c r="Q314" i="1" s="1"/>
  <c r="Q315" i="1" s="1"/>
  <c r="Q316" i="1" s="1"/>
  <c r="Q317" i="1" s="1"/>
  <c r="Q318" i="1" s="1"/>
  <c r="Q319" i="1" s="1"/>
  <c r="Q320" i="1" s="1"/>
  <c r="Q321" i="1" s="1"/>
  <c r="Q322" i="1" s="1"/>
  <c r="Q323" i="1" s="1"/>
  <c r="Q324" i="1" s="1"/>
  <c r="Q325" i="1" s="1"/>
  <c r="Q326" i="1" s="1"/>
  <c r="Q327" i="1" s="1"/>
  <c r="Q328" i="1" s="1"/>
  <c r="Q329" i="1" s="1"/>
  <c r="Q330" i="1" s="1"/>
  <c r="Q331" i="1" s="1"/>
  <c r="Q332" i="1" s="1"/>
  <c r="Q333" i="1" s="1"/>
  <c r="Q334" i="1" s="1"/>
  <c r="Q335" i="1" s="1"/>
  <c r="Q336" i="1" s="1"/>
  <c r="Q337" i="1" s="1"/>
  <c r="Q338" i="1" s="1"/>
  <c r="Q339" i="1" s="1"/>
  <c r="Q340" i="1" s="1"/>
  <c r="Q341" i="1" s="1"/>
  <c r="Q342" i="1" s="1"/>
  <c r="Q343" i="1" s="1"/>
  <c r="Q344" i="1" s="1"/>
  <c r="Q345" i="1" s="1"/>
  <c r="Q346" i="1" s="1"/>
  <c r="Q347" i="1" s="1"/>
  <c r="Q348" i="1" s="1"/>
  <c r="Q349" i="1" s="1"/>
  <c r="Q350" i="1" s="1"/>
  <c r="Q351" i="1" s="1"/>
  <c r="Q352" i="1" s="1"/>
  <c r="Q353" i="1" s="1"/>
  <c r="Q354" i="1" s="1"/>
  <c r="Q355" i="1" s="1"/>
  <c r="Q356" i="1" s="1"/>
  <c r="Q357" i="1" s="1"/>
  <c r="Q358" i="1" s="1"/>
  <c r="Q359" i="1" s="1"/>
  <c r="Q360" i="1" s="1"/>
  <c r="Q361" i="1" s="1"/>
  <c r="Q362" i="1" s="1"/>
  <c r="Q363" i="1" s="1"/>
  <c r="Q364" i="1" s="1"/>
  <c r="Q365" i="1" s="1"/>
  <c r="Q366" i="1" s="1"/>
  <c r="Q367" i="1" s="1"/>
  <c r="Q368" i="1" s="1"/>
  <c r="Q369" i="1" s="1"/>
  <c r="Q370" i="1" s="1"/>
  <c r="Q371" i="1" s="1"/>
  <c r="Q372" i="1" s="1"/>
  <c r="Q373" i="1" s="1"/>
  <c r="Q374" i="1" s="1"/>
  <c r="Q375" i="1" s="1"/>
  <c r="Q376" i="1" s="1"/>
  <c r="Q377" i="1" s="1"/>
  <c r="Q378" i="1" s="1"/>
  <c r="Q379" i="1" s="1"/>
  <c r="Q380" i="1" s="1"/>
  <c r="Q381" i="1" s="1"/>
  <c r="Q382" i="1" s="1"/>
  <c r="Q383" i="1" s="1"/>
  <c r="Q384" i="1" s="1"/>
  <c r="Q385" i="1" s="1"/>
  <c r="Q386" i="1" s="1"/>
  <c r="Q387" i="1" s="1"/>
  <c r="Q388" i="1" s="1"/>
  <c r="Q389" i="1" s="1"/>
  <c r="Q390" i="1" s="1"/>
  <c r="Q391" i="1" s="1"/>
  <c r="Q392" i="1" s="1"/>
  <c r="Q393" i="1" s="1"/>
  <c r="Q394" i="1" s="1"/>
  <c r="Q395" i="1" s="1"/>
  <c r="Q396" i="1" s="1"/>
  <c r="Q397" i="1" s="1"/>
  <c r="Q398" i="1" s="1"/>
  <c r="Q399" i="1" s="1"/>
  <c r="Q400" i="1" s="1"/>
  <c r="Q401" i="1" s="1"/>
  <c r="Q402" i="1" s="1"/>
  <c r="Q403" i="1" s="1"/>
  <c r="Q404" i="1" s="1"/>
  <c r="Q405" i="1" s="1"/>
  <c r="Q406" i="1" s="1"/>
  <c r="Q407" i="1" s="1"/>
  <c r="Q408" i="1" s="1"/>
  <c r="Q409" i="1" s="1"/>
  <c r="Q410" i="1" s="1"/>
  <c r="Q411" i="1" s="1"/>
  <c r="Q412" i="1" s="1"/>
  <c r="Q413" i="1" s="1"/>
  <c r="Q414" i="1" s="1"/>
  <c r="Q415" i="1" s="1"/>
  <c r="Q416" i="1" s="1"/>
  <c r="Q417" i="1" s="1"/>
  <c r="Q418" i="1" s="1"/>
  <c r="Q419" i="1" s="1"/>
  <c r="Q420" i="1" s="1"/>
  <c r="Q421" i="1" s="1"/>
  <c r="Q422" i="1" s="1"/>
  <c r="Q423" i="1" s="1"/>
  <c r="Q424" i="1" s="1"/>
  <c r="Q425" i="1" s="1"/>
  <c r="Q426" i="1" s="1"/>
  <c r="Q427" i="1" s="1"/>
  <c r="Q428" i="1" s="1"/>
  <c r="Q429" i="1" s="1"/>
  <c r="Q430" i="1" s="1"/>
  <c r="Q431" i="1" s="1"/>
  <c r="Q432" i="1" s="1"/>
  <c r="Q433" i="1" s="1"/>
  <c r="Q434" i="1" s="1"/>
  <c r="Q435" i="1" s="1"/>
  <c r="Q436" i="1" s="1"/>
  <c r="Q437" i="1" s="1"/>
  <c r="Q438" i="1" s="1"/>
  <c r="Q439" i="1" s="1"/>
  <c r="Q440" i="1" s="1"/>
  <c r="Q441" i="1" s="1"/>
  <c r="Q442" i="1" s="1"/>
  <c r="Q443" i="1" s="1"/>
  <c r="Q444" i="1" s="1"/>
  <c r="Q445" i="1" s="1"/>
  <c r="Q446" i="1" s="1"/>
  <c r="Q447" i="1" s="1"/>
  <c r="Q448" i="1" s="1"/>
  <c r="Q449" i="1" s="1"/>
  <c r="Q450" i="1" s="1"/>
  <c r="Q451" i="1" s="1"/>
  <c r="Q452" i="1" s="1"/>
  <c r="Q453" i="1" s="1"/>
  <c r="Q454" i="1" s="1"/>
  <c r="Q455" i="1" s="1"/>
  <c r="Q456" i="1" s="1"/>
  <c r="Q457" i="1" s="1"/>
  <c r="Q458" i="1" s="1"/>
  <c r="Q459" i="1" s="1"/>
  <c r="Q460" i="1" s="1"/>
  <c r="Q461" i="1" s="1"/>
  <c r="Q462" i="1" s="1"/>
  <c r="Q463" i="1" s="1"/>
  <c r="Q464" i="1" s="1"/>
  <c r="Q465" i="1" s="1"/>
  <c r="Q466" i="1" s="1"/>
  <c r="Q467" i="1" s="1"/>
  <c r="Q468" i="1" s="1"/>
  <c r="Q469" i="1" s="1"/>
  <c r="Q470" i="1" s="1"/>
  <c r="Q471" i="1" s="1"/>
  <c r="Q472" i="1" s="1"/>
  <c r="Q473" i="1" s="1"/>
  <c r="Q474" i="1" s="1"/>
  <c r="Q475" i="1" s="1"/>
  <c r="Q476" i="1" s="1"/>
  <c r="Q477" i="1" s="1"/>
  <c r="Q478" i="1" s="1"/>
  <c r="Q479" i="1" s="1"/>
  <c r="Q480" i="1" s="1"/>
  <c r="Q481" i="1" s="1"/>
  <c r="Q482" i="1" s="1"/>
  <c r="Q483" i="1" s="1"/>
  <c r="Q484" i="1" s="1"/>
  <c r="Q485" i="1" s="1"/>
  <c r="Q486" i="1" s="1"/>
  <c r="Q487" i="1" s="1"/>
  <c r="Q488" i="1" s="1"/>
  <c r="Q489" i="1" s="1"/>
  <c r="Q490" i="1" s="1"/>
  <c r="Q491" i="1" s="1"/>
  <c r="Q492" i="1" s="1"/>
  <c r="Q493" i="1" s="1"/>
  <c r="Q494" i="1" s="1"/>
  <c r="Q495" i="1" s="1"/>
  <c r="Q496" i="1" s="1"/>
  <c r="Q497" i="1" s="1"/>
  <c r="Q498" i="1" s="1"/>
  <c r="Q499" i="1" s="1"/>
  <c r="Q500" i="1" s="1"/>
  <c r="Q501" i="1" s="1"/>
  <c r="Q502" i="1" s="1"/>
  <c r="Q503" i="1" s="1"/>
  <c r="Q504" i="1" s="1"/>
  <c r="Q505" i="1" s="1"/>
  <c r="Q506" i="1" s="1"/>
  <c r="Q507" i="1" s="1"/>
  <c r="Q508" i="1" s="1"/>
  <c r="Q509" i="1" s="1"/>
  <c r="Q510" i="1" s="1"/>
  <c r="Q511" i="1" s="1"/>
  <c r="Q512" i="1" s="1"/>
  <c r="Q513" i="1" s="1"/>
  <c r="Q514" i="1" s="1"/>
  <c r="Q515" i="1" s="1"/>
  <c r="Q516" i="1" s="1"/>
  <c r="Q517" i="1" s="1"/>
  <c r="Q518" i="1" s="1"/>
  <c r="Q519" i="1" s="1"/>
  <c r="Q520" i="1" s="1"/>
  <c r="Q521" i="1" s="1"/>
  <c r="Q522" i="1" s="1"/>
  <c r="Q523" i="1" s="1"/>
  <c r="Q524" i="1" s="1"/>
  <c r="Q525" i="1" s="1"/>
  <c r="Q526" i="1" s="1"/>
  <c r="Q527" i="1" s="1"/>
  <c r="Q528" i="1" s="1"/>
  <c r="Q529" i="1" s="1"/>
  <c r="Q530" i="1" s="1"/>
  <c r="Q531" i="1" s="1"/>
  <c r="Q532" i="1" s="1"/>
  <c r="Q533" i="1" s="1"/>
  <c r="Q534" i="1" s="1"/>
  <c r="Q535" i="1" s="1"/>
  <c r="Q536" i="1" s="1"/>
  <c r="Q537" i="1" s="1"/>
  <c r="Q538" i="1" s="1"/>
  <c r="Q539" i="1" s="1"/>
  <c r="Q540" i="1" s="1"/>
  <c r="Q541" i="1" s="1"/>
  <c r="Q542" i="1" s="1"/>
  <c r="Q543" i="1" s="1"/>
  <c r="Q544" i="1" s="1"/>
  <c r="Q545" i="1" s="1"/>
  <c r="Q546" i="1" s="1"/>
  <c r="Q547" i="1" s="1"/>
  <c r="Q548" i="1" s="1"/>
  <c r="Q549" i="1" s="1"/>
  <c r="Q550" i="1" s="1"/>
  <c r="Q551" i="1" s="1"/>
  <c r="Q552" i="1" s="1"/>
  <c r="Q553" i="1" s="1"/>
  <c r="Q554" i="1" s="1"/>
  <c r="Q555" i="1" s="1"/>
  <c r="Q556" i="1" s="1"/>
  <c r="Q557" i="1" s="1"/>
  <c r="Q558" i="1" s="1"/>
  <c r="Q559" i="1" s="1"/>
  <c r="Q560" i="1" s="1"/>
  <c r="Q561" i="1" s="1"/>
  <c r="Q562" i="1" s="1"/>
  <c r="Q563" i="1" s="1"/>
  <c r="Q564" i="1" s="1"/>
  <c r="Q565" i="1" s="1"/>
  <c r="Q566" i="1" s="1"/>
  <c r="Q567" i="1" s="1"/>
  <c r="Q568" i="1" s="1"/>
  <c r="Q569" i="1" s="1"/>
  <c r="Q570" i="1" s="1"/>
  <c r="Q571" i="1" s="1"/>
  <c r="Q572" i="1" s="1"/>
  <c r="Q573" i="1" s="1"/>
  <c r="Q574" i="1" s="1"/>
  <c r="Q575" i="1" s="1"/>
  <c r="Q576" i="1" s="1"/>
  <c r="Q577" i="1" s="1"/>
  <c r="Q578" i="1" s="1"/>
  <c r="Q579" i="1" s="1"/>
  <c r="Q580" i="1" s="1"/>
  <c r="Q581" i="1" s="1"/>
  <c r="Q582" i="1" s="1"/>
  <c r="Q583" i="1" s="1"/>
  <c r="Q584" i="1" s="1"/>
  <c r="Q585" i="1" s="1"/>
  <c r="Q586" i="1" s="1"/>
  <c r="Q587" i="1" s="1"/>
  <c r="Q588" i="1" s="1"/>
  <c r="Q589" i="1" s="1"/>
  <c r="Q590" i="1" s="1"/>
  <c r="Q591" i="1" s="1"/>
  <c r="Q592" i="1" s="1"/>
  <c r="Q593" i="1" s="1"/>
  <c r="Q594" i="1" s="1"/>
  <c r="Q595" i="1" s="1"/>
  <c r="Q596" i="1" s="1"/>
  <c r="Q597" i="1" s="1"/>
  <c r="Q598" i="1" s="1"/>
  <c r="Q599" i="1" s="1"/>
  <c r="Q600" i="1" s="1"/>
  <c r="Q606" i="1" l="1"/>
  <c r="AG608" i="1"/>
</calcChain>
</file>

<file path=xl/sharedStrings.xml><?xml version="1.0" encoding="utf-8"?>
<sst xmlns="http://schemas.openxmlformats.org/spreadsheetml/2006/main" count="168" uniqueCount="120">
  <si>
    <t>Start</t>
  </si>
  <si>
    <t>End</t>
  </si>
  <si>
    <t>Frequency</t>
  </si>
  <si>
    <t>D</t>
  </si>
  <si>
    <t>Name</t>
  </si>
  <si>
    <t>SD CPI NADJ</t>
  </si>
  <si>
    <t>Code</t>
  </si>
  <si>
    <t>SDOCP009F</t>
  </si>
  <si>
    <t>CURRENCY</t>
  </si>
  <si>
    <t>US CPI NADJ</t>
  </si>
  <si>
    <t>USOCP009F</t>
  </si>
  <si>
    <t>SWEDISH KRONA TO US NOON NY - EXCHANGE RATE</t>
  </si>
  <si>
    <t>U$SKFR2</t>
  </si>
  <si>
    <t>M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</si>
  <si>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</si>
  <si>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</si>
  <si>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</si>
  <si>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</si>
  <si>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</si>
  <si>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</si>
  <si>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</si>
  <si>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</si>
  <si>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</si>
  <si>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</si>
  <si>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</si>
  <si>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</si>
  <si>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</si>
  <si>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</si>
  <si>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</si>
  <si>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</si>
  <si>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</si>
  <si>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</si>
  <si>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</si>
  <si>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</si>
  <si>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</si>
  <si>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</si>
  <si>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</si>
  <si>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</si>
  <si>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</si>
  <si>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t-stat(alpha)</t>
  </si>
  <si>
    <t>t-stat(beta)</t>
  </si>
  <si>
    <t>F-test(H0)</t>
  </si>
  <si>
    <t>Iswed</t>
  </si>
  <si>
    <t>Ius</t>
  </si>
  <si>
    <t>e(skk/usd)</t>
  </si>
  <si>
    <t>Iswed-Ius</t>
  </si>
  <si>
    <t>SKK/USD</t>
  </si>
  <si>
    <t>SSR(H0)</t>
  </si>
  <si>
    <t>error=St-St(F)</t>
  </si>
  <si>
    <t>error^2</t>
  </si>
  <si>
    <t>MSE(PPP)</t>
  </si>
  <si>
    <t>MSE(RW)</t>
  </si>
  <si>
    <t>(RW-error)^2</t>
  </si>
  <si>
    <t>&lt;= reject beta=1</t>
  </si>
  <si>
    <t xml:space="preserve"> </t>
  </si>
  <si>
    <t>Actual</t>
  </si>
  <si>
    <t>ef(Forecast)-2</t>
  </si>
  <si>
    <t>St(Forecast)-2</t>
  </si>
  <si>
    <t>SForecast-2</t>
  </si>
  <si>
    <t>PPP S(t)</t>
  </si>
  <si>
    <t>MSE(PPP-reg)</t>
  </si>
  <si>
    <t>(S(t)-S(t)PPP)^2</t>
  </si>
  <si>
    <t>Long Run</t>
  </si>
  <si>
    <t>Forecast error (One-period PPP)</t>
  </si>
  <si>
    <t>SSR(H1)</t>
  </si>
  <si>
    <t>MSE</t>
  </si>
  <si>
    <t>P_US (USD)</t>
  </si>
  <si>
    <t>P_SWED (SKK)</t>
  </si>
  <si>
    <t>Real FX (SKK/USD)</t>
  </si>
  <si>
    <t>Change in R(t)</t>
  </si>
  <si>
    <t>AVERAGE</t>
  </si>
  <si>
    <t>ST DEV</t>
  </si>
  <si>
    <t>Mean</t>
  </si>
  <si>
    <t>Validation sample</t>
  </si>
  <si>
    <t>(ef-.00064-0.420833*(Iswed-Ius))^2</t>
  </si>
  <si>
    <t>ef(skk/usd)</t>
  </si>
  <si>
    <t>(ef-(Iswed-Ius))^2</t>
  </si>
  <si>
    <t>error=ef-(Iswed-Ius)</t>
  </si>
  <si>
    <t>Rt=St*Pf/Pd'</t>
  </si>
  <si>
    <t>Pswed=Pd</t>
  </si>
  <si>
    <t>Pus=Pf</t>
  </si>
  <si>
    <t>St</t>
  </si>
  <si>
    <t>N=Obs</t>
  </si>
  <si>
    <t>N=# of Observations</t>
  </si>
  <si>
    <t>RW-error^2</t>
  </si>
  <si>
    <t>Use the estimated coefficients (in blue) to estimate St according to the regression model (PPP-reg)</t>
  </si>
  <si>
    <t>Note:</t>
  </si>
  <si>
    <t>Check SSR(H1)</t>
  </si>
  <si>
    <r>
      <rPr>
        <b/>
        <sz val="10"/>
        <rFont val="Arial"/>
        <family val="2"/>
      </rPr>
      <t>Estimation Period</t>
    </r>
    <r>
      <rPr>
        <sz val="10"/>
        <rFont val="Arial"/>
        <family val="2"/>
      </rPr>
      <t>: Feb 1971 - Dec 2005</t>
    </r>
  </si>
  <si>
    <t>Scenario-2: Out of Sample (From Jan 2006 to Dec 2007)</t>
  </si>
  <si>
    <r>
      <rPr>
        <b/>
        <sz val="10"/>
        <color indexed="53"/>
        <rFont val="Arial"/>
        <family val="2"/>
      </rPr>
      <t>Validation Sample</t>
    </r>
    <r>
      <rPr>
        <sz val="10"/>
        <rFont val="Arial"/>
        <family val="2"/>
      </rPr>
      <t>: Jan 2006 - Nov 2007 - For Forecasting</t>
    </r>
  </si>
  <si>
    <t>&lt;= cannot reject Ho: alpha=0</t>
  </si>
  <si>
    <t>&lt;= cannot reject Ho: alpha=0 &amp;/or beta=1</t>
  </si>
  <si>
    <t>For the F-test you need SSR(H0), that is the SSR under PPP.</t>
  </si>
  <si>
    <t>Real FX (SKK/USD)-Scaled to match S(t=0)</t>
  </si>
  <si>
    <t>R(t) Deviations from mean</t>
  </si>
  <si>
    <t>R(t) Deviation as a %</t>
  </si>
  <si>
    <t>Min</t>
  </si>
  <si>
    <t>Max</t>
  </si>
  <si>
    <t>Median</t>
  </si>
  <si>
    <t>RW</t>
  </si>
  <si>
    <t>(S(t)-S(t-1))^2</t>
  </si>
  <si>
    <t>45 degree line?</t>
  </si>
  <si>
    <t>NO!</t>
  </si>
  <si>
    <t>PPP seems to get the long-run trend.</t>
  </si>
  <si>
    <t>&lt;= reject Ho: alpha=0 &amp;/or beta=1</t>
  </si>
  <si>
    <t>Relative PPP error</t>
  </si>
  <si>
    <t>squared</t>
  </si>
  <si>
    <t>(ef-.00064-0.420833*(Iswed-Ius))</t>
  </si>
  <si>
    <t>Regression Error</t>
  </si>
  <si>
    <t>MSE(Reg)</t>
  </si>
  <si>
    <t>Forecast St error</t>
  </si>
  <si>
    <t xml:space="preserve">Reg Forecast St </t>
  </si>
  <si>
    <t>Reg Forecast St error</t>
  </si>
  <si>
    <t>(S(t)-S(t)Reg)^2</t>
  </si>
  <si>
    <t>Relative PPP St Forecast</t>
  </si>
  <si>
    <t>Iswed-Ius -pre 2000</t>
  </si>
  <si>
    <t>Iswed-Ius -post 2000</t>
  </si>
  <si>
    <t>corr(e &amp; r)</t>
  </si>
  <si>
    <r>
      <t>=</t>
    </r>
    <r>
      <rPr>
        <b/>
        <sz val="10"/>
        <color indexed="40"/>
        <rFont val="Arial"/>
        <family val="2"/>
      </rPr>
      <t>0.00157384</t>
    </r>
    <r>
      <rPr>
        <sz val="10"/>
        <rFont val="Arial"/>
        <family val="2"/>
      </rPr>
      <t>+</t>
    </r>
    <r>
      <rPr>
        <b/>
        <sz val="10"/>
        <color indexed="40"/>
        <rFont val="Arial"/>
        <family val="2"/>
      </rPr>
      <t>0.53991393</t>
    </r>
    <r>
      <rPr>
        <sz val="10"/>
        <rFont val="Arial"/>
        <family val="2"/>
      </rPr>
      <t>*(Iswed-Ius)_t-1'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</si>
</sst>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0"/>
    <numFmt numFmtId="165" formatCode="0.0000"/>
    <numFmt numFmtId="166" formatCode="0.00000"/>
  </numFmts>
  <fonts count="14" x14ac:knownFonts="1">
    <font>
      <sz val="10"/>
      <name val="Arial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40"/>
      <name val="Arial"/>
      <family val="2"/>
    </font>
    <font>
      <b/>
      <sz val="10"/>
      <color indexed="53"/>
      <name val="Arial"/>
      <family val="2"/>
    </font>
    <font>
      <b/>
      <sz val="10"/>
      <color rgb="FFFF0000"/>
      <name val="Arial"/>
      <family val="2"/>
    </font>
    <font>
      <b/>
      <sz val="10"/>
      <color rgb="FFC00000"/>
      <name val="Arial"/>
      <family val="2"/>
    </font>
    <font>
      <b/>
      <sz val="10"/>
      <color rgb="FFA50021"/>
      <name val="Arial"/>
      <family val="2"/>
    </font>
    <font>
      <sz val="10"/>
      <color rgb="FFA50021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006600"/>
      <name val="Arial"/>
      <family val="2"/>
    </font>
    <font>
      <b/>
      <sz val="10"/>
      <color rgb="FF7030A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7">
    <xf numFmtId="0" fontId="0" fillId="0" borderId="0" xfId="0"/>
    <xf numFmtId="14" fontId="0" fillId="0" borderId="0" xfId="0" applyNumberFormat="1"/>
    <xf numFmtId="0" fontId="0" fillId="0" borderId="0" xfId="0" applyFill="1" applyBorder="1" applyAlignment="1"/>
    <xf numFmtId="0" fontId="0" fillId="0" borderId="1" xfId="0" applyFill="1" applyBorder="1" applyAlignment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Continuous"/>
    </xf>
    <xf numFmtId="0" fontId="3" fillId="0" borderId="0" xfId="0" applyFont="1"/>
    <xf numFmtId="0" fontId="7" fillId="0" borderId="0" xfId="0" applyFont="1"/>
    <xf numFmtId="0" fontId="4" fillId="0" borderId="0" xfId="0" applyFont="1"/>
    <xf numFmtId="0" fontId="7" fillId="0" borderId="0" xfId="0" applyFont="1" applyFill="1" applyBorder="1" applyAlignment="1"/>
    <xf numFmtId="0" fontId="8" fillId="0" borderId="0" xfId="0" applyFont="1"/>
    <xf numFmtId="14" fontId="9" fillId="0" borderId="0" xfId="0" applyNumberFormat="1" applyFont="1"/>
    <xf numFmtId="0" fontId="10" fillId="0" borderId="0" xfId="0" applyFont="1"/>
    <xf numFmtId="0" fontId="7" fillId="0" borderId="0" xfId="0" quotePrefix="1" applyFont="1"/>
    <xf numFmtId="14" fontId="11" fillId="0" borderId="0" xfId="0" applyNumberFormat="1" applyFont="1"/>
    <xf numFmtId="164" fontId="0" fillId="0" borderId="0" xfId="0" applyNumberFormat="1"/>
    <xf numFmtId="164" fontId="4" fillId="0" borderId="0" xfId="0" applyNumberFormat="1" applyFont="1"/>
    <xf numFmtId="164" fontId="9" fillId="0" borderId="0" xfId="0" applyNumberFormat="1" applyFont="1"/>
    <xf numFmtId="164" fontId="10" fillId="0" borderId="0" xfId="0" applyNumberFormat="1" applyFont="1"/>
    <xf numFmtId="164" fontId="3" fillId="0" borderId="0" xfId="0" applyNumberFormat="1" applyFont="1"/>
    <xf numFmtId="165" fontId="3" fillId="0" borderId="0" xfId="1" applyNumberFormat="1"/>
    <xf numFmtId="165" fontId="0" fillId="0" borderId="0" xfId="0" applyNumberFormat="1"/>
    <xf numFmtId="165" fontId="4" fillId="0" borderId="0" xfId="0" applyNumberFormat="1" applyFont="1"/>
    <xf numFmtId="165" fontId="10" fillId="0" borderId="0" xfId="0" applyNumberFormat="1" applyFont="1"/>
    <xf numFmtId="165" fontId="8" fillId="0" borderId="0" xfId="0" applyNumberFormat="1" applyFont="1"/>
    <xf numFmtId="166" fontId="0" fillId="0" borderId="0" xfId="0" applyNumberFormat="1"/>
    <xf numFmtId="166" fontId="3" fillId="0" borderId="0" xfId="0" applyNumberFormat="1" applyFont="1"/>
    <xf numFmtId="166" fontId="12" fillId="0" borderId="0" xfId="0" applyNumberFormat="1" applyFont="1"/>
    <xf numFmtId="166" fontId="13" fillId="0" borderId="0" xfId="0" applyNumberFormat="1" applyFont="1"/>
    <xf numFmtId="166" fontId="4" fillId="0" borderId="0" xfId="0" applyNumberFormat="1" applyFont="1"/>
    <xf numFmtId="166" fontId="12" fillId="0" borderId="0" xfId="0" quotePrefix="1" applyNumberFormat="1" applyFont="1"/>
    <xf numFmtId="166" fontId="10" fillId="0" borderId="0" xfId="0" applyNumberFormat="1" applyFont="1"/>
    <xf numFmtId="166" fontId="3" fillId="0" borderId="0" xfId="0" quotePrefix="1" applyNumberFormat="1" applyFont="1"/>
    <xf numFmtId="166" fontId="0" fillId="0" borderId="0" xfId="0" applyNumberFormat="1" applyFill="1" applyBorder="1" applyAlignment="1"/>
    <xf numFmtId="166" fontId="0" fillId="0" borderId="1" xfId="0" applyNumberFormat="1" applyFill="1" applyBorder="1" applyAlignment="1"/>
    <xf numFmtId="166" fontId="9" fillId="0" borderId="0" xfId="0" applyNumberFormat="1" applyFont="1"/>
    <xf numFmtId="166" fontId="8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Relative PPP (SEK/USD) Plot</a:t>
            </a:r>
          </a:p>
        </c:rich>
      </c:tx>
      <c:layout>
        <c:manualLayout>
          <c:xMode val="edge"/>
          <c:yMode val="edge"/>
          <c:x val="0.31395351524455672"/>
          <c:y val="3.8732394366197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039867109634545E-2"/>
          <c:y val="0.16549295774647887"/>
          <c:w val="0.85541405881957067"/>
          <c:h val="0.6795774647887323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'Data-Forecast'!$J$9:$J$600</c:f>
              <c:numCache>
                <c:formatCode>0.0000</c:formatCode>
                <c:ptCount val="592"/>
                <c:pt idx="0">
                  <c:v>-3.454784374626696E-2</c:v>
                </c:pt>
                <c:pt idx="1">
                  <c:v>-1.5838055878640844E-2</c:v>
                </c:pt>
                <c:pt idx="2">
                  <c:v>-1.3176091930900968E-2</c:v>
                </c:pt>
                <c:pt idx="3">
                  <c:v>1.2358262199006154E-2</c:v>
                </c:pt>
                <c:pt idx="4">
                  <c:v>-9.8917694437452575E-3</c:v>
                </c:pt>
                <c:pt idx="5">
                  <c:v>-4.3470523934210359E-3</c:v>
                </c:pt>
                <c:pt idx="6">
                  <c:v>5.5226471939948008E-2</c:v>
                </c:pt>
                <c:pt idx="7">
                  <c:v>4.4133659173945627E-2</c:v>
                </c:pt>
                <c:pt idx="8">
                  <c:v>3.0125367877088527E-2</c:v>
                </c:pt>
                <c:pt idx="9">
                  <c:v>-1.1900209209727008E-2</c:v>
                </c:pt>
                <c:pt idx="10">
                  <c:v>-9.1066387396421256E-4</c:v>
                </c:pt>
                <c:pt idx="11">
                  <c:v>4.489107647434265E-3</c:v>
                </c:pt>
                <c:pt idx="12">
                  <c:v>-6.3973140355254587E-3</c:v>
                </c:pt>
                <c:pt idx="13">
                  <c:v>-1.2557364323387832E-3</c:v>
                </c:pt>
                <c:pt idx="14">
                  <c:v>6.9723847841989262E-3</c:v>
                </c:pt>
                <c:pt idx="15">
                  <c:v>-3.1782787350431718E-4</c:v>
                </c:pt>
                <c:pt idx="16">
                  <c:v>2.5207221528329438E-3</c:v>
                </c:pt>
                <c:pt idx="17">
                  <c:v>7.9055860100574193E-3</c:v>
                </c:pt>
                <c:pt idx="18">
                  <c:v>4.247668277334693E-3</c:v>
                </c:pt>
                <c:pt idx="19">
                  <c:v>-1.2353415092650644E-2</c:v>
                </c:pt>
                <c:pt idx="20">
                  <c:v>-1.4637904468412843E-2</c:v>
                </c:pt>
                <c:pt idx="21">
                  <c:v>-2.1892103205629398E-2</c:v>
                </c:pt>
                <c:pt idx="22">
                  <c:v>-7.9465839093432189E-3</c:v>
                </c:pt>
                <c:pt idx="23">
                  <c:v>-1.4622239074793875E-2</c:v>
                </c:pt>
                <c:pt idx="24">
                  <c:v>1.351643858678675E-2</c:v>
                </c:pt>
                <c:pt idx="25">
                  <c:v>7.9495028594480655E-3</c:v>
                </c:pt>
                <c:pt idx="26">
                  <c:v>-7.7220077220077066E-3</c:v>
                </c:pt>
                <c:pt idx="27">
                  <c:v>3.1436841605769983E-2</c:v>
                </c:pt>
                <c:pt idx="28">
                  <c:v>1.7942171002691687E-3</c:v>
                </c:pt>
                <c:pt idx="29">
                  <c:v>1.4879107253564783E-2</c:v>
                </c:pt>
                <c:pt idx="30">
                  <c:v>-1.5860087332292605E-2</c:v>
                </c:pt>
                <c:pt idx="31">
                  <c:v>2.4185020000919488E-2</c:v>
                </c:pt>
                <c:pt idx="32">
                  <c:v>8.9539842873176179E-2</c:v>
                </c:pt>
                <c:pt idx="33">
                  <c:v>-1.1722532396629681E-2</c:v>
                </c:pt>
                <c:pt idx="34">
                  <c:v>-8.3385449239137266E-5</c:v>
                </c:pt>
                <c:pt idx="35">
                  <c:v>-9.2148605262060146E-3</c:v>
                </c:pt>
                <c:pt idx="36">
                  <c:v>-1.7296523861627722E-2</c:v>
                </c:pt>
                <c:pt idx="37">
                  <c:v>-6.5521819194039876E-3</c:v>
                </c:pt>
                <c:pt idx="38">
                  <c:v>-6.4014139149927152E-3</c:v>
                </c:pt>
                <c:pt idx="39">
                  <c:v>-1.735395561725861E-3</c:v>
                </c:pt>
                <c:pt idx="40">
                  <c:v>1.114756948217055E-2</c:v>
                </c:pt>
                <c:pt idx="41">
                  <c:v>-9.1549901143299639E-3</c:v>
                </c:pt>
                <c:pt idx="42">
                  <c:v>-1.4661866134559443E-2</c:v>
                </c:pt>
                <c:pt idx="43">
                  <c:v>-2.2606207351970165E-2</c:v>
                </c:pt>
                <c:pt idx="44">
                  <c:v>-3.1304191158254557E-3</c:v>
                </c:pt>
                <c:pt idx="45">
                  <c:v>-3.2035062353153787E-2</c:v>
                </c:pt>
                <c:pt idx="46">
                  <c:v>2.1285534238902004E-2</c:v>
                </c:pt>
                <c:pt idx="47">
                  <c:v>2.1481786187669272E-3</c:v>
                </c:pt>
                <c:pt idx="48">
                  <c:v>-7.9129800237160985E-3</c:v>
                </c:pt>
                <c:pt idx="49">
                  <c:v>3.8616251005632041E-3</c:v>
                </c:pt>
                <c:pt idx="50">
                  <c:v>-1.3738465413426493E-4</c:v>
                </c:pt>
                <c:pt idx="51">
                  <c:v>5.6793459591910622E-3</c:v>
                </c:pt>
                <c:pt idx="52">
                  <c:v>7.0590914266199789E-4</c:v>
                </c:pt>
                <c:pt idx="53">
                  <c:v>-1.1741682974559575E-2</c:v>
                </c:pt>
                <c:pt idx="54">
                  <c:v>-2.7860925627446353E-2</c:v>
                </c:pt>
                <c:pt idx="55">
                  <c:v>-3.3159639981061861E-4</c:v>
                </c:pt>
                <c:pt idx="56">
                  <c:v>-6.9421409278301871E-3</c:v>
                </c:pt>
                <c:pt idx="57">
                  <c:v>4.8195070741774426E-3</c:v>
                </c:pt>
                <c:pt idx="58">
                  <c:v>2.8730855989553827E-3</c:v>
                </c:pt>
                <c:pt idx="59">
                  <c:v>-1.0796476939104127E-2</c:v>
                </c:pt>
                <c:pt idx="60">
                  <c:v>-7.3240785064623282E-3</c:v>
                </c:pt>
                <c:pt idx="61">
                  <c:v>5.7626464773108399E-3</c:v>
                </c:pt>
                <c:pt idx="62">
                  <c:v>4.2265001318533946E-2</c:v>
                </c:pt>
                <c:pt idx="63">
                  <c:v>6.1413193486061779E-3</c:v>
                </c:pt>
                <c:pt idx="64">
                  <c:v>-3.6623002537548799E-2</c:v>
                </c:pt>
                <c:pt idx="65">
                  <c:v>-1.1034384566099509E-2</c:v>
                </c:pt>
                <c:pt idx="66">
                  <c:v>-1.0029753335253022E-2</c:v>
                </c:pt>
                <c:pt idx="67">
                  <c:v>1.1900722284163168E-2</c:v>
                </c:pt>
                <c:pt idx="68">
                  <c:v>-4.9582025916787842E-3</c:v>
                </c:pt>
                <c:pt idx="69">
                  <c:v>9.5806653507293227E-3</c:v>
                </c:pt>
                <c:pt idx="70">
                  <c:v>2.5989508822126917E-2</c:v>
                </c:pt>
                <c:pt idx="71">
                  <c:v>2.2867766674413259E-2</c:v>
                </c:pt>
                <c:pt idx="72">
                  <c:v>1.0519380197210104E-2</c:v>
                </c:pt>
                <c:pt idx="73">
                  <c:v>3.4534703329810901E-2</c:v>
                </c:pt>
                <c:pt idx="74">
                  <c:v>1.4126442527111482E-3</c:v>
                </c:pt>
                <c:pt idx="75">
                  <c:v>1.8577195190763396E-2</c:v>
                </c:pt>
                <c:pt idx="76">
                  <c:v>4.199514211445865E-2</c:v>
                </c:pt>
                <c:pt idx="77">
                  <c:v>3.2675595542378089E-2</c:v>
                </c:pt>
                <c:pt idx="78">
                  <c:v>2.6374670811635026E-2</c:v>
                </c:pt>
                <c:pt idx="79">
                  <c:v>2.247516157036733E-2</c:v>
                </c:pt>
                <c:pt idx="80">
                  <c:v>2.4584905660377299E-2</c:v>
                </c:pt>
                <c:pt idx="81">
                  <c:v>2.1895659539988621E-2</c:v>
                </c:pt>
                <c:pt idx="82">
                  <c:v>-1.0776328119368572E-2</c:v>
                </c:pt>
                <c:pt idx="83">
                  <c:v>9.4181513462310296E-3</c:v>
                </c:pt>
                <c:pt idx="84">
                  <c:v>1.4365378715417432E-2</c:v>
                </c:pt>
                <c:pt idx="85">
                  <c:v>2.4409771024961335E-2</c:v>
                </c:pt>
                <c:pt idx="86">
                  <c:v>1.3581340419249965E-2</c:v>
                </c:pt>
                <c:pt idx="87">
                  <c:v>1.3416493891468484E-2</c:v>
                </c:pt>
                <c:pt idx="88">
                  <c:v>-2.1236304612471169E-2</c:v>
                </c:pt>
                <c:pt idx="89">
                  <c:v>4.0716556108347124E-2</c:v>
                </c:pt>
                <c:pt idx="90">
                  <c:v>1.5171383517304404E-2</c:v>
                </c:pt>
                <c:pt idx="91">
                  <c:v>4.610932160434178E-3</c:v>
                </c:pt>
                <c:pt idx="92">
                  <c:v>1.4208753112742389E-2</c:v>
                </c:pt>
                <c:pt idx="93">
                  <c:v>0.14810475976506088</c:v>
                </c:pt>
                <c:pt idx="94">
                  <c:v>4.9648463162014433E-2</c:v>
                </c:pt>
                <c:pt idx="95">
                  <c:v>-2.0507357347359978E-2</c:v>
                </c:pt>
                <c:pt idx="96">
                  <c:v>-4.4592481816327911E-3</c:v>
                </c:pt>
                <c:pt idx="97">
                  <c:v>1.5813839157687859E-2</c:v>
                </c:pt>
                <c:pt idx="98">
                  <c:v>6.6814545943401082E-3</c:v>
                </c:pt>
                <c:pt idx="99">
                  <c:v>7.8790630592129318E-4</c:v>
                </c:pt>
                <c:pt idx="100">
                  <c:v>5.0706555823909483E-4</c:v>
                </c:pt>
                <c:pt idx="101">
                  <c:v>1.8298456901265858E-2</c:v>
                </c:pt>
                <c:pt idx="102">
                  <c:v>7.6750795667377414E-3</c:v>
                </c:pt>
                <c:pt idx="103">
                  <c:v>2.1420122957744647E-2</c:v>
                </c:pt>
                <c:pt idx="104">
                  <c:v>2.3923140548449684E-3</c:v>
                </c:pt>
                <c:pt idx="105">
                  <c:v>-1.1793380980792967E-2</c:v>
                </c:pt>
                <c:pt idx="106">
                  <c:v>1.7445146703663816E-2</c:v>
                </c:pt>
                <c:pt idx="107">
                  <c:v>1.7752076967753272E-2</c:v>
                </c:pt>
                <c:pt idx="108">
                  <c:v>1.4564311234616989E-2</c:v>
                </c:pt>
                <c:pt idx="109">
                  <c:v>-2.2070871340881926E-2</c:v>
                </c:pt>
                <c:pt idx="110">
                  <c:v>-3.3184540555409647E-2</c:v>
                </c:pt>
                <c:pt idx="111">
                  <c:v>1.4497626838068767E-2</c:v>
                </c:pt>
                <c:pt idx="112">
                  <c:v>2.9804701443067794E-2</c:v>
                </c:pt>
                <c:pt idx="113">
                  <c:v>2.6119680126759359E-3</c:v>
                </c:pt>
                <c:pt idx="114">
                  <c:v>2.5557764251231685E-2</c:v>
                </c:pt>
                <c:pt idx="115">
                  <c:v>5.1286372993992746E-3</c:v>
                </c:pt>
                <c:pt idx="116">
                  <c:v>2.8782234785420746E-2</c:v>
                </c:pt>
                <c:pt idx="117">
                  <c:v>1.1584315186513372E-2</c:v>
                </c:pt>
                <c:pt idx="118">
                  <c:v>-1.0703557494216587E-2</c:v>
                </c:pt>
                <c:pt idx="119">
                  <c:v>3.0910804239328904E-2</c:v>
                </c:pt>
                <c:pt idx="120">
                  <c:v>2.3720856749497976E-2</c:v>
                </c:pt>
                <c:pt idx="121">
                  <c:v>2.9189999559063429E-2</c:v>
                </c:pt>
                <c:pt idx="122">
                  <c:v>8.2580009425476941E-3</c:v>
                </c:pt>
                <c:pt idx="123">
                  <c:v>-4.4499920327189746E-2</c:v>
                </c:pt>
                <c:pt idx="124">
                  <c:v>-5.6700687078925505E-4</c:v>
                </c:pt>
                <c:pt idx="125">
                  <c:v>-1.4783914566994794E-2</c:v>
                </c:pt>
                <c:pt idx="126">
                  <c:v>-4.3617189440643189E-2</c:v>
                </c:pt>
                <c:pt idx="127">
                  <c:v>-1.8854113785816251E-2</c:v>
                </c:pt>
                <c:pt idx="128">
                  <c:v>9.6503260895723919E-3</c:v>
                </c:pt>
                <c:pt idx="129">
                  <c:v>-5.1842494160270869E-2</c:v>
                </c:pt>
                <c:pt idx="130">
                  <c:v>-1.79868774981774E-2</c:v>
                </c:pt>
                <c:pt idx="131">
                  <c:v>-1.6767570750188865E-2</c:v>
                </c:pt>
                <c:pt idx="132">
                  <c:v>-1.1429761641303382E-2</c:v>
                </c:pt>
                <c:pt idx="133">
                  <c:v>-2.5573157402652091E-2</c:v>
                </c:pt>
                <c:pt idx="134">
                  <c:v>-1.8744003135262255E-2</c:v>
                </c:pt>
                <c:pt idx="135">
                  <c:v>-2.4376807602258799E-3</c:v>
                </c:pt>
                <c:pt idx="136">
                  <c:v>-1.3460715419767122E-2</c:v>
                </c:pt>
                <c:pt idx="137">
                  <c:v>9.3341543284166661E-3</c:v>
                </c:pt>
                <c:pt idx="138">
                  <c:v>-1.9549393414211469E-2</c:v>
                </c:pt>
                <c:pt idx="139">
                  <c:v>-1.9090716255391493E-2</c:v>
                </c:pt>
                <c:pt idx="140">
                  <c:v>-2.5084696893244995E-3</c:v>
                </c:pt>
                <c:pt idx="141">
                  <c:v>-4.1912965559104398E-3</c:v>
                </c:pt>
                <c:pt idx="142">
                  <c:v>1.1349617567234072E-2</c:v>
                </c:pt>
                <c:pt idx="143">
                  <c:v>-8.6391228850651869E-3</c:v>
                </c:pt>
                <c:pt idx="144">
                  <c:v>-4.1878374661629136E-2</c:v>
                </c:pt>
                <c:pt idx="145">
                  <c:v>-1.7707137245422166E-2</c:v>
                </c:pt>
                <c:pt idx="146">
                  <c:v>-1.2519995078134505E-2</c:v>
                </c:pt>
                <c:pt idx="147">
                  <c:v>-1.5700445468988522E-2</c:v>
                </c:pt>
                <c:pt idx="148">
                  <c:v>-9.3046808241288304E-3</c:v>
                </c:pt>
                <c:pt idx="149">
                  <c:v>1.3992269111586797E-2</c:v>
                </c:pt>
                <c:pt idx="150">
                  <c:v>1.5500456822406417E-2</c:v>
                </c:pt>
                <c:pt idx="151">
                  <c:v>6.7012068377128031E-3</c:v>
                </c:pt>
                <c:pt idx="152">
                  <c:v>-1.6240870288760756E-2</c:v>
                </c:pt>
                <c:pt idx="153">
                  <c:v>-4.4483428356619781E-3</c:v>
                </c:pt>
                <c:pt idx="154">
                  <c:v>-4.430459408432974E-2</c:v>
                </c:pt>
                <c:pt idx="155">
                  <c:v>-2.0923877255366707E-2</c:v>
                </c:pt>
                <c:pt idx="156">
                  <c:v>4.640761353891687E-3</c:v>
                </c:pt>
                <c:pt idx="157">
                  <c:v>1.2970928383738478E-2</c:v>
                </c:pt>
                <c:pt idx="158">
                  <c:v>-1.6968475315577214E-2</c:v>
                </c:pt>
                <c:pt idx="159">
                  <c:v>-1.0168579928399812E-2</c:v>
                </c:pt>
                <c:pt idx="160">
                  <c:v>3.3790667662840779E-3</c:v>
                </c:pt>
                <c:pt idx="161">
                  <c:v>3.3558409910138698E-2</c:v>
                </c:pt>
                <c:pt idx="162">
                  <c:v>4.0409994432982765E-2</c:v>
                </c:pt>
                <c:pt idx="163">
                  <c:v>2.1025463472978512E-2</c:v>
                </c:pt>
                <c:pt idx="164">
                  <c:v>-6.6278245321989004E-3</c:v>
                </c:pt>
                <c:pt idx="165">
                  <c:v>-2.721573982125125E-2</c:v>
                </c:pt>
                <c:pt idx="166">
                  <c:v>-2.7530545187737232E-2</c:v>
                </c:pt>
                <c:pt idx="167">
                  <c:v>-1.3121637580369994E-3</c:v>
                </c:pt>
                <c:pt idx="168">
                  <c:v>3.0170148469320646E-2</c:v>
                </c:pt>
                <c:pt idx="169">
                  <c:v>8.1785571941013213E-3</c:v>
                </c:pt>
                <c:pt idx="170">
                  <c:v>1.0990227394920726E-2</c:v>
                </c:pt>
                <c:pt idx="171">
                  <c:v>-3.8164953936151713E-3</c:v>
                </c:pt>
                <c:pt idx="172">
                  <c:v>3.2454583994096176E-2</c:v>
                </c:pt>
                <c:pt idx="173">
                  <c:v>1.6971835269785185E-2</c:v>
                </c:pt>
                <c:pt idx="174">
                  <c:v>-3.3182796985285257E-2</c:v>
                </c:pt>
                <c:pt idx="175">
                  <c:v>1.2806830309498363E-2</c:v>
                </c:pt>
                <c:pt idx="176">
                  <c:v>9.4989386234174411E-3</c:v>
                </c:pt>
                <c:pt idx="177">
                  <c:v>-2.3039801521867354E-2</c:v>
                </c:pt>
                <c:pt idx="178">
                  <c:v>-4.2427996283679326E-3</c:v>
                </c:pt>
                <c:pt idx="179">
                  <c:v>-2.1553198768388682E-2</c:v>
                </c:pt>
                <c:pt idx="180">
                  <c:v>-1.8181818181818188E-2</c:v>
                </c:pt>
                <c:pt idx="181">
                  <c:v>-8.5146335146335517E-3</c:v>
                </c:pt>
                <c:pt idx="182">
                  <c:v>7.069387755102019E-3</c:v>
                </c:pt>
                <c:pt idx="183">
                  <c:v>-8.4788353355058632E-3</c:v>
                </c:pt>
                <c:pt idx="184">
                  <c:v>-9.8103335513406442E-3</c:v>
                </c:pt>
                <c:pt idx="185">
                  <c:v>5.5482166446498837E-3</c:v>
                </c:pt>
                <c:pt idx="186">
                  <c:v>-2.3416973200210189E-2</c:v>
                </c:pt>
                <c:pt idx="187">
                  <c:v>-2.8854884815873505E-2</c:v>
                </c:pt>
                <c:pt idx="188">
                  <c:v>-1.5756484399349624E-3</c:v>
                </c:pt>
                <c:pt idx="189">
                  <c:v>-2.1712363213846064E-2</c:v>
                </c:pt>
                <c:pt idx="190">
                  <c:v>-1.3791636382974981E-2</c:v>
                </c:pt>
                <c:pt idx="191">
                  <c:v>1.2672334765337023E-2</c:v>
                </c:pt>
                <c:pt idx="192">
                  <c:v>1.2425006212501977E-4</c:v>
                </c:pt>
                <c:pt idx="193">
                  <c:v>-1.471292927500234E-2</c:v>
                </c:pt>
                <c:pt idx="194">
                  <c:v>6.4215721593774866E-2</c:v>
                </c:pt>
                <c:pt idx="195">
                  <c:v>3.4935089114943807E-2</c:v>
                </c:pt>
                <c:pt idx="196">
                  <c:v>7.0815275165589942E-3</c:v>
                </c:pt>
                <c:pt idx="197">
                  <c:v>4.3148527071356524E-2</c:v>
                </c:pt>
                <c:pt idx="198">
                  <c:v>5.8223709815521385E-3</c:v>
                </c:pt>
                <c:pt idx="199">
                  <c:v>-2.0090080329365767E-2</c:v>
                </c:pt>
                <c:pt idx="200">
                  <c:v>-2.6203977191957217E-2</c:v>
                </c:pt>
                <c:pt idx="201">
                  <c:v>-1.622007396353653E-3</c:v>
                </c:pt>
                <c:pt idx="202">
                  <c:v>-3.7464257863270123E-2</c:v>
                </c:pt>
                <c:pt idx="203">
                  <c:v>-3.5242885595652029E-2</c:v>
                </c:pt>
                <c:pt idx="204">
                  <c:v>5.301095209769402E-3</c:v>
                </c:pt>
                <c:pt idx="205">
                  <c:v>2.2676249978246021E-2</c:v>
                </c:pt>
                <c:pt idx="206">
                  <c:v>2.5508814920699674E-2</c:v>
                </c:pt>
                <c:pt idx="207">
                  <c:v>-9.8899822444948882E-3</c:v>
                </c:pt>
                <c:pt idx="208">
                  <c:v>-2.0195417902693413E-2</c:v>
                </c:pt>
                <c:pt idx="209">
                  <c:v>-2.8565563956074014E-2</c:v>
                </c:pt>
                <c:pt idx="210">
                  <c:v>-4.7682772221439573E-2</c:v>
                </c:pt>
                <c:pt idx="211">
                  <c:v>-2.475778418756025E-2</c:v>
                </c:pt>
                <c:pt idx="212">
                  <c:v>1.782159446393039E-2</c:v>
                </c:pt>
                <c:pt idx="213">
                  <c:v>4.3233677936108883E-2</c:v>
                </c:pt>
                <c:pt idx="214">
                  <c:v>0.11645180873477834</c:v>
                </c:pt>
                <c:pt idx="215">
                  <c:v>0.10195432446264086</c:v>
                </c:pt>
                <c:pt idx="216">
                  <c:v>5.2726296387675342E-2</c:v>
                </c:pt>
                <c:pt idx="217">
                  <c:v>4.1772361310246087E-2</c:v>
                </c:pt>
                <c:pt idx="218">
                  <c:v>2.3767302755207442E-2</c:v>
                </c:pt>
                <c:pt idx="219">
                  <c:v>-3.6994907060313831E-2</c:v>
                </c:pt>
                <c:pt idx="220">
                  <c:v>-1.6496644295302065E-2</c:v>
                </c:pt>
                <c:pt idx="221">
                  <c:v>1.7332914795758381E-2</c:v>
                </c:pt>
                <c:pt idx="222">
                  <c:v>7.0578607746072608E-2</c:v>
                </c:pt>
                <c:pt idx="223">
                  <c:v>8.3205934688352912E-3</c:v>
                </c:pt>
                <c:pt idx="224">
                  <c:v>-3.6785723162577888E-3</c:v>
                </c:pt>
                <c:pt idx="225">
                  <c:v>3.1183734564077525E-4</c:v>
                </c:pt>
                <c:pt idx="226">
                  <c:v>3.075004676102E-2</c:v>
                </c:pt>
                <c:pt idx="227">
                  <c:v>1.016198691039305E-2</c:v>
                </c:pt>
                <c:pt idx="228">
                  <c:v>-2.7736194776110445E-2</c:v>
                </c:pt>
                <c:pt idx="229">
                  <c:v>-1.6209890989714704E-2</c:v>
                </c:pt>
                <c:pt idx="230">
                  <c:v>-8.9271181559804624E-3</c:v>
                </c:pt>
                <c:pt idx="231">
                  <c:v>-3.8657840214261219E-3</c:v>
                </c:pt>
                <c:pt idx="232">
                  <c:v>-2.1166772352568142E-2</c:v>
                </c:pt>
                <c:pt idx="233">
                  <c:v>1.019681009574902E-2</c:v>
                </c:pt>
                <c:pt idx="234">
                  <c:v>-6.3744100143648952E-3</c:v>
                </c:pt>
                <c:pt idx="235">
                  <c:v>-6.5831085180256821E-4</c:v>
                </c:pt>
                <c:pt idx="236">
                  <c:v>-2.8326013949883655E-2</c:v>
                </c:pt>
                <c:pt idx="237">
                  <c:v>-3.4508886437050634E-2</c:v>
                </c:pt>
                <c:pt idx="238">
                  <c:v>1.3850835042888088E-2</c:v>
                </c:pt>
                <c:pt idx="239">
                  <c:v>2.0696117440960338E-2</c:v>
                </c:pt>
                <c:pt idx="240">
                  <c:v>-5.1356421548408582E-3</c:v>
                </c:pt>
                <c:pt idx="241">
                  <c:v>-1.151454363089266E-2</c:v>
                </c:pt>
                <c:pt idx="242">
                  <c:v>-1.524744973888581E-2</c:v>
                </c:pt>
                <c:pt idx="243">
                  <c:v>9.1774630085044162E-3</c:v>
                </c:pt>
                <c:pt idx="244">
                  <c:v>-5.2140766455653909E-3</c:v>
                </c:pt>
                <c:pt idx="245">
                  <c:v>-6.0351434201882936E-3</c:v>
                </c:pt>
                <c:pt idx="246">
                  <c:v>-1.2143575057482314E-2</c:v>
                </c:pt>
                <c:pt idx="247">
                  <c:v>8.8363600886423033E-3</c:v>
                </c:pt>
                <c:pt idx="248">
                  <c:v>-1.5970600831686999E-2</c:v>
                </c:pt>
                <c:pt idx="249">
                  <c:v>-4.1079927555561779E-2</c:v>
                </c:pt>
                <c:pt idx="250">
                  <c:v>-3.2400696915125704E-2</c:v>
                </c:pt>
                <c:pt idx="251">
                  <c:v>4.61505870959944E-3</c:v>
                </c:pt>
                <c:pt idx="252">
                  <c:v>1.5242570752940665E-2</c:v>
                </c:pt>
                <c:pt idx="253">
                  <c:v>2.0324901713522747E-2</c:v>
                </c:pt>
                <c:pt idx="254">
                  <c:v>-2.118502362777186E-2</c:v>
                </c:pt>
                <c:pt idx="255">
                  <c:v>-2.6293116254195725E-3</c:v>
                </c:pt>
                <c:pt idx="256">
                  <c:v>1.255566643332684E-2</c:v>
                </c:pt>
                <c:pt idx="257">
                  <c:v>-1.7312897152271134E-2</c:v>
                </c:pt>
                <c:pt idx="258">
                  <c:v>-6.1819869175385733E-3</c:v>
                </c:pt>
                <c:pt idx="259">
                  <c:v>-2.7562731572130517E-3</c:v>
                </c:pt>
                <c:pt idx="260">
                  <c:v>3.2622978055005802E-3</c:v>
                </c:pt>
                <c:pt idx="261">
                  <c:v>-6.3377843346831275E-3</c:v>
                </c:pt>
                <c:pt idx="262">
                  <c:v>3.9844862588249708E-3</c:v>
                </c:pt>
                <c:pt idx="263">
                  <c:v>3.0391284009114283E-2</c:v>
                </c:pt>
                <c:pt idx="264">
                  <c:v>3.5279645006810023E-2</c:v>
                </c:pt>
                <c:pt idx="265">
                  <c:v>4.7770610535845526E-2</c:v>
                </c:pt>
                <c:pt idx="266">
                  <c:v>3.28477500708797E-2</c:v>
                </c:pt>
                <c:pt idx="267">
                  <c:v>5.7514836213432563E-3</c:v>
                </c:pt>
                <c:pt idx="268">
                  <c:v>-1.1177250396402494E-3</c:v>
                </c:pt>
                <c:pt idx="269">
                  <c:v>8.4573748308525154E-3</c:v>
                </c:pt>
                <c:pt idx="270">
                  <c:v>8.7993187624184621E-3</c:v>
                </c:pt>
                <c:pt idx="271">
                  <c:v>2.1716887501918469E-2</c:v>
                </c:pt>
                <c:pt idx="272">
                  <c:v>-3.7540995919184805E-2</c:v>
                </c:pt>
                <c:pt idx="273">
                  <c:v>-1.4592844043856523E-2</c:v>
                </c:pt>
                <c:pt idx="274">
                  <c:v>-2.2437801095492871E-3</c:v>
                </c:pt>
                <c:pt idx="275">
                  <c:v>3.1510020504001535E-2</c:v>
                </c:pt>
                <c:pt idx="276">
                  <c:v>2.8418636264539554E-2</c:v>
                </c:pt>
                <c:pt idx="277">
                  <c:v>6.6090556532367728E-3</c:v>
                </c:pt>
                <c:pt idx="278">
                  <c:v>-1.2957893041636304E-2</c:v>
                </c:pt>
                <c:pt idx="279">
                  <c:v>-1.8060418941476142E-2</c:v>
                </c:pt>
                <c:pt idx="280">
                  <c:v>-1.5491193537667147E-2</c:v>
                </c:pt>
                <c:pt idx="281">
                  <c:v>2.7886687611974992E-2</c:v>
                </c:pt>
                <c:pt idx="282">
                  <c:v>9.7001540909895656E-3</c:v>
                </c:pt>
                <c:pt idx="283">
                  <c:v>1.6762152560606314E-2</c:v>
                </c:pt>
                <c:pt idx="284">
                  <c:v>-3.0338820403041256E-2</c:v>
                </c:pt>
                <c:pt idx="285">
                  <c:v>-5.3415550142102974E-3</c:v>
                </c:pt>
                <c:pt idx="286">
                  <c:v>2.2259072644938982E-2</c:v>
                </c:pt>
                <c:pt idx="287">
                  <c:v>7.187422011480038E-3</c:v>
                </c:pt>
                <c:pt idx="288">
                  <c:v>-3.1319688785370836E-2</c:v>
                </c:pt>
                <c:pt idx="289">
                  <c:v>1.718933851741955E-2</c:v>
                </c:pt>
                <c:pt idx="290">
                  <c:v>3.2842126439672104E-2</c:v>
                </c:pt>
                <c:pt idx="291">
                  <c:v>1.3987631476431783E-2</c:v>
                </c:pt>
                <c:pt idx="292">
                  <c:v>1.3674618515361336E-2</c:v>
                </c:pt>
                <c:pt idx="293">
                  <c:v>7.4971574758386783E-3</c:v>
                </c:pt>
                <c:pt idx="294">
                  <c:v>-7.4531240815848276E-3</c:v>
                </c:pt>
                <c:pt idx="295">
                  <c:v>-2.181663133209355E-2</c:v>
                </c:pt>
                <c:pt idx="296">
                  <c:v>-3.9351487486227743E-3</c:v>
                </c:pt>
                <c:pt idx="297">
                  <c:v>-9.3844208888456127E-3</c:v>
                </c:pt>
                <c:pt idx="298">
                  <c:v>2.5695773818288803E-2</c:v>
                </c:pt>
                <c:pt idx="299">
                  <c:v>1.5839973201253965E-2</c:v>
                </c:pt>
                <c:pt idx="300">
                  <c:v>9.4217406665819681E-5</c:v>
                </c:pt>
                <c:pt idx="301">
                  <c:v>1.839421559622223E-2</c:v>
                </c:pt>
                <c:pt idx="302">
                  <c:v>5.677613320999253E-3</c:v>
                </c:pt>
                <c:pt idx="303">
                  <c:v>5.9215140679076406E-3</c:v>
                </c:pt>
                <c:pt idx="304">
                  <c:v>3.9309146606314016E-2</c:v>
                </c:pt>
                <c:pt idx="305">
                  <c:v>-3.798735221336258E-2</c:v>
                </c:pt>
                <c:pt idx="306">
                  <c:v>2.4796789793188667E-2</c:v>
                </c:pt>
                <c:pt idx="307">
                  <c:v>3.4928603302097239E-2</c:v>
                </c:pt>
                <c:pt idx="308">
                  <c:v>4.4000819221523768E-2</c:v>
                </c:pt>
                <c:pt idx="309">
                  <c:v>3.176979546322789E-2</c:v>
                </c:pt>
                <c:pt idx="310">
                  <c:v>1.0357250075052615E-2</c:v>
                </c:pt>
                <c:pt idx="311">
                  <c:v>-4.31931857574408E-2</c:v>
                </c:pt>
                <c:pt idx="312">
                  <c:v>-1.7535505776158256E-2</c:v>
                </c:pt>
                <c:pt idx="313">
                  <c:v>2.7478663997471342E-2</c:v>
                </c:pt>
                <c:pt idx="314">
                  <c:v>3.0743042310137803E-2</c:v>
                </c:pt>
                <c:pt idx="315">
                  <c:v>1.5112021966652067E-2</c:v>
                </c:pt>
                <c:pt idx="316">
                  <c:v>1.4485225657862477E-2</c:v>
                </c:pt>
                <c:pt idx="317">
                  <c:v>4.2670968863814052E-2</c:v>
                </c:pt>
                <c:pt idx="318">
                  <c:v>-3.0297414991196092E-3</c:v>
                </c:pt>
                <c:pt idx="319">
                  <c:v>-3.9720082153843372E-2</c:v>
                </c:pt>
                <c:pt idx="320">
                  <c:v>2.9265743402142608E-2</c:v>
                </c:pt>
                <c:pt idx="321">
                  <c:v>-6.5066335693398925E-3</c:v>
                </c:pt>
                <c:pt idx="322">
                  <c:v>4.3156888539763738E-3</c:v>
                </c:pt>
                <c:pt idx="323">
                  <c:v>-3.4301761263511032E-3</c:v>
                </c:pt>
                <c:pt idx="324">
                  <c:v>-1.1271547852070518E-2</c:v>
                </c:pt>
                <c:pt idx="325">
                  <c:v>8.9899675787341593E-3</c:v>
                </c:pt>
                <c:pt idx="326">
                  <c:v>-2.063487549881049E-2</c:v>
                </c:pt>
                <c:pt idx="327">
                  <c:v>-2.458286554914535E-3</c:v>
                </c:pt>
                <c:pt idx="328">
                  <c:v>-2.3556806054138013E-2</c:v>
                </c:pt>
                <c:pt idx="329">
                  <c:v>-5.2324079410186575E-2</c:v>
                </c:pt>
                <c:pt idx="330">
                  <c:v>-1.9942123804730705E-2</c:v>
                </c:pt>
                <c:pt idx="331">
                  <c:v>1.2153112095341978E-2</c:v>
                </c:pt>
                <c:pt idx="332">
                  <c:v>-1.2789345735123137E-2</c:v>
                </c:pt>
                <c:pt idx="333">
                  <c:v>-5.9314775160600464E-3</c:v>
                </c:pt>
                <c:pt idx="334">
                  <c:v>-2.3630527971048698E-2</c:v>
                </c:pt>
                <c:pt idx="335">
                  <c:v>-1.4881083704716969E-2</c:v>
                </c:pt>
                <c:pt idx="336">
                  <c:v>-3.2865637212635801E-2</c:v>
                </c:pt>
                <c:pt idx="337">
                  <c:v>-1.772647276769157E-2</c:v>
                </c:pt>
                <c:pt idx="338">
                  <c:v>7.1077477987198101E-3</c:v>
                </c:pt>
                <c:pt idx="339">
                  <c:v>-1.3178838951310889E-2</c:v>
                </c:pt>
                <c:pt idx="340">
                  <c:v>-6.0500035581279588E-2</c:v>
                </c:pt>
                <c:pt idx="341">
                  <c:v>-1.3848736949742979E-2</c:v>
                </c:pt>
                <c:pt idx="342">
                  <c:v>3.6010548415177368E-2</c:v>
                </c:pt>
                <c:pt idx="343">
                  <c:v>2.3378516971666485E-2</c:v>
                </c:pt>
                <c:pt idx="344">
                  <c:v>-2.8917786551719948E-2</c:v>
                </c:pt>
                <c:pt idx="345">
                  <c:v>-4.3132817745505148E-2</c:v>
                </c:pt>
                <c:pt idx="346">
                  <c:v>-2.0530945852879068E-3</c:v>
                </c:pt>
                <c:pt idx="347">
                  <c:v>-4.4323493795492053E-2</c:v>
                </c:pt>
                <c:pt idx="348">
                  <c:v>-1.4456025614823953E-2</c:v>
                </c:pt>
                <c:pt idx="349">
                  <c:v>4.092128183150523E-3</c:v>
                </c:pt>
                <c:pt idx="350">
                  <c:v>3.706457386754769E-2</c:v>
                </c:pt>
                <c:pt idx="351">
                  <c:v>1.5586415655452601E-2</c:v>
                </c:pt>
                <c:pt idx="352">
                  <c:v>-5.2159590043924231E-3</c:v>
                </c:pt>
                <c:pt idx="353">
                  <c:v>-1.0171228826366341E-2</c:v>
                </c:pt>
                <c:pt idx="354">
                  <c:v>-3.929742575309092E-3</c:v>
                </c:pt>
                <c:pt idx="355">
                  <c:v>4.4650592453383542E-3</c:v>
                </c:pt>
                <c:pt idx="356">
                  <c:v>-1.3348902629972681E-2</c:v>
                </c:pt>
                <c:pt idx="357">
                  <c:v>-2.5593092689224717E-2</c:v>
                </c:pt>
                <c:pt idx="358">
                  <c:v>-4.4111354947345194E-2</c:v>
                </c:pt>
                <c:pt idx="359">
                  <c:v>-3.3036371774694206E-2</c:v>
                </c:pt>
                <c:pt idx="360">
                  <c:v>3.0193074407561582E-2</c:v>
                </c:pt>
                <c:pt idx="361">
                  <c:v>1.1726167181226543E-2</c:v>
                </c:pt>
                <c:pt idx="362">
                  <c:v>-1.2120343839541525E-2</c:v>
                </c:pt>
                <c:pt idx="363">
                  <c:v>2.6974504742292016E-2</c:v>
                </c:pt>
                <c:pt idx="364">
                  <c:v>2.2142514192108775E-2</c:v>
                </c:pt>
                <c:pt idx="365">
                  <c:v>5.3148572849603504E-2</c:v>
                </c:pt>
                <c:pt idx="366">
                  <c:v>2.6682758530218287E-2</c:v>
                </c:pt>
                <c:pt idx="367">
                  <c:v>-2.9541418039175538E-2</c:v>
                </c:pt>
                <c:pt idx="368">
                  <c:v>4.5950678727073591E-3</c:v>
                </c:pt>
                <c:pt idx="369">
                  <c:v>2.7955439056356557E-2</c:v>
                </c:pt>
                <c:pt idx="370">
                  <c:v>3.4730279346703474E-2</c:v>
                </c:pt>
                <c:pt idx="371">
                  <c:v>-2.0195423684956304E-2</c:v>
                </c:pt>
                <c:pt idx="372">
                  <c:v>-3.5476244372343424E-2</c:v>
                </c:pt>
                <c:pt idx="373">
                  <c:v>1.9935590701070538E-2</c:v>
                </c:pt>
                <c:pt idx="374">
                  <c:v>-1.4956664024748934E-3</c:v>
                </c:pt>
                <c:pt idx="375">
                  <c:v>-2.6936716639567759E-2</c:v>
                </c:pt>
                <c:pt idx="376">
                  <c:v>-3.8879021117031898E-2</c:v>
                </c:pt>
                <c:pt idx="377">
                  <c:v>-1.3826146475016676E-3</c:v>
                </c:pt>
                <c:pt idx="378">
                  <c:v>-4.0439210955599547E-3</c:v>
                </c:pt>
                <c:pt idx="379">
                  <c:v>-1.0515594461419808E-2</c:v>
                </c:pt>
                <c:pt idx="380">
                  <c:v>1.3270274029767659E-2</c:v>
                </c:pt>
                <c:pt idx="381">
                  <c:v>6.781615507111205E-3</c:v>
                </c:pt>
                <c:pt idx="382">
                  <c:v>-3.7170361886061709E-2</c:v>
                </c:pt>
                <c:pt idx="383">
                  <c:v>-3.1354444003852011E-2</c:v>
                </c:pt>
                <c:pt idx="384">
                  <c:v>2.19743267346999E-2</c:v>
                </c:pt>
                <c:pt idx="385">
                  <c:v>4.2774781476659918E-3</c:v>
                </c:pt>
                <c:pt idx="386">
                  <c:v>-4.1310541310535243E-4</c:v>
                </c:pt>
                <c:pt idx="387">
                  <c:v>-2.5651622465120871E-2</c:v>
                </c:pt>
                <c:pt idx="388">
                  <c:v>-4.05142531190128E-3</c:v>
                </c:pt>
                <c:pt idx="389">
                  <c:v>2.0427644138984347E-2</c:v>
                </c:pt>
                <c:pt idx="390">
                  <c:v>-3.6727351226883531E-2</c:v>
                </c:pt>
                <c:pt idx="391">
                  <c:v>2.2350708917873163E-2</c:v>
                </c:pt>
                <c:pt idx="392">
                  <c:v>-2.5077087199871451E-2</c:v>
                </c:pt>
                <c:pt idx="393">
                  <c:v>-3.4086310014539767E-2</c:v>
                </c:pt>
                <c:pt idx="394">
                  <c:v>-1.857570725802693E-2</c:v>
                </c:pt>
                <c:pt idx="395">
                  <c:v>2.4066285063723436E-2</c:v>
                </c:pt>
                <c:pt idx="396">
                  <c:v>-1.2136372058551004E-2</c:v>
                </c:pt>
                <c:pt idx="397">
                  <c:v>-8.2528369126888546E-3</c:v>
                </c:pt>
                <c:pt idx="398">
                  <c:v>-4.471237194641442E-2</c:v>
                </c:pt>
                <c:pt idx="399">
                  <c:v>-1.8857340834474434E-2</c:v>
                </c:pt>
                <c:pt idx="400">
                  <c:v>7.0119387926685928E-3</c:v>
                </c:pt>
                <c:pt idx="401">
                  <c:v>6.0447175513884677E-3</c:v>
                </c:pt>
                <c:pt idx="402">
                  <c:v>-3.8838818901557604E-3</c:v>
                </c:pt>
                <c:pt idx="403">
                  <c:v>4.7154877947179985E-2</c:v>
                </c:pt>
                <c:pt idx="404">
                  <c:v>6.3187206619460534E-2</c:v>
                </c:pt>
                <c:pt idx="405">
                  <c:v>0.11402957375478917</c:v>
                </c:pt>
                <c:pt idx="406">
                  <c:v>6.955061463021428E-2</c:v>
                </c:pt>
                <c:pt idx="407">
                  <c:v>6.4311912776968683E-3</c:v>
                </c:pt>
                <c:pt idx="408">
                  <c:v>1.1482202585991752E-2</c:v>
                </c:pt>
                <c:pt idx="409">
                  <c:v>5.442722471743755E-2</c:v>
                </c:pt>
                <c:pt idx="410">
                  <c:v>3.1829617927563447E-3</c:v>
                </c:pt>
                <c:pt idx="411">
                  <c:v>-4.0010731741458305E-2</c:v>
                </c:pt>
                <c:pt idx="412">
                  <c:v>-5.7049467173772905E-2</c:v>
                </c:pt>
                <c:pt idx="413">
                  <c:v>8.7626607561652747E-4</c:v>
                </c:pt>
                <c:pt idx="414">
                  <c:v>-1.0647611690485337E-2</c:v>
                </c:pt>
                <c:pt idx="415">
                  <c:v>-6.872454224848068E-2</c:v>
                </c:pt>
                <c:pt idx="416">
                  <c:v>-2.2651686649339031E-2</c:v>
                </c:pt>
                <c:pt idx="417">
                  <c:v>-5.5904262163823937E-3</c:v>
                </c:pt>
                <c:pt idx="418">
                  <c:v>-4.0690150970524863E-3</c:v>
                </c:pt>
                <c:pt idx="419">
                  <c:v>3.0562894307534449E-2</c:v>
                </c:pt>
                <c:pt idx="420">
                  <c:v>2.1013112182002303E-3</c:v>
                </c:pt>
                <c:pt idx="421">
                  <c:v>1.6062292056923999E-2</c:v>
                </c:pt>
                <c:pt idx="422">
                  <c:v>-1.4487569307816139E-2</c:v>
                </c:pt>
                <c:pt idx="423">
                  <c:v>5.5284098841268392E-3</c:v>
                </c:pt>
                <c:pt idx="424">
                  <c:v>6.9641518340599173E-2</c:v>
                </c:pt>
                <c:pt idx="425">
                  <c:v>1.582253835570202E-2</c:v>
                </c:pt>
                <c:pt idx="426">
                  <c:v>-5.3602688439963742E-2</c:v>
                </c:pt>
                <c:pt idx="427">
                  <c:v>-1.4190046715091942E-2</c:v>
                </c:pt>
                <c:pt idx="428">
                  <c:v>-3.5855646100116378E-2</c:v>
                </c:pt>
                <c:pt idx="429">
                  <c:v>-5.1522081906899442E-2</c:v>
                </c:pt>
                <c:pt idx="430">
                  <c:v>2.143178073985319E-2</c:v>
                </c:pt>
                <c:pt idx="431">
                  <c:v>4.7360009384027624E-3</c:v>
                </c:pt>
                <c:pt idx="432">
                  <c:v>-2.7012433599906682E-2</c:v>
                </c:pt>
                <c:pt idx="433">
                  <c:v>-3.4961678640529237E-2</c:v>
                </c:pt>
                <c:pt idx="434">
                  <c:v>-1.3195113611637721E-2</c:v>
                </c:pt>
                <c:pt idx="435">
                  <c:v>-2.367190083946269E-2</c:v>
                </c:pt>
                <c:pt idx="436">
                  <c:v>8.6465558961124067E-3</c:v>
                </c:pt>
                <c:pt idx="437">
                  <c:v>1.1947030035505124E-2</c:v>
                </c:pt>
                <c:pt idx="438">
                  <c:v>1.0810298231473059E-2</c:v>
                </c:pt>
                <c:pt idx="439">
                  <c:v>2.0326156636496506E-4</c:v>
                </c:pt>
                <c:pt idx="440">
                  <c:v>3.8924495857433072E-2</c:v>
                </c:pt>
                <c:pt idx="441">
                  <c:v>-9.6298525428828441E-4</c:v>
                </c:pt>
                <c:pt idx="442">
                  <c:v>1.4774986444966665E-2</c:v>
                </c:pt>
                <c:pt idx="443">
                  <c:v>1.7454027338706046E-2</c:v>
                </c:pt>
                <c:pt idx="444">
                  <c:v>-1.312852829197797E-3</c:v>
                </c:pt>
                <c:pt idx="445">
                  <c:v>-2.6934256459693606E-2</c:v>
                </c:pt>
                <c:pt idx="446">
                  <c:v>1.0507512871703373E-2</c:v>
                </c:pt>
                <c:pt idx="447">
                  <c:v>5.9418589105586506E-4</c:v>
                </c:pt>
                <c:pt idx="448">
                  <c:v>4.3364658026395775E-2</c:v>
                </c:pt>
                <c:pt idx="449">
                  <c:v>6.6306203756403281E-3</c:v>
                </c:pt>
                <c:pt idx="450">
                  <c:v>-1.7555762869985614E-2</c:v>
                </c:pt>
                <c:pt idx="451">
                  <c:v>-3.9508517495395967E-2</c:v>
                </c:pt>
                <c:pt idx="452">
                  <c:v>-1.1953623535755908E-2</c:v>
                </c:pt>
                <c:pt idx="453">
                  <c:v>6.6707095209217471E-3</c:v>
                </c:pt>
                <c:pt idx="454">
                  <c:v>9.9246987951806531E-3</c:v>
                </c:pt>
                <c:pt idx="455">
                  <c:v>-1.6746447158472288E-2</c:v>
                </c:pt>
                <c:pt idx="456">
                  <c:v>-1.7213661732589203E-2</c:v>
                </c:pt>
                <c:pt idx="457">
                  <c:v>-1.6126294347309389E-2</c:v>
                </c:pt>
                <c:pt idx="458">
                  <c:v>1.0963674007152147E-2</c:v>
                </c:pt>
                <c:pt idx="459">
                  <c:v>6.3920564735087115E-3</c:v>
                </c:pt>
                <c:pt idx="460">
                  <c:v>1.7343179120353991E-2</c:v>
                </c:pt>
                <c:pt idx="461">
                  <c:v>-2.1820826766879575E-3</c:v>
                </c:pt>
                <c:pt idx="462">
                  <c:v>4.7533714008018979E-3</c:v>
                </c:pt>
                <c:pt idx="463">
                  <c:v>-1.2031257084989644E-2</c:v>
                </c:pt>
                <c:pt idx="464">
                  <c:v>-7.1750937045819141E-3</c:v>
                </c:pt>
                <c:pt idx="465">
                  <c:v>-1.2573964497041401E-2</c:v>
                </c:pt>
                <c:pt idx="466">
                  <c:v>2.7824594257178425E-2</c:v>
                </c:pt>
                <c:pt idx="467">
                  <c:v>-8.1229218225710165E-3</c:v>
                </c:pt>
                <c:pt idx="468">
                  <c:v>-7.1332353661522907E-3</c:v>
                </c:pt>
                <c:pt idx="469">
                  <c:v>1.0483796367672937E-3</c:v>
                </c:pt>
                <c:pt idx="470">
                  <c:v>-1.2567380255659955E-2</c:v>
                </c:pt>
                <c:pt idx="471">
                  <c:v>2.1430576785101518E-2</c:v>
                </c:pt>
                <c:pt idx="472">
                  <c:v>3.5273637918398215E-3</c:v>
                </c:pt>
                <c:pt idx="473">
                  <c:v>1.7346581658272298E-2</c:v>
                </c:pt>
                <c:pt idx="474">
                  <c:v>1.9892609820667317E-2</c:v>
                </c:pt>
                <c:pt idx="475">
                  <c:v>1.1644106820748235E-2</c:v>
                </c:pt>
                <c:pt idx="476">
                  <c:v>3.3616978096052685E-2</c:v>
                </c:pt>
                <c:pt idx="477">
                  <c:v>1.6184679251633804E-2</c:v>
                </c:pt>
                <c:pt idx="478">
                  <c:v>2.3448713702108881E-2</c:v>
                </c:pt>
                <c:pt idx="479">
                  <c:v>2.8777560515137246E-2</c:v>
                </c:pt>
                <c:pt idx="480">
                  <c:v>6.3469176421240281E-2</c:v>
                </c:pt>
                <c:pt idx="481">
                  <c:v>2.9655741948207304E-2</c:v>
                </c:pt>
                <c:pt idx="482">
                  <c:v>2.2876090834001772E-2</c:v>
                </c:pt>
                <c:pt idx="483">
                  <c:v>1.0216740005617231E-2</c:v>
                </c:pt>
                <c:pt idx="484">
                  <c:v>-3.4418044276595339E-2</c:v>
                </c:pt>
                <c:pt idx="485">
                  <c:v>-8.3623275344931747E-3</c:v>
                </c:pt>
                <c:pt idx="486">
                  <c:v>3.2327925181179218E-2</c:v>
                </c:pt>
                <c:pt idx="487">
                  <c:v>2.2267799589803516E-3</c:v>
                </c:pt>
                <c:pt idx="488">
                  <c:v>-2.1703794655908437E-2</c:v>
                </c:pt>
                <c:pt idx="489">
                  <c:v>-4.1238838618677942E-3</c:v>
                </c:pt>
                <c:pt idx="490">
                  <c:v>4.2189788030823072E-2</c:v>
                </c:pt>
                <c:pt idx="491">
                  <c:v>-2.1778438079443463E-2</c:v>
                </c:pt>
                <c:pt idx="492">
                  <c:v>6.4164449363064424E-3</c:v>
                </c:pt>
                <c:pt idx="493">
                  <c:v>-7.9430997976205342E-3</c:v>
                </c:pt>
                <c:pt idx="494">
                  <c:v>-1.6626574218197243E-2</c:v>
                </c:pt>
                <c:pt idx="495">
                  <c:v>-2.7388061491234295E-2</c:v>
                </c:pt>
                <c:pt idx="496">
                  <c:v>1.2871409197386274E-2</c:v>
                </c:pt>
                <c:pt idx="497">
                  <c:v>1.0821140784380345E-2</c:v>
                </c:pt>
                <c:pt idx="498">
                  <c:v>3.2260395216936022E-2</c:v>
                </c:pt>
                <c:pt idx="499">
                  <c:v>-1.2003919647231798E-2</c:v>
                </c:pt>
                <c:pt idx="500">
                  <c:v>7.2969430767595433E-3</c:v>
                </c:pt>
                <c:pt idx="501">
                  <c:v>3.3981549858752125E-2</c:v>
                </c:pt>
                <c:pt idx="502">
                  <c:v>3.4644598118127146E-2</c:v>
                </c:pt>
                <c:pt idx="503">
                  <c:v>8.809414239695057E-3</c:v>
                </c:pt>
                <c:pt idx="504">
                  <c:v>-2.8445747800586618E-2</c:v>
                </c:pt>
                <c:pt idx="505">
                  <c:v>-4.9636113626454481E-3</c:v>
                </c:pt>
                <c:pt idx="506">
                  <c:v>1.5729099958430304E-3</c:v>
                </c:pt>
                <c:pt idx="507">
                  <c:v>5.2609734483495263E-3</c:v>
                </c:pt>
                <c:pt idx="508">
                  <c:v>-1.9974111765756142E-2</c:v>
                </c:pt>
                <c:pt idx="509">
                  <c:v>-1.1921298931979241E-2</c:v>
                </c:pt>
                <c:pt idx="510">
                  <c:v>-4.2060867260512169E-2</c:v>
                </c:pt>
                <c:pt idx="511">
                  <c:v>-2.7595664569524447E-2</c:v>
                </c:pt>
                <c:pt idx="512">
                  <c:v>-9.1420795447516578E-3</c:v>
                </c:pt>
                <c:pt idx="513">
                  <c:v>2.0974830203755346E-2</c:v>
                </c:pt>
                <c:pt idx="514">
                  <c:v>2.5887791038935681E-2</c:v>
                </c:pt>
                <c:pt idx="515">
                  <c:v>3.8143826064152009E-4</c:v>
                </c:pt>
                <c:pt idx="516">
                  <c:v>-4.1048555257670594E-2</c:v>
                </c:pt>
                <c:pt idx="517">
                  <c:v>7.703777335983375E-4</c:v>
                </c:pt>
                <c:pt idx="518">
                  <c:v>2.3143204787564375E-2</c:v>
                </c:pt>
                <c:pt idx="519">
                  <c:v>2.6575734776593807E-2</c:v>
                </c:pt>
                <c:pt idx="520">
                  <c:v>3.4978013144829401E-2</c:v>
                </c:pt>
                <c:pt idx="521">
                  <c:v>5.1967334818114885E-3</c:v>
                </c:pt>
                <c:pt idx="522">
                  <c:v>2.6019770480627535E-3</c:v>
                </c:pt>
                <c:pt idx="523">
                  <c:v>2.7776833372998411E-2</c:v>
                </c:pt>
                <c:pt idx="524">
                  <c:v>-1.4279413386260931E-2</c:v>
                </c:pt>
                <c:pt idx="525">
                  <c:v>1.1141562727221777E-2</c:v>
                </c:pt>
                <c:pt idx="526">
                  <c:v>3.15296876901483E-3</c:v>
                </c:pt>
                <c:pt idx="527">
                  <c:v>-4.11354713485379E-3</c:v>
                </c:pt>
                <c:pt idx="528">
                  <c:v>-3.9090617144503792E-3</c:v>
                </c:pt>
                <c:pt idx="529">
                  <c:v>2.8137854363535553E-2</c:v>
                </c:pt>
                <c:pt idx="530">
                  <c:v>4.8658643397021528E-3</c:v>
                </c:pt>
                <c:pt idx="531">
                  <c:v>3.7554744918271155E-3</c:v>
                </c:pt>
                <c:pt idx="532">
                  <c:v>2.8312607204116658E-2</c:v>
                </c:pt>
                <c:pt idx="533">
                  <c:v>-1.9140751243210574E-2</c:v>
                </c:pt>
                <c:pt idx="534">
                  <c:v>1.1266408035286446E-3</c:v>
                </c:pt>
                <c:pt idx="535">
                  <c:v>2.4163667441687409E-2</c:v>
                </c:pt>
                <c:pt idx="536">
                  <c:v>6.4167020846508382E-3</c:v>
                </c:pt>
                <c:pt idx="537">
                  <c:v>6.0667861483632013E-3</c:v>
                </c:pt>
                <c:pt idx="538">
                  <c:v>-1.3248016380854932E-2</c:v>
                </c:pt>
                <c:pt idx="539">
                  <c:v>-2.1342380759693302E-2</c:v>
                </c:pt>
                <c:pt idx="540">
                  <c:v>8.2163606293201852E-3</c:v>
                </c:pt>
                <c:pt idx="541">
                  <c:v>1.8738367385566557E-2</c:v>
                </c:pt>
                <c:pt idx="542">
                  <c:v>1.6060940741734697E-2</c:v>
                </c:pt>
                <c:pt idx="543">
                  <c:v>1.7544216097605592E-2</c:v>
                </c:pt>
                <c:pt idx="544">
                  <c:v>-2.8732878079948954E-2</c:v>
                </c:pt>
                <c:pt idx="545">
                  <c:v>-4.2976378923997416E-2</c:v>
                </c:pt>
                <c:pt idx="546">
                  <c:v>-3.2307609687986516E-2</c:v>
                </c:pt>
                <c:pt idx="547">
                  <c:v>-3.3230851193713495E-2</c:v>
                </c:pt>
                <c:pt idx="548">
                  <c:v>1.665843885974061E-2</c:v>
                </c:pt>
                <c:pt idx="549">
                  <c:v>-2.3488492896989177E-3</c:v>
                </c:pt>
                <c:pt idx="550">
                  <c:v>-2.0114096846489904E-2</c:v>
                </c:pt>
                <c:pt idx="551">
                  <c:v>-3.3938245792373811E-2</c:v>
                </c:pt>
                <c:pt idx="552">
                  <c:v>-9.1353684638471044E-3</c:v>
                </c:pt>
                <c:pt idx="553">
                  <c:v>6.8784920414641793E-3</c:v>
                </c:pt>
                <c:pt idx="554">
                  <c:v>2.389827055143412E-2</c:v>
                </c:pt>
                <c:pt idx="555">
                  <c:v>-5.1152391988857904E-3</c:v>
                </c:pt>
                <c:pt idx="556">
                  <c:v>-1.7448290467562244E-2</c:v>
                </c:pt>
                <c:pt idx="557">
                  <c:v>5.4483840452155263E-3</c:v>
                </c:pt>
                <c:pt idx="558">
                  <c:v>2.7272943810590089E-2</c:v>
                </c:pt>
                <c:pt idx="559">
                  <c:v>6.1560934891484731E-3</c:v>
                </c:pt>
                <c:pt idx="560">
                  <c:v>-3.998294675469749E-3</c:v>
                </c:pt>
                <c:pt idx="561">
                  <c:v>2.1286441462284866E-3</c:v>
                </c:pt>
                <c:pt idx="562">
                  <c:v>1.6300332471370416E-2</c:v>
                </c:pt>
                <c:pt idx="563">
                  <c:v>3.2486709982280093E-2</c:v>
                </c:pt>
                <c:pt idx="564">
                  <c:v>7.0080091533180067E-3</c:v>
                </c:pt>
                <c:pt idx="565">
                  <c:v>1.446472856783898E-2</c:v>
                </c:pt>
                <c:pt idx="566">
                  <c:v>3.0100046307763639E-2</c:v>
                </c:pt>
                <c:pt idx="567">
                  <c:v>-7.004558190105703E-4</c:v>
                </c:pt>
                <c:pt idx="568">
                  <c:v>3.962964900350463E-2</c:v>
                </c:pt>
                <c:pt idx="569">
                  <c:v>9.8215813148441189E-3</c:v>
                </c:pt>
                <c:pt idx="570">
                  <c:v>3.5127405355309893E-2</c:v>
                </c:pt>
                <c:pt idx="571">
                  <c:v>-9.9158595991288845E-4</c:v>
                </c:pt>
                <c:pt idx="572">
                  <c:v>5.1363097589885331E-2</c:v>
                </c:pt>
                <c:pt idx="573">
                  <c:v>1.8423295845134469E-2</c:v>
                </c:pt>
                <c:pt idx="574">
                  <c:v>-3.6639036639036671E-2</c:v>
                </c:pt>
                <c:pt idx="575">
                  <c:v>-3.0455904334828143E-2</c:v>
                </c:pt>
                <c:pt idx="576">
                  <c:v>1.8789747542879986E-3</c:v>
                </c:pt>
                <c:pt idx="577">
                  <c:v>4.9723491223849781E-3</c:v>
                </c:pt>
                <c:pt idx="578">
                  <c:v>2.5934999808598924E-3</c:v>
                </c:pt>
                <c:pt idx="579">
                  <c:v>-1.2208508729226963E-2</c:v>
                </c:pt>
                <c:pt idx="580">
                  <c:v>1.1199799002744371E-2</c:v>
                </c:pt>
                <c:pt idx="581">
                  <c:v>2.9127605286545677E-2</c:v>
                </c:pt>
                <c:pt idx="582">
                  <c:v>-2.4969588916436858E-2</c:v>
                </c:pt>
                <c:pt idx="583">
                  <c:v>3.1323212891183116E-2</c:v>
                </c:pt>
                <c:pt idx="584">
                  <c:v>2.3612303884902541E-2</c:v>
                </c:pt>
                <c:pt idx="585">
                  <c:v>-5.3135825635103329E-3</c:v>
                </c:pt>
                <c:pt idx="586">
                  <c:v>-3.2332961481602474E-2</c:v>
                </c:pt>
                <c:pt idx="587">
                  <c:v>-3.8596359682831261E-2</c:v>
                </c:pt>
                <c:pt idx="588">
                  <c:v>9.9145999064107482E-3</c:v>
                </c:pt>
                <c:pt idx="589">
                  <c:v>6.4965779541090729E-3</c:v>
                </c:pt>
                <c:pt idx="590">
                  <c:v>-1.4674006867051448E-3</c:v>
                </c:pt>
                <c:pt idx="591">
                  <c:v>3.8852016558931002E-2</c:v>
                </c:pt>
              </c:numCache>
            </c:numRef>
          </c:xVal>
          <c:yVal>
            <c:numRef>
              <c:f>'Data-Forecast'!$K$9:$K$600</c:f>
              <c:numCache>
                <c:formatCode>0.0000</c:formatCode>
                <c:ptCount val="592"/>
                <c:pt idx="0">
                  <c:v>-1.176996766429339E-2</c:v>
                </c:pt>
                <c:pt idx="1">
                  <c:v>4.3868490670506688E-3</c:v>
                </c:pt>
                <c:pt idx="2">
                  <c:v>1.9114915161853041E-3</c:v>
                </c:pt>
                <c:pt idx="3">
                  <c:v>-1.7652130333949412E-3</c:v>
                </c:pt>
                <c:pt idx="4">
                  <c:v>1.3994704860673668E-2</c:v>
                </c:pt>
                <c:pt idx="5">
                  <c:v>-1.2796693264904846E-3</c:v>
                </c:pt>
                <c:pt idx="6">
                  <c:v>3.5186497937935712E-3</c:v>
                </c:pt>
                <c:pt idx="7">
                  <c:v>7.019080779796294E-3</c:v>
                </c:pt>
                <c:pt idx="8">
                  <c:v>-4.8554659659438837E-3</c:v>
                </c:pt>
                <c:pt idx="9">
                  <c:v>5.087804504928739E-3</c:v>
                </c:pt>
                <c:pt idx="10">
                  <c:v>2.905536308392076E-3</c:v>
                </c:pt>
                <c:pt idx="11">
                  <c:v>-2.6810523530191865E-3</c:v>
                </c:pt>
                <c:pt idx="12">
                  <c:v>1.1024619592310714E-2</c:v>
                </c:pt>
                <c:pt idx="13">
                  <c:v>5.9991024780274849E-3</c:v>
                </c:pt>
                <c:pt idx="14">
                  <c:v>7.780210550992761E-3</c:v>
                </c:pt>
                <c:pt idx="15">
                  <c:v>5.6577900518675062E-3</c:v>
                </c:pt>
                <c:pt idx="16">
                  <c:v>3.3697826994703028E-3</c:v>
                </c:pt>
                <c:pt idx="17">
                  <c:v>3.0594145880957768E-3</c:v>
                </c:pt>
                <c:pt idx="18">
                  <c:v>-4.0629534515406185E-3</c:v>
                </c:pt>
                <c:pt idx="19">
                  <c:v>8.6956999482179498E-4</c:v>
                </c:pt>
                <c:pt idx="20">
                  <c:v>-3.549655110788974E-3</c:v>
                </c:pt>
                <c:pt idx="21">
                  <c:v>9.0074671793676231E-3</c:v>
                </c:pt>
                <c:pt idx="22">
                  <c:v>4.3072064749909433E-3</c:v>
                </c:pt>
                <c:pt idx="23">
                  <c:v>-3.6941151600438094E-3</c:v>
                </c:pt>
                <c:pt idx="24">
                  <c:v>7.2333653303022771E-3</c:v>
                </c:pt>
                <c:pt idx="25">
                  <c:v>2.3225765035883583E-3</c:v>
                </c:pt>
                <c:pt idx="26">
                  <c:v>4.3188315362718832E-3</c:v>
                </c:pt>
                <c:pt idx="27">
                  <c:v>5.1709406688178472E-3</c:v>
                </c:pt>
                <c:pt idx="28">
                  <c:v>8.8927279902706324E-3</c:v>
                </c:pt>
                <c:pt idx="29">
                  <c:v>1.747859778507066E-2</c:v>
                </c:pt>
                <c:pt idx="30">
                  <c:v>4.0762011486203953E-3</c:v>
                </c:pt>
                <c:pt idx="31">
                  <c:v>-2.1809193021427031E-3</c:v>
                </c:pt>
                <c:pt idx="32">
                  <c:v>7.0174020816640148E-3</c:v>
                </c:pt>
                <c:pt idx="33">
                  <c:v>1.0668452801996242E-3</c:v>
                </c:pt>
                <c:pt idx="34">
                  <c:v>1.4071450832182641E-3</c:v>
                </c:pt>
                <c:pt idx="35">
                  <c:v>1.7611326471667077E-3</c:v>
                </c:pt>
                <c:pt idx="36">
                  <c:v>1.4591806562956444E-2</c:v>
                </c:pt>
                <c:pt idx="37">
                  <c:v>6.5463211522849285E-3</c:v>
                </c:pt>
                <c:pt idx="38">
                  <c:v>-6.0458082909535804E-3</c:v>
                </c:pt>
                <c:pt idx="39">
                  <c:v>-1.5170085796381017E-3</c:v>
                </c:pt>
                <c:pt idx="40">
                  <c:v>-4.0077717662212464E-3</c:v>
                </c:pt>
                <c:pt idx="41">
                  <c:v>-6.7027323830231023E-3</c:v>
                </c:pt>
                <c:pt idx="42">
                  <c:v>-3.4143243336628437E-3</c:v>
                </c:pt>
                <c:pt idx="43">
                  <c:v>-6.7671330562103504E-3</c:v>
                </c:pt>
                <c:pt idx="44">
                  <c:v>-2.0714560152754746E-3</c:v>
                </c:pt>
                <c:pt idx="45">
                  <c:v>-3.9220272904481046E-3</c:v>
                </c:pt>
                <c:pt idx="46">
                  <c:v>-1.9183805820170985E-3</c:v>
                </c:pt>
                <c:pt idx="47">
                  <c:v>3.4465268699634954E-4</c:v>
                </c:pt>
                <c:pt idx="48">
                  <c:v>-2.1881978446873784E-3</c:v>
                </c:pt>
                <c:pt idx="49">
                  <c:v>-2.0825005965479093E-3</c:v>
                </c:pt>
                <c:pt idx="50">
                  <c:v>-5.0020405832720272E-3</c:v>
                </c:pt>
                <c:pt idx="51">
                  <c:v>-4.4159570516715263E-3</c:v>
                </c:pt>
                <c:pt idx="52">
                  <c:v>-5.296944484911803E-3</c:v>
                </c:pt>
                <c:pt idx="53">
                  <c:v>-6.7612940074441852E-3</c:v>
                </c:pt>
                <c:pt idx="54">
                  <c:v>-4.2238559552327803E-3</c:v>
                </c:pt>
                <c:pt idx="55">
                  <c:v>4.4898405815931852E-3</c:v>
                </c:pt>
                <c:pt idx="56">
                  <c:v>-5.165550385492379E-3</c:v>
                </c:pt>
                <c:pt idx="57">
                  <c:v>-1.2624920936117334E-3</c:v>
                </c:pt>
                <c:pt idx="58">
                  <c:v>3.8904877698007212E-3</c:v>
                </c:pt>
                <c:pt idx="59">
                  <c:v>-3.5713134114194744E-3</c:v>
                </c:pt>
                <c:pt idx="60">
                  <c:v>1.9077145747400381E-2</c:v>
                </c:pt>
                <c:pt idx="61">
                  <c:v>2.3945973578713975E-3</c:v>
                </c:pt>
                <c:pt idx="62">
                  <c:v>-8.8594511497070982E-3</c:v>
                </c:pt>
                <c:pt idx="63">
                  <c:v>-3.2001852887513227E-3</c:v>
                </c:pt>
                <c:pt idx="64">
                  <c:v>-6.7222551201941982E-3</c:v>
                </c:pt>
                <c:pt idx="65">
                  <c:v>-7.1445334149575768E-3</c:v>
                </c:pt>
                <c:pt idx="66">
                  <c:v>7.2168419238591852E-3</c:v>
                </c:pt>
                <c:pt idx="67">
                  <c:v>-1.6244461838195168E-3</c:v>
                </c:pt>
                <c:pt idx="68">
                  <c:v>2.0026354203577235E-2</c:v>
                </c:pt>
                <c:pt idx="69">
                  <c:v>4.681002677412005E-3</c:v>
                </c:pt>
                <c:pt idx="70">
                  <c:v>-4.48134465729777E-3</c:v>
                </c:pt>
                <c:pt idx="71">
                  <c:v>-5.0519012627525672E-3</c:v>
                </c:pt>
                <c:pt idx="72">
                  <c:v>9.3630685317147577E-3</c:v>
                </c:pt>
                <c:pt idx="73">
                  <c:v>9.8537638125979488E-3</c:v>
                </c:pt>
                <c:pt idx="74">
                  <c:v>-1.4177241522779216E-3</c:v>
                </c:pt>
                <c:pt idx="75">
                  <c:v>3.6539912764532723E-4</c:v>
                </c:pt>
                <c:pt idx="76">
                  <c:v>-6.7065831771717654E-4</c:v>
                </c:pt>
                <c:pt idx="77">
                  <c:v>-5.2305722782979291E-3</c:v>
                </c:pt>
                <c:pt idx="78">
                  <c:v>-1.9083005627853478E-3</c:v>
                </c:pt>
                <c:pt idx="79">
                  <c:v>-1.01427753351091E-4</c:v>
                </c:pt>
                <c:pt idx="80">
                  <c:v>-2.5335346062984598E-3</c:v>
                </c:pt>
                <c:pt idx="81">
                  <c:v>3.2535488667284618E-3</c:v>
                </c:pt>
                <c:pt idx="82">
                  <c:v>-5.4384992497613638E-4</c:v>
                </c:pt>
                <c:pt idx="83">
                  <c:v>-8.222549267325463E-3</c:v>
                </c:pt>
                <c:pt idx="84">
                  <c:v>1.8751654974137333E-2</c:v>
                </c:pt>
                <c:pt idx="85">
                  <c:v>1.0964136471145691E-2</c:v>
                </c:pt>
                <c:pt idx="86">
                  <c:v>2.520161290322509E-3</c:v>
                </c:pt>
                <c:pt idx="87">
                  <c:v>3.5356374880568531E-3</c:v>
                </c:pt>
                <c:pt idx="88">
                  <c:v>-5.2286367658782584E-3</c:v>
                </c:pt>
                <c:pt idx="89">
                  <c:v>-8.0720221151762139E-3</c:v>
                </c:pt>
                <c:pt idx="90">
                  <c:v>1.7840689033807866E-3</c:v>
                </c:pt>
                <c:pt idx="91">
                  <c:v>5.7382049178578143E-4</c:v>
                </c:pt>
                <c:pt idx="92">
                  <c:v>5.4000981836033191E-3</c:v>
                </c:pt>
                <c:pt idx="93">
                  <c:v>9.8218498112845332E-3</c:v>
                </c:pt>
                <c:pt idx="94">
                  <c:v>8.9654310787700142E-3</c:v>
                </c:pt>
                <c:pt idx="95">
                  <c:v>5.9279230086684009E-3</c:v>
                </c:pt>
                <c:pt idx="96">
                  <c:v>2.0026920586869501E-2</c:v>
                </c:pt>
                <c:pt idx="97">
                  <c:v>-6.3301043479246921E-4</c:v>
                </c:pt>
                <c:pt idx="98">
                  <c:v>2.7071681355621546E-3</c:v>
                </c:pt>
                <c:pt idx="99">
                  <c:v>7.5610684238447412E-4</c:v>
                </c:pt>
                <c:pt idx="100">
                  <c:v>2.2460358725520102E-3</c:v>
                </c:pt>
                <c:pt idx="101">
                  <c:v>3.3999972931673117E-3</c:v>
                </c:pt>
                <c:pt idx="102">
                  <c:v>3.9424712157620778E-3</c:v>
                </c:pt>
                <c:pt idx="103">
                  <c:v>2.1125427369605987E-3</c:v>
                </c:pt>
                <c:pt idx="104">
                  <c:v>4.2672821823572793E-3</c:v>
                </c:pt>
                <c:pt idx="105">
                  <c:v>4.1943749166901689E-3</c:v>
                </c:pt>
                <c:pt idx="106">
                  <c:v>3.0710071639274972E-3</c:v>
                </c:pt>
                <c:pt idx="107">
                  <c:v>5.1692778063205935E-3</c:v>
                </c:pt>
                <c:pt idx="108">
                  <c:v>6.911814542597261E-3</c:v>
                </c:pt>
                <c:pt idx="109">
                  <c:v>-8.9852325155104218E-3</c:v>
                </c:pt>
                <c:pt idx="110">
                  <c:v>1.1479019214944097E-2</c:v>
                </c:pt>
                <c:pt idx="111">
                  <c:v>2.5730460131965227E-3</c:v>
                </c:pt>
                <c:pt idx="112">
                  <c:v>5.1175700712626782E-3</c:v>
                </c:pt>
                <c:pt idx="113">
                  <c:v>-4.3138198358968483E-3</c:v>
                </c:pt>
                <c:pt idx="114">
                  <c:v>-1.259513292865222E-3</c:v>
                </c:pt>
                <c:pt idx="115">
                  <c:v>4.6111528184760164E-3</c:v>
                </c:pt>
                <c:pt idx="116">
                  <c:v>3.5906058231052196E-3</c:v>
                </c:pt>
                <c:pt idx="117">
                  <c:v>1.0828755666014711E-3</c:v>
                </c:pt>
                <c:pt idx="118">
                  <c:v>4.2821923428086883E-3</c:v>
                </c:pt>
                <c:pt idx="119">
                  <c:v>1.4083179622874198E-2</c:v>
                </c:pt>
                <c:pt idx="120">
                  <c:v>4.0202317893980322E-3</c:v>
                </c:pt>
                <c:pt idx="121">
                  <c:v>3.1453175796420929E-3</c:v>
                </c:pt>
                <c:pt idx="122">
                  <c:v>2.9809949342469722E-3</c:v>
                </c:pt>
                <c:pt idx="123">
                  <c:v>2.1375965599503832E-3</c:v>
                </c:pt>
                <c:pt idx="124">
                  <c:v>9.4587614986560986E-3</c:v>
                </c:pt>
                <c:pt idx="125">
                  <c:v>-6.1005469576685956E-3</c:v>
                </c:pt>
                <c:pt idx="126">
                  <c:v>-2.5100688579966501E-3</c:v>
                </c:pt>
                <c:pt idx="127">
                  <c:v>-2.2470258141802368E-3</c:v>
                </c:pt>
                <c:pt idx="128">
                  <c:v>2.5683332989814289E-3</c:v>
                </c:pt>
                <c:pt idx="129">
                  <c:v>2.7738905485887866E-3</c:v>
                </c:pt>
                <c:pt idx="130">
                  <c:v>1.952878361289434E-3</c:v>
                </c:pt>
                <c:pt idx="131">
                  <c:v>-4.9717641320046191E-4</c:v>
                </c:pt>
                <c:pt idx="132">
                  <c:v>7.6123069125535459E-3</c:v>
                </c:pt>
                <c:pt idx="133">
                  <c:v>2.4492024429488835E-3</c:v>
                </c:pt>
                <c:pt idx="134">
                  <c:v>3.7712421557158926E-3</c:v>
                </c:pt>
                <c:pt idx="135">
                  <c:v>9.7777522656041782E-3</c:v>
                </c:pt>
                <c:pt idx="136">
                  <c:v>-2.8225109332402631E-3</c:v>
                </c:pt>
                <c:pt idx="137">
                  <c:v>-3.607099520141599E-3</c:v>
                </c:pt>
                <c:pt idx="138">
                  <c:v>1.4029123840606506E-3</c:v>
                </c:pt>
                <c:pt idx="139">
                  <c:v>-2.2252500061334946E-3</c:v>
                </c:pt>
                <c:pt idx="140">
                  <c:v>5.6090449760151095E-3</c:v>
                </c:pt>
                <c:pt idx="141">
                  <c:v>1.7769337833799526E-3</c:v>
                </c:pt>
                <c:pt idx="142">
                  <c:v>-1.629593909636684E-3</c:v>
                </c:pt>
                <c:pt idx="143">
                  <c:v>-1.1531377697591161E-3</c:v>
                </c:pt>
                <c:pt idx="144">
                  <c:v>3.7631053780693424E-3</c:v>
                </c:pt>
                <c:pt idx="145">
                  <c:v>-4.1664242097083637E-4</c:v>
                </c:pt>
                <c:pt idx="146">
                  <c:v>-1.5699075830246656E-3</c:v>
                </c:pt>
                <c:pt idx="147">
                  <c:v>-1.8452033804443602E-3</c:v>
                </c:pt>
                <c:pt idx="148">
                  <c:v>-1.8745804536643984E-3</c:v>
                </c:pt>
                <c:pt idx="149">
                  <c:v>-6.2403197922893394E-3</c:v>
                </c:pt>
                <c:pt idx="150">
                  <c:v>9.361193417550373E-3</c:v>
                </c:pt>
                <c:pt idx="151">
                  <c:v>7.5849559284990598E-4</c:v>
                </c:pt>
                <c:pt idx="152">
                  <c:v>5.8579293990683734E-3</c:v>
                </c:pt>
                <c:pt idx="153">
                  <c:v>1.9903271367598396E-3</c:v>
                </c:pt>
                <c:pt idx="154">
                  <c:v>-4.2177465314252593E-4</c:v>
                </c:pt>
                <c:pt idx="155">
                  <c:v>-1.6745027804283552E-3</c:v>
                </c:pt>
                <c:pt idx="156">
                  <c:v>1.9892240059657951E-3</c:v>
                </c:pt>
                <c:pt idx="157">
                  <c:v>5.7355042392552846E-3</c:v>
                </c:pt>
                <c:pt idx="158">
                  <c:v>1.9303054925616792E-3</c:v>
                </c:pt>
                <c:pt idx="159">
                  <c:v>2.9174168848840054E-3</c:v>
                </c:pt>
                <c:pt idx="160">
                  <c:v>1.0361634485016591E-3</c:v>
                </c:pt>
                <c:pt idx="161">
                  <c:v>-1.8097751575807397E-3</c:v>
                </c:pt>
                <c:pt idx="162">
                  <c:v>5.8513328730480652E-4</c:v>
                </c:pt>
                <c:pt idx="163">
                  <c:v>-2.2432362828699315E-3</c:v>
                </c:pt>
                <c:pt idx="164">
                  <c:v>3.4056674625220218E-3</c:v>
                </c:pt>
                <c:pt idx="165">
                  <c:v>4.4822594001860949E-3</c:v>
                </c:pt>
                <c:pt idx="166">
                  <c:v>-1.782370572298797E-3</c:v>
                </c:pt>
                <c:pt idx="167">
                  <c:v>-1.2196409819453802E-3</c:v>
                </c:pt>
                <c:pt idx="168">
                  <c:v>7.4680469418522133E-3</c:v>
                </c:pt>
                <c:pt idx="169">
                  <c:v>2.3290081098616966E-3</c:v>
                </c:pt>
                <c:pt idx="170">
                  <c:v>-8.5812356979420024E-4</c:v>
                </c:pt>
                <c:pt idx="171">
                  <c:v>1.8907755648032154E-3</c:v>
                </c:pt>
                <c:pt idx="172">
                  <c:v>-5.8362166607883736E-4</c:v>
                </c:pt>
                <c:pt idx="173">
                  <c:v>2.387318769936364E-5</c:v>
                </c:pt>
                <c:pt idx="174">
                  <c:v>-2.8506090179198917E-3</c:v>
                </c:pt>
                <c:pt idx="175">
                  <c:v>3.9374268383525202E-3</c:v>
                </c:pt>
                <c:pt idx="176">
                  <c:v>5.6463292219119943E-3</c:v>
                </c:pt>
                <c:pt idx="177">
                  <c:v>3.8673865566609678E-3</c:v>
                </c:pt>
                <c:pt idx="178">
                  <c:v>-2.4235191718009474E-3</c:v>
                </c:pt>
                <c:pt idx="179">
                  <c:v>4.1381987240662887E-4</c:v>
                </c:pt>
                <c:pt idx="180">
                  <c:v>1.9019866074837966E-2</c:v>
                </c:pt>
                <c:pt idx="181">
                  <c:v>-5.9394938776158313E-4</c:v>
                </c:pt>
                <c:pt idx="182">
                  <c:v>2.2799937185929542E-2</c:v>
                </c:pt>
                <c:pt idx="183">
                  <c:v>1.2862978982721707E-3</c:v>
                </c:pt>
                <c:pt idx="184">
                  <c:v>4.1498861560915756E-3</c:v>
                </c:pt>
                <c:pt idx="185">
                  <c:v>-6.8266527066218607E-3</c:v>
                </c:pt>
                <c:pt idx="186">
                  <c:v>4.8840926586886102E-3</c:v>
                </c:pt>
                <c:pt idx="187">
                  <c:v>-1.5610528789364864E-3</c:v>
                </c:pt>
                <c:pt idx="188">
                  <c:v>4.5615903134565983E-3</c:v>
                </c:pt>
                <c:pt idx="189">
                  <c:v>-2.3677674661559678E-4</c:v>
                </c:pt>
                <c:pt idx="190">
                  <c:v>1.0778979360477337E-3</c:v>
                </c:pt>
                <c:pt idx="191">
                  <c:v>-5.0006320474205168E-3</c:v>
                </c:pt>
                <c:pt idx="192">
                  <c:v>2.0074834811915521E-2</c:v>
                </c:pt>
                <c:pt idx="193">
                  <c:v>2.7026506511047765E-2</c:v>
                </c:pt>
                <c:pt idx="194">
                  <c:v>3.599520063991335E-3</c:v>
                </c:pt>
                <c:pt idx="195">
                  <c:v>3.2650935354041621E-3</c:v>
                </c:pt>
                <c:pt idx="196">
                  <c:v>-2.6881033458345804E-3</c:v>
                </c:pt>
                <c:pt idx="197">
                  <c:v>-4.2696360628716734E-3</c:v>
                </c:pt>
                <c:pt idx="198">
                  <c:v>-1.2503336209599425E-3</c:v>
                </c:pt>
                <c:pt idx="199">
                  <c:v>-4.3461766851070616E-3</c:v>
                </c:pt>
                <c:pt idx="200">
                  <c:v>7.9652767580620232E-3</c:v>
                </c:pt>
                <c:pt idx="201">
                  <c:v>2.2921637856718746E-3</c:v>
                </c:pt>
                <c:pt idx="202">
                  <c:v>1.4718552510517569E-4</c:v>
                </c:pt>
                <c:pt idx="203">
                  <c:v>-4.2873796611909709E-3</c:v>
                </c:pt>
                <c:pt idx="204">
                  <c:v>-2.4134369151350699E-3</c:v>
                </c:pt>
                <c:pt idx="205">
                  <c:v>-1.735169619185406E-3</c:v>
                </c:pt>
                <c:pt idx="206">
                  <c:v>1.0779627699366578E-3</c:v>
                </c:pt>
                <c:pt idx="207">
                  <c:v>1.3190417790109876E-4</c:v>
                </c:pt>
                <c:pt idx="208">
                  <c:v>-1.4627520086298862E-3</c:v>
                </c:pt>
                <c:pt idx="209">
                  <c:v>-5.4464790393553564E-3</c:v>
                </c:pt>
                <c:pt idx="210">
                  <c:v>-4.1500488939707481E-3</c:v>
                </c:pt>
                <c:pt idx="211">
                  <c:v>-1.4436982744130411E-3</c:v>
                </c:pt>
                <c:pt idx="212">
                  <c:v>1.2424667380626309E-2</c:v>
                </c:pt>
                <c:pt idx="213">
                  <c:v>-2.3791658256495651E-3</c:v>
                </c:pt>
                <c:pt idx="214">
                  <c:v>-7.7519040456131005E-3</c:v>
                </c:pt>
                <c:pt idx="215">
                  <c:v>2.4357380048150024E-3</c:v>
                </c:pt>
                <c:pt idx="216">
                  <c:v>2.3625993680953972E-2</c:v>
                </c:pt>
                <c:pt idx="217">
                  <c:v>7.1536110509806683E-4</c:v>
                </c:pt>
                <c:pt idx="218">
                  <c:v>2.8561134680935574E-3</c:v>
                </c:pt>
                <c:pt idx="219">
                  <c:v>7.0541284185421382E-4</c:v>
                </c:pt>
                <c:pt idx="220">
                  <c:v>-5.1158890899892784E-3</c:v>
                </c:pt>
                <c:pt idx="221">
                  <c:v>-3.9772839194668341E-3</c:v>
                </c:pt>
                <c:pt idx="222">
                  <c:v>-3.321591535082824E-3</c:v>
                </c:pt>
                <c:pt idx="223">
                  <c:v>-1.0032960137293934E-3</c:v>
                </c:pt>
                <c:pt idx="224">
                  <c:v>7.5219624702904664E-3</c:v>
                </c:pt>
                <c:pt idx="225">
                  <c:v>-1.1555394015212439E-3</c:v>
                </c:pt>
                <c:pt idx="226">
                  <c:v>-2.3399207716927606E-3</c:v>
                </c:pt>
                <c:pt idx="227">
                  <c:v>-5.8821560840658371E-3</c:v>
                </c:pt>
                <c:pt idx="228">
                  <c:v>3.1063516717075856E-3</c:v>
                </c:pt>
                <c:pt idx="229">
                  <c:v>3.6262413540488758E-4</c:v>
                </c:pt>
                <c:pt idx="230">
                  <c:v>9.6982921535926359E-4</c:v>
                </c:pt>
                <c:pt idx="231">
                  <c:v>3.3672986877935074E-3</c:v>
                </c:pt>
                <c:pt idx="232">
                  <c:v>2.1920187624746568E-4</c:v>
                </c:pt>
                <c:pt idx="233">
                  <c:v>-2.5107785431157659E-3</c:v>
                </c:pt>
                <c:pt idx="234">
                  <c:v>-3.1796171736029333E-3</c:v>
                </c:pt>
                <c:pt idx="235">
                  <c:v>-3.7617196494603711E-3</c:v>
                </c:pt>
                <c:pt idx="236">
                  <c:v>7.0292586376825561E-3</c:v>
                </c:pt>
                <c:pt idx="237">
                  <c:v>4.0560493519103957E-4</c:v>
                </c:pt>
                <c:pt idx="238">
                  <c:v>-3.3935375463820527E-3</c:v>
                </c:pt>
                <c:pt idx="239">
                  <c:v>-3.8341720584708083E-3</c:v>
                </c:pt>
                <c:pt idx="240">
                  <c:v>1.0846113228066834E-3</c:v>
                </c:pt>
                <c:pt idx="241">
                  <c:v>9.1873060233171877E-4</c:v>
                </c:pt>
                <c:pt idx="242">
                  <c:v>1.9716971789287552E-3</c:v>
                </c:pt>
                <c:pt idx="243">
                  <c:v>2.6184779083728849E-3</c:v>
                </c:pt>
                <c:pt idx="244">
                  <c:v>-8.7914889280527042E-4</c:v>
                </c:pt>
                <c:pt idx="245">
                  <c:v>-3.0683198924014166E-3</c:v>
                </c:pt>
                <c:pt idx="246">
                  <c:v>-2.2919213974470498E-3</c:v>
                </c:pt>
                <c:pt idx="247">
                  <c:v>-3.2210228233063853E-3</c:v>
                </c:pt>
                <c:pt idx="248">
                  <c:v>5.3680472638424348E-3</c:v>
                </c:pt>
                <c:pt idx="249">
                  <c:v>-3.8906218762457812E-4</c:v>
                </c:pt>
                <c:pt idx="250">
                  <c:v>-1.6921729646637296E-3</c:v>
                </c:pt>
                <c:pt idx="251">
                  <c:v>-4.4942582529452491E-3</c:v>
                </c:pt>
                <c:pt idx="252">
                  <c:v>-6.6435495965022628E-3</c:v>
                </c:pt>
                <c:pt idx="253">
                  <c:v>-7.6562014548997581E-4</c:v>
                </c:pt>
                <c:pt idx="254">
                  <c:v>1.3850094283496261E-3</c:v>
                </c:pt>
                <c:pt idx="255">
                  <c:v>-1.0969495273147611E-3</c:v>
                </c:pt>
                <c:pt idx="256">
                  <c:v>-3.0079161088319983E-3</c:v>
                </c:pt>
                <c:pt idx="257">
                  <c:v>-5.4905578998913906E-3</c:v>
                </c:pt>
                <c:pt idx="258">
                  <c:v>-4.213695195769307E-3</c:v>
                </c:pt>
                <c:pt idx="259">
                  <c:v>-5.843840822546964E-3</c:v>
                </c:pt>
                <c:pt idx="260">
                  <c:v>2.5481985361841542E-3</c:v>
                </c:pt>
                <c:pt idx="261">
                  <c:v>-2.7804244953750779E-3</c:v>
                </c:pt>
                <c:pt idx="262">
                  <c:v>-5.1495582469034407E-3</c:v>
                </c:pt>
                <c:pt idx="263">
                  <c:v>-4.0445117163119271E-3</c:v>
                </c:pt>
                <c:pt idx="264">
                  <c:v>-2.0812935940275334E-3</c:v>
                </c:pt>
                <c:pt idx="265">
                  <c:v>-2.2735084327911714E-3</c:v>
                </c:pt>
                <c:pt idx="266">
                  <c:v>3.4465076278669127E-3</c:v>
                </c:pt>
                <c:pt idx="267">
                  <c:v>4.3664174602029426E-3</c:v>
                </c:pt>
                <c:pt idx="268">
                  <c:v>7.7615647314566161E-5</c:v>
                </c:pt>
                <c:pt idx="269">
                  <c:v>-5.5680900679311307E-4</c:v>
                </c:pt>
                <c:pt idx="270">
                  <c:v>-3.1473698490745994E-3</c:v>
                </c:pt>
                <c:pt idx="271">
                  <c:v>-1.9113544037403507E-3</c:v>
                </c:pt>
                <c:pt idx="272">
                  <c:v>6.8255926421447732E-3</c:v>
                </c:pt>
                <c:pt idx="273">
                  <c:v>-1.1690006611320136E-3</c:v>
                </c:pt>
                <c:pt idx="274">
                  <c:v>-2.8904570976431287E-3</c:v>
                </c:pt>
                <c:pt idx="275">
                  <c:v>-1.1187178179125068E-3</c:v>
                </c:pt>
                <c:pt idx="276">
                  <c:v>-1.0784838745234282E-2</c:v>
                </c:pt>
                <c:pt idx="277">
                  <c:v>-1.3217229046804668E-3</c:v>
                </c:pt>
                <c:pt idx="278">
                  <c:v>1.5181004281823451E-3</c:v>
                </c:pt>
                <c:pt idx="279">
                  <c:v>1.6804307384330475E-3</c:v>
                </c:pt>
                <c:pt idx="280">
                  <c:v>-7.6092925498705277E-4</c:v>
                </c:pt>
                <c:pt idx="281">
                  <c:v>-3.3191487903742045E-3</c:v>
                </c:pt>
                <c:pt idx="282">
                  <c:v>-4.6668186933362943E-3</c:v>
                </c:pt>
                <c:pt idx="283">
                  <c:v>-6.3542930868584202E-3</c:v>
                </c:pt>
                <c:pt idx="284">
                  <c:v>3.4106567217759842E-3</c:v>
                </c:pt>
                <c:pt idx="285">
                  <c:v>-3.070713241966061E-4</c:v>
                </c:pt>
                <c:pt idx="286">
                  <c:v>-3.7432543518606254E-3</c:v>
                </c:pt>
                <c:pt idx="287">
                  <c:v>-3.4236084641136033E-3</c:v>
                </c:pt>
                <c:pt idx="288">
                  <c:v>-1.4350603369717163E-3</c:v>
                </c:pt>
                <c:pt idx="289">
                  <c:v>-7.7921065960384617E-5</c:v>
                </c:pt>
                <c:pt idx="290">
                  <c:v>3.1723016575129215E-3</c:v>
                </c:pt>
                <c:pt idx="291">
                  <c:v>-4.462196144995545E-3</c:v>
                </c:pt>
                <c:pt idx="292">
                  <c:v>1.2950544268617303E-3</c:v>
                </c:pt>
                <c:pt idx="293">
                  <c:v>1.4689964434821956E-3</c:v>
                </c:pt>
                <c:pt idx="294">
                  <c:v>-8.5787913485178002E-3</c:v>
                </c:pt>
                <c:pt idx="295">
                  <c:v>-2.3995200959807672E-3</c:v>
                </c:pt>
                <c:pt idx="296">
                  <c:v>2.9058399233987675E-3</c:v>
                </c:pt>
                <c:pt idx="297">
                  <c:v>-6.3293044317425107E-4</c:v>
                </c:pt>
                <c:pt idx="298">
                  <c:v>-4.5147911915078831E-3</c:v>
                </c:pt>
                <c:pt idx="299">
                  <c:v>-1.0037884772229333E-4</c:v>
                </c:pt>
                <c:pt idx="300">
                  <c:v>-1.1117813553036648E-2</c:v>
                </c:pt>
                <c:pt idx="301">
                  <c:v>5.973113748551917E-4</c:v>
                </c:pt>
                <c:pt idx="302">
                  <c:v>-1.0954474439561768E-3</c:v>
                </c:pt>
                <c:pt idx="303">
                  <c:v>-2.9886842509663225E-4</c:v>
                </c:pt>
                <c:pt idx="304">
                  <c:v>3.0129012638677732E-3</c:v>
                </c:pt>
                <c:pt idx="305">
                  <c:v>-6.0324797562630872E-3</c:v>
                </c:pt>
                <c:pt idx="306">
                  <c:v>-7.6501936356067057E-3</c:v>
                </c:pt>
                <c:pt idx="307">
                  <c:v>6.9230769230776978E-4</c:v>
                </c:pt>
                <c:pt idx="308">
                  <c:v>1.8606778977965366E-3</c:v>
                </c:pt>
                <c:pt idx="309">
                  <c:v>4.4729585844383024E-4</c:v>
                </c:pt>
                <c:pt idx="310">
                  <c:v>-1.1538966644935034E-3</c:v>
                </c:pt>
                <c:pt idx="311">
                  <c:v>-3.2857826908809784E-3</c:v>
                </c:pt>
                <c:pt idx="312">
                  <c:v>-8.6990318446342751E-3</c:v>
                </c:pt>
                <c:pt idx="313">
                  <c:v>1.352206485890628E-3</c:v>
                </c:pt>
                <c:pt idx="314">
                  <c:v>6.8180736548812959E-3</c:v>
                </c:pt>
                <c:pt idx="315">
                  <c:v>6.9891168445306295E-3</c:v>
                </c:pt>
                <c:pt idx="316">
                  <c:v>1.679779409234472E-3</c:v>
                </c:pt>
                <c:pt idx="317">
                  <c:v>-3.707495994480059E-3</c:v>
                </c:pt>
                <c:pt idx="318">
                  <c:v>-3.4177954606848804E-3</c:v>
                </c:pt>
                <c:pt idx="319">
                  <c:v>2.4724657226344871E-3</c:v>
                </c:pt>
                <c:pt idx="320">
                  <c:v>4.4621867432421691E-3</c:v>
                </c:pt>
                <c:pt idx="321">
                  <c:v>1.0220497027846331E-4</c:v>
                </c:pt>
                <c:pt idx="322">
                  <c:v>9.3464451371705337E-4</c:v>
                </c:pt>
                <c:pt idx="323">
                  <c:v>1.4548445116878694E-3</c:v>
                </c:pt>
                <c:pt idx="324">
                  <c:v>-4.140436704549999E-3</c:v>
                </c:pt>
                <c:pt idx="325">
                  <c:v>7.299161575151647E-4</c:v>
                </c:pt>
                <c:pt idx="326">
                  <c:v>5.7640303489630007E-3</c:v>
                </c:pt>
                <c:pt idx="327">
                  <c:v>-1.3972618779622969E-4</c:v>
                </c:pt>
                <c:pt idx="328">
                  <c:v>1.4492172587998731E-3</c:v>
                </c:pt>
                <c:pt idx="329">
                  <c:v>-2.0188776584242341E-3</c:v>
                </c:pt>
                <c:pt idx="330">
                  <c:v>-5.7771641726325207E-3</c:v>
                </c:pt>
                <c:pt idx="331">
                  <c:v>-2.1901258146528324E-3</c:v>
                </c:pt>
                <c:pt idx="332">
                  <c:v>5.9362322660232447E-3</c:v>
                </c:pt>
                <c:pt idx="333">
                  <c:v>1.029869271563788E-3</c:v>
                </c:pt>
                <c:pt idx="334">
                  <c:v>-4.0885424619965249E-3</c:v>
                </c:pt>
                <c:pt idx="335">
                  <c:v>-3.7886810071396937E-4</c:v>
                </c:pt>
                <c:pt idx="336">
                  <c:v>-1.1648999996520804E-3</c:v>
                </c:pt>
                <c:pt idx="337">
                  <c:v>3.3654098797117893E-3</c:v>
                </c:pt>
                <c:pt idx="338">
                  <c:v>3.5025073247689775E-3</c:v>
                </c:pt>
                <c:pt idx="339">
                  <c:v>2.68554257200182E-4</c:v>
                </c:pt>
                <c:pt idx="340">
                  <c:v>4.5408019123527321E-4</c:v>
                </c:pt>
                <c:pt idx="341">
                  <c:v>-3.8582059310028338E-3</c:v>
                </c:pt>
                <c:pt idx="342">
                  <c:v>-6.7333679499473886E-3</c:v>
                </c:pt>
                <c:pt idx="343">
                  <c:v>-4.6439647359204361E-3</c:v>
                </c:pt>
                <c:pt idx="344">
                  <c:v>4.0121525176219919E-3</c:v>
                </c:pt>
                <c:pt idx="345">
                  <c:v>1.7622092025773028E-3</c:v>
                </c:pt>
                <c:pt idx="346">
                  <c:v>-2.6204313050127714E-3</c:v>
                </c:pt>
                <c:pt idx="347">
                  <c:v>-1.8044560801100396E-3</c:v>
                </c:pt>
                <c:pt idx="348">
                  <c:v>-6.5024232828674311E-3</c:v>
                </c:pt>
                <c:pt idx="349">
                  <c:v>-4.5574933761324266E-3</c:v>
                </c:pt>
                <c:pt idx="350">
                  <c:v>5.3947608272220116E-3</c:v>
                </c:pt>
                <c:pt idx="351">
                  <c:v>-1.3886593736096575E-3</c:v>
                </c:pt>
                <c:pt idx="352">
                  <c:v>-1.7997192738883339E-3</c:v>
                </c:pt>
                <c:pt idx="353">
                  <c:v>-8.0745682331411217E-3</c:v>
                </c:pt>
                <c:pt idx="354">
                  <c:v>-2.5646233553942022E-3</c:v>
                </c:pt>
                <c:pt idx="355">
                  <c:v>-1.7137824878248331E-3</c:v>
                </c:pt>
                <c:pt idx="356">
                  <c:v>4.1267106524842667E-3</c:v>
                </c:pt>
                <c:pt idx="357">
                  <c:v>-2.3064283001399399E-3</c:v>
                </c:pt>
                <c:pt idx="358">
                  <c:v>-1.0446110731392011E-2</c:v>
                </c:pt>
                <c:pt idx="359">
                  <c:v>-2.1473819834649799E-4</c:v>
                </c:pt>
                <c:pt idx="360">
                  <c:v>-4.7047700624796018E-3</c:v>
                </c:pt>
                <c:pt idx="361">
                  <c:v>5.3873016094829751E-4</c:v>
                </c:pt>
                <c:pt idx="362">
                  <c:v>-1.6683395981389459E-3</c:v>
                </c:pt>
                <c:pt idx="363">
                  <c:v>-1.6416040622198036E-3</c:v>
                </c:pt>
                <c:pt idx="364">
                  <c:v>1.1944461561457231E-3</c:v>
                </c:pt>
                <c:pt idx="365">
                  <c:v>-1.59831939709143E-4</c:v>
                </c:pt>
                <c:pt idx="366">
                  <c:v>-9.9034730395404225E-3</c:v>
                </c:pt>
                <c:pt idx="367">
                  <c:v>-4.2243598064668486E-3</c:v>
                </c:pt>
                <c:pt idx="368">
                  <c:v>-6.9101179009618541E-3</c:v>
                </c:pt>
                <c:pt idx="369">
                  <c:v>2.6481305971848279E-4</c:v>
                </c:pt>
                <c:pt idx="370">
                  <c:v>2.6144138690330498E-3</c:v>
                </c:pt>
                <c:pt idx="371">
                  <c:v>4.615002307502003E-4</c:v>
                </c:pt>
                <c:pt idx="372">
                  <c:v>-1.3970398868736633E-2</c:v>
                </c:pt>
                <c:pt idx="373">
                  <c:v>4.1836760935529682E-3</c:v>
                </c:pt>
                <c:pt idx="374">
                  <c:v>5.5798581218917676E-3</c:v>
                </c:pt>
                <c:pt idx="375">
                  <c:v>4.7457095360581292E-5</c:v>
                </c:pt>
                <c:pt idx="376">
                  <c:v>-1.441984567800203E-3</c:v>
                </c:pt>
                <c:pt idx="377">
                  <c:v>-2.7647932769071515E-3</c:v>
                </c:pt>
                <c:pt idx="378">
                  <c:v>-7.1721723819612171E-3</c:v>
                </c:pt>
                <c:pt idx="379">
                  <c:v>-3.7671157983683035E-3</c:v>
                </c:pt>
                <c:pt idx="380">
                  <c:v>1.0744031348675187E-2</c:v>
                </c:pt>
                <c:pt idx="381">
                  <c:v>4.5427502587879198E-3</c:v>
                </c:pt>
                <c:pt idx="382">
                  <c:v>7.6313855025622601E-4</c:v>
                </c:pt>
                <c:pt idx="383">
                  <c:v>-5.4455445544554504E-3</c:v>
                </c:pt>
                <c:pt idx="384">
                  <c:v>-6.6168624012409305E-3</c:v>
                </c:pt>
                <c:pt idx="385">
                  <c:v>1.1741037539798604E-3</c:v>
                </c:pt>
                <c:pt idx="386">
                  <c:v>1.3629785833575436E-3</c:v>
                </c:pt>
                <c:pt idx="387">
                  <c:v>2.0629798703220015E-3</c:v>
                </c:pt>
                <c:pt idx="388">
                  <c:v>-5.20273417329431E-3</c:v>
                </c:pt>
                <c:pt idx="389">
                  <c:v>-6.9315077134657344E-4</c:v>
                </c:pt>
                <c:pt idx="390">
                  <c:v>-3.3670762758313266E-3</c:v>
                </c:pt>
                <c:pt idx="391">
                  <c:v>-5.846287692351515E-4</c:v>
                </c:pt>
                <c:pt idx="392">
                  <c:v>5.7482798561854231E-3</c:v>
                </c:pt>
                <c:pt idx="393">
                  <c:v>2.2195332942758217E-3</c:v>
                </c:pt>
                <c:pt idx="394">
                  <c:v>-1.3930003134920987E-3</c:v>
                </c:pt>
                <c:pt idx="395">
                  <c:v>-9.7071108596757938E-4</c:v>
                </c:pt>
                <c:pt idx="396">
                  <c:v>-1.0872111124486383E-2</c:v>
                </c:pt>
                <c:pt idx="397">
                  <c:v>1.7301399383256033E-3</c:v>
                </c:pt>
                <c:pt idx="398">
                  <c:v>5.970289387624117E-3</c:v>
                </c:pt>
                <c:pt idx="399">
                  <c:v>2.0792331466887859E-3</c:v>
                </c:pt>
                <c:pt idx="400">
                  <c:v>-1.97719713629807E-3</c:v>
                </c:pt>
                <c:pt idx="401">
                  <c:v>-5.7218737924884522E-3</c:v>
                </c:pt>
                <c:pt idx="402">
                  <c:v>-9.1938811921989938E-3</c:v>
                </c:pt>
                <c:pt idx="403">
                  <c:v>3.213414359791722E-3</c:v>
                </c:pt>
                <c:pt idx="404">
                  <c:v>9.4104888197299452E-3</c:v>
                </c:pt>
                <c:pt idx="405">
                  <c:v>1.0171794372616949E-2</c:v>
                </c:pt>
                <c:pt idx="406">
                  <c:v>9.5237779094409225E-3</c:v>
                </c:pt>
                <c:pt idx="407">
                  <c:v>-5.196161491575424E-3</c:v>
                </c:pt>
                <c:pt idx="408">
                  <c:v>-6.2432700870388436E-3</c:v>
                </c:pt>
                <c:pt idx="409">
                  <c:v>-3.4076666948892331E-3</c:v>
                </c:pt>
                <c:pt idx="410">
                  <c:v>3.8401105121854684E-3</c:v>
                </c:pt>
                <c:pt idx="411">
                  <c:v>5.3240877893867555E-4</c:v>
                </c:pt>
                <c:pt idx="412">
                  <c:v>-4.0445073520568586E-3</c:v>
                </c:pt>
                <c:pt idx="413">
                  <c:v>-5.8874711363674503E-3</c:v>
                </c:pt>
                <c:pt idx="414">
                  <c:v>-4.3141798613687277E-3</c:v>
                </c:pt>
                <c:pt idx="415">
                  <c:v>-1.2667289040997343E-3</c:v>
                </c:pt>
                <c:pt idx="416">
                  <c:v>1.1517061658288252E-3</c:v>
                </c:pt>
                <c:pt idx="417">
                  <c:v>-4.9667075050252585E-4</c:v>
                </c:pt>
                <c:pt idx="418">
                  <c:v>-3.5818306270860578E-3</c:v>
                </c:pt>
                <c:pt idx="419">
                  <c:v>1.6794569947913285E-3</c:v>
                </c:pt>
                <c:pt idx="420">
                  <c:v>-6.9671120460165215E-3</c:v>
                </c:pt>
                <c:pt idx="421">
                  <c:v>6.9756714323838676E-3</c:v>
                </c:pt>
                <c:pt idx="422">
                  <c:v>2.0637617663392671E-3</c:v>
                </c:pt>
                <c:pt idx="423">
                  <c:v>-9.7295701893873598E-5</c:v>
                </c:pt>
                <c:pt idx="424">
                  <c:v>2.3779530098184676E-3</c:v>
                </c:pt>
                <c:pt idx="425">
                  <c:v>5.8439645685803843E-4</c:v>
                </c:pt>
                <c:pt idx="426">
                  <c:v>-4.9489276922888292E-3</c:v>
                </c:pt>
                <c:pt idx="427">
                  <c:v>-1.3949293325481449E-3</c:v>
                </c:pt>
                <c:pt idx="428">
                  <c:v>6.8213267885510742E-3</c:v>
                </c:pt>
                <c:pt idx="429">
                  <c:v>-2.8695811589796172E-4</c:v>
                </c:pt>
                <c:pt idx="430">
                  <c:v>7.8220013894214624E-4</c:v>
                </c:pt>
                <c:pt idx="431">
                  <c:v>3.0189941888569827E-3</c:v>
                </c:pt>
                <c:pt idx="432">
                  <c:v>-8.4097413620003447E-3</c:v>
                </c:pt>
                <c:pt idx="433">
                  <c:v>2.8936423060783589E-3</c:v>
                </c:pt>
                <c:pt idx="434">
                  <c:v>1.6117254766931932E-3</c:v>
                </c:pt>
                <c:pt idx="435">
                  <c:v>-4.0529822697754625E-4</c:v>
                </c:pt>
                <c:pt idx="436">
                  <c:v>-1.319397755314089E-3</c:v>
                </c:pt>
                <c:pt idx="437">
                  <c:v>-2.3716428434074066E-3</c:v>
                </c:pt>
                <c:pt idx="438">
                  <c:v>-3.1019180962136295E-3</c:v>
                </c:pt>
                <c:pt idx="439">
                  <c:v>-2.8330531091114164E-3</c:v>
                </c:pt>
                <c:pt idx="440">
                  <c:v>4.8329182923507741E-3</c:v>
                </c:pt>
                <c:pt idx="441">
                  <c:v>-6.4330044045535217E-4</c:v>
                </c:pt>
                <c:pt idx="442">
                  <c:v>5.1319901640645149E-4</c:v>
                </c:pt>
                <c:pt idx="443">
                  <c:v>1.7358081892440147E-3</c:v>
                </c:pt>
                <c:pt idx="444">
                  <c:v>-1.2032284242672553E-2</c:v>
                </c:pt>
                <c:pt idx="445">
                  <c:v>4.5003605128604018E-3</c:v>
                </c:pt>
                <c:pt idx="446">
                  <c:v>7.0979159054473939E-4</c:v>
                </c:pt>
                <c:pt idx="447">
                  <c:v>5.3107950259811965E-4</c:v>
                </c:pt>
                <c:pt idx="448">
                  <c:v>1.2440652634471139E-3</c:v>
                </c:pt>
                <c:pt idx="449">
                  <c:v>-1.6480206119590113E-3</c:v>
                </c:pt>
                <c:pt idx="450">
                  <c:v>-4.1686000377751942E-3</c:v>
                </c:pt>
                <c:pt idx="451">
                  <c:v>-4.7879144650131433E-3</c:v>
                </c:pt>
                <c:pt idx="452">
                  <c:v>-7.5276843030924745E-4</c:v>
                </c:pt>
                <c:pt idx="453">
                  <c:v>-3.3956287979032274E-3</c:v>
                </c:pt>
                <c:pt idx="454">
                  <c:v>-7.682857544686339E-4</c:v>
                </c:pt>
                <c:pt idx="455">
                  <c:v>2.6384482479760996E-3</c:v>
                </c:pt>
                <c:pt idx="456">
                  <c:v>-1.0276774448045312E-2</c:v>
                </c:pt>
                <c:pt idx="457">
                  <c:v>-9.7479854697257728E-4</c:v>
                </c:pt>
                <c:pt idx="458">
                  <c:v>6.8324685776846028E-3</c:v>
                </c:pt>
                <c:pt idx="459">
                  <c:v>1.1753591682750475E-4</c:v>
                </c:pt>
                <c:pt idx="460">
                  <c:v>1.2098931682700265E-3</c:v>
                </c:pt>
                <c:pt idx="461">
                  <c:v>-4.1289934410908558E-3</c:v>
                </c:pt>
                <c:pt idx="462">
                  <c:v>-3.3587708138728134E-3</c:v>
                </c:pt>
                <c:pt idx="463">
                  <c:v>-1.4623983210315661E-3</c:v>
                </c:pt>
                <c:pt idx="464">
                  <c:v>3.4785230623362029E-3</c:v>
                </c:pt>
                <c:pt idx="465">
                  <c:v>-2.5983956255906104E-3</c:v>
                </c:pt>
                <c:pt idx="466">
                  <c:v>-2.4806217428741117E-3</c:v>
                </c:pt>
                <c:pt idx="467">
                  <c:v>2.9287238720199227E-5</c:v>
                </c:pt>
                <c:pt idx="468">
                  <c:v>-1.4010005661200475E-2</c:v>
                </c:pt>
                <c:pt idx="469">
                  <c:v>3.1061644415111278E-3</c:v>
                </c:pt>
                <c:pt idx="470">
                  <c:v>-2.1060143672626541E-3</c:v>
                </c:pt>
                <c:pt idx="471">
                  <c:v>2.0055854067995149E-3</c:v>
                </c:pt>
                <c:pt idx="472">
                  <c:v>-1.3932731946364463E-3</c:v>
                </c:pt>
                <c:pt idx="473">
                  <c:v>7.4860191269099374E-4</c:v>
                </c:pt>
                <c:pt idx="474">
                  <c:v>-4.3984436595463361E-3</c:v>
                </c:pt>
                <c:pt idx="475">
                  <c:v>-8.6017909703639539E-4</c:v>
                </c:pt>
                <c:pt idx="476">
                  <c:v>1.5240688005286884E-3</c:v>
                </c:pt>
                <c:pt idx="477">
                  <c:v>7.3957393191725895E-4</c:v>
                </c:pt>
                <c:pt idx="478">
                  <c:v>4.1778530373026701E-4</c:v>
                </c:pt>
                <c:pt idx="479">
                  <c:v>4.6473087684525405E-3</c:v>
                </c:pt>
                <c:pt idx="480">
                  <c:v>-4.1375644689175539E-3</c:v>
                </c:pt>
                <c:pt idx="481">
                  <c:v>4.4806419191389946E-3</c:v>
                </c:pt>
                <c:pt idx="482">
                  <c:v>-1.8630950396882895E-3</c:v>
                </c:pt>
                <c:pt idx="483">
                  <c:v>-1.138267395153103E-3</c:v>
                </c:pt>
                <c:pt idx="484">
                  <c:v>1.509709699041295E-4</c:v>
                </c:pt>
                <c:pt idx="485">
                  <c:v>-5.6637965742084573E-3</c:v>
                </c:pt>
                <c:pt idx="486">
                  <c:v>-1.267167448779416E-3</c:v>
                </c:pt>
                <c:pt idx="487">
                  <c:v>-1.9739120547915823E-3</c:v>
                </c:pt>
                <c:pt idx="488">
                  <c:v>6.2436234517327938E-3</c:v>
                </c:pt>
                <c:pt idx="489">
                  <c:v>-2.5713787862780002E-4</c:v>
                </c:pt>
                <c:pt idx="490">
                  <c:v>-2.9127758798002112E-3</c:v>
                </c:pt>
                <c:pt idx="491">
                  <c:v>2.5416888850233743E-3</c:v>
                </c:pt>
                <c:pt idx="492">
                  <c:v>-2.9787481240143299E-3</c:v>
                </c:pt>
                <c:pt idx="493">
                  <c:v>4.5551727208295034E-3</c:v>
                </c:pt>
                <c:pt idx="494">
                  <c:v>1.8311425151775751E-3</c:v>
                </c:pt>
                <c:pt idx="495">
                  <c:v>-4.0206990098806683E-3</c:v>
                </c:pt>
                <c:pt idx="496">
                  <c:v>-5.5824109805957534E-4</c:v>
                </c:pt>
                <c:pt idx="497">
                  <c:v>-1.7323470288217457E-3</c:v>
                </c:pt>
                <c:pt idx="498">
                  <c:v>1.103940839517259E-3</c:v>
                </c:pt>
                <c:pt idx="499">
                  <c:v>-2.9542639352967415E-3</c:v>
                </c:pt>
                <c:pt idx="500">
                  <c:v>-9.480090864155688E-4</c:v>
                </c:pt>
                <c:pt idx="501">
                  <c:v>1.0967748099837138E-3</c:v>
                </c:pt>
                <c:pt idx="502">
                  <c:v>-8.644823079659858E-4</c:v>
                </c:pt>
                <c:pt idx="503">
                  <c:v>2.4424693533267039E-3</c:v>
                </c:pt>
                <c:pt idx="504">
                  <c:v>-1.0862396014134967E-2</c:v>
                </c:pt>
                <c:pt idx="505">
                  <c:v>5.4309646902344078E-3</c:v>
                </c:pt>
                <c:pt idx="506">
                  <c:v>3.1081967892154783E-4</c:v>
                </c:pt>
                <c:pt idx="507">
                  <c:v>4.5841654965776968E-3</c:v>
                </c:pt>
                <c:pt idx="508">
                  <c:v>1.3959845533261239E-3</c:v>
                </c:pt>
                <c:pt idx="509">
                  <c:v>6.3234270977874374E-5</c:v>
                </c:pt>
                <c:pt idx="510">
                  <c:v>5.0144626476524845E-3</c:v>
                </c:pt>
                <c:pt idx="511">
                  <c:v>-5.4242077382519183E-3</c:v>
                </c:pt>
                <c:pt idx="512">
                  <c:v>-3.7449195329786189E-3</c:v>
                </c:pt>
                <c:pt idx="513">
                  <c:v>-1.5166627758834705E-3</c:v>
                </c:pt>
                <c:pt idx="514">
                  <c:v>-6.2706488387664905E-4</c:v>
                </c:pt>
                <c:pt idx="515">
                  <c:v>1.5654968804146296E-3</c:v>
                </c:pt>
                <c:pt idx="516">
                  <c:v>-1.2616656481090116E-2</c:v>
                </c:pt>
                <c:pt idx="517">
                  <c:v>4.6253149543507011E-3</c:v>
                </c:pt>
                <c:pt idx="518">
                  <c:v>2.5471949506241653E-3</c:v>
                </c:pt>
                <c:pt idx="519">
                  <c:v>1.509051104252368E-3</c:v>
                </c:pt>
                <c:pt idx="520">
                  <c:v>6.5498705103195221E-5</c:v>
                </c:pt>
                <c:pt idx="521">
                  <c:v>1.4169174155951314E-3</c:v>
                </c:pt>
                <c:pt idx="522">
                  <c:v>4.4227581024958162E-3</c:v>
                </c:pt>
                <c:pt idx="523">
                  <c:v>-3.9064137985231895E-3</c:v>
                </c:pt>
                <c:pt idx="524">
                  <c:v>2.5186120272153723E-3</c:v>
                </c:pt>
                <c:pt idx="525">
                  <c:v>-3.6079258593019192E-3</c:v>
                </c:pt>
                <c:pt idx="526">
                  <c:v>-2.6339395325547521E-4</c:v>
                </c:pt>
                <c:pt idx="527">
                  <c:v>3.7642589977915364E-3</c:v>
                </c:pt>
                <c:pt idx="528">
                  <c:v>-9.1588051122459824E-3</c:v>
                </c:pt>
                <c:pt idx="529">
                  <c:v>4.4859618043544547E-3</c:v>
                </c:pt>
                <c:pt idx="530">
                  <c:v>-1.4556494817887788E-3</c:v>
                </c:pt>
                <c:pt idx="531">
                  <c:v>3.2326952900934014E-3</c:v>
                </c:pt>
                <c:pt idx="532">
                  <c:v>2.267308763361342E-3</c:v>
                </c:pt>
                <c:pt idx="533">
                  <c:v>-1.1079368986837146E-3</c:v>
                </c:pt>
                <c:pt idx="534">
                  <c:v>1.6685641722631317E-3</c:v>
                </c:pt>
                <c:pt idx="535">
                  <c:v>-5.1136979507292457E-3</c:v>
                </c:pt>
                <c:pt idx="536">
                  <c:v>3.1263651804744885E-3</c:v>
                </c:pt>
                <c:pt idx="537">
                  <c:v>-2.5593852907792591E-3</c:v>
                </c:pt>
                <c:pt idx="538">
                  <c:v>-1.8631550178518363E-3</c:v>
                </c:pt>
                <c:pt idx="539">
                  <c:v>1.0121482288216743E-3</c:v>
                </c:pt>
                <c:pt idx="540">
                  <c:v>-1.5459485675999973E-2</c:v>
                </c:pt>
                <c:pt idx="541">
                  <c:v>3.6444168328746418E-3</c:v>
                </c:pt>
                <c:pt idx="542">
                  <c:v>2.55335411644253E-3</c:v>
                </c:pt>
                <c:pt idx="543">
                  <c:v>4.8156357137245642E-3</c:v>
                </c:pt>
                <c:pt idx="544">
                  <c:v>7.1232524820393772E-3</c:v>
                </c:pt>
                <c:pt idx="545">
                  <c:v>1.2444344840316646E-3</c:v>
                </c:pt>
                <c:pt idx="546">
                  <c:v>-3.2957489479894519E-3</c:v>
                </c:pt>
                <c:pt idx="547">
                  <c:v>-5.1884898379510602E-3</c:v>
                </c:pt>
                <c:pt idx="548">
                  <c:v>-1.6621513872645544E-3</c:v>
                </c:pt>
                <c:pt idx="549">
                  <c:v>-2.0358649560897613E-3</c:v>
                </c:pt>
                <c:pt idx="550">
                  <c:v>-2.3932094673029258E-3</c:v>
                </c:pt>
                <c:pt idx="551">
                  <c:v>2.6890350000963181E-3</c:v>
                </c:pt>
                <c:pt idx="552">
                  <c:v>-5.6415990481171185E-3</c:v>
                </c:pt>
                <c:pt idx="553">
                  <c:v>-1.3356957526184932E-3</c:v>
                </c:pt>
                <c:pt idx="554">
                  <c:v>-3.4710916098577016E-3</c:v>
                </c:pt>
                <c:pt idx="555">
                  <c:v>-4.5088211827435387E-3</c:v>
                </c:pt>
                <c:pt idx="556">
                  <c:v>-4.404514549820604E-3</c:v>
                </c:pt>
                <c:pt idx="557">
                  <c:v>-7.4188162469019936E-3</c:v>
                </c:pt>
                <c:pt idx="558">
                  <c:v>-2.2477217453764631E-3</c:v>
                </c:pt>
                <c:pt idx="559">
                  <c:v>2.2198816699279256E-3</c:v>
                </c:pt>
                <c:pt idx="560">
                  <c:v>1.0622682024237218E-3</c:v>
                </c:pt>
                <c:pt idx="561">
                  <c:v>-7.2748128197428485E-3</c:v>
                </c:pt>
                <c:pt idx="562">
                  <c:v>-3.9658482286100138E-3</c:v>
                </c:pt>
                <c:pt idx="563">
                  <c:v>5.551612704273623E-3</c:v>
                </c:pt>
                <c:pt idx="564">
                  <c:v>-1.1052643527782569E-2</c:v>
                </c:pt>
                <c:pt idx="565">
                  <c:v>9.6185815251170759E-4</c:v>
                </c:pt>
                <c:pt idx="566">
                  <c:v>7.0422758406869512E-3</c:v>
                </c:pt>
                <c:pt idx="567">
                  <c:v>1.9586969458824655E-3</c:v>
                </c:pt>
                <c:pt idx="568">
                  <c:v>1.5100803690488718E-3</c:v>
                </c:pt>
                <c:pt idx="569">
                  <c:v>1.5404081997978381E-3</c:v>
                </c:pt>
                <c:pt idx="570">
                  <c:v>9.5401541683470814E-4</c:v>
                </c:pt>
                <c:pt idx="571">
                  <c:v>1.6801302354049419E-2</c:v>
                </c:pt>
                <c:pt idx="572">
                  <c:v>1.0458327107671028E-2</c:v>
                </c:pt>
                <c:pt idx="573">
                  <c:v>-2.9700608590832456E-3</c:v>
                </c:pt>
                <c:pt idx="574">
                  <c:v>7.4937134304879915E-3</c:v>
                </c:pt>
                <c:pt idx="575">
                  <c:v>2.0150469290318718E-2</c:v>
                </c:pt>
                <c:pt idx="576">
                  <c:v>-1.6430892512076301E-2</c:v>
                </c:pt>
                <c:pt idx="577">
                  <c:v>7.1957047751611825E-3</c:v>
                </c:pt>
                <c:pt idx="578">
                  <c:v>4.9302531232882085E-3</c:v>
                </c:pt>
                <c:pt idx="579">
                  <c:v>3.7878806446367541E-4</c:v>
                </c:pt>
                <c:pt idx="580">
                  <c:v>2.0516575002909043E-3</c:v>
                </c:pt>
                <c:pt idx="581">
                  <c:v>8.6150364607178176E-3</c:v>
                </c:pt>
                <c:pt idx="582">
                  <c:v>-1.6119933928087082E-3</c:v>
                </c:pt>
                <c:pt idx="583">
                  <c:v>-4.378200005377586E-3</c:v>
                </c:pt>
                <c:pt idx="584">
                  <c:v>1.5276895385809564E-3</c:v>
                </c:pt>
                <c:pt idx="585">
                  <c:v>1.7089045681186743E-3</c:v>
                </c:pt>
                <c:pt idx="586">
                  <c:v>1.5259583978981528E-3</c:v>
                </c:pt>
                <c:pt idx="587">
                  <c:v>4.9554755798761896E-3</c:v>
                </c:pt>
                <c:pt idx="588">
                  <c:v>-4.5059196431762594E-3</c:v>
                </c:pt>
                <c:pt idx="589">
                  <c:v>-1.949331521946096E-3</c:v>
                </c:pt>
                <c:pt idx="590">
                  <c:v>-2.5722640196697011E-3</c:v>
                </c:pt>
                <c:pt idx="591">
                  <c:v>-1.7472706969527962E-3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065-4B49-91AA-9EF9588D3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2832072"/>
        <c:axId val="724819760"/>
      </c:scatterChart>
      <c:valAx>
        <c:axId val="732832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ef(SEK/USD)</a:t>
                </a:r>
              </a:p>
            </c:rich>
          </c:tx>
          <c:layout>
            <c:manualLayout>
              <c:xMode val="edge"/>
              <c:yMode val="edge"/>
              <c:x val="0.39202660988131199"/>
              <c:y val="0.88732394366197187"/>
            </c:manualLayout>
          </c:layout>
          <c:overlay val="0"/>
          <c:spPr>
            <a:noFill/>
            <a:ln w="25400">
              <a:noFill/>
            </a:ln>
          </c:spPr>
        </c:title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4819760"/>
        <c:crosses val="autoZero"/>
        <c:crossBetween val="midCat"/>
        <c:majorUnit val="0.05"/>
      </c:valAx>
      <c:valAx>
        <c:axId val="724819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Isek-Iusd</a:t>
                </a:r>
              </a:p>
            </c:rich>
          </c:tx>
          <c:layout>
            <c:manualLayout>
              <c:xMode val="edge"/>
              <c:yMode val="edge"/>
              <c:x val="1.8272338599184534E-2"/>
              <c:y val="0.3838028169014084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2832072"/>
        <c:crosses val="autoZero"/>
        <c:crossBetween val="midCat"/>
        <c:majorUnit val="0.01"/>
        <c:minorUnit val="0.0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Actual vs Long Run PPP (SEK/USD)</a:t>
            </a:r>
          </a:p>
        </c:rich>
      </c:tx>
      <c:layout>
        <c:manualLayout>
          <c:xMode val="edge"/>
          <c:yMode val="edge"/>
          <c:x val="0.28237129157138618"/>
          <c:y val="3.78008206720638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08424336973479"/>
          <c:y val="0.13745750596510539"/>
          <c:w val="0.84784684809135702"/>
          <c:h val="0.63230452743948484"/>
        </c:manualLayout>
      </c:layout>
      <c:lineChart>
        <c:grouping val="standard"/>
        <c:varyColors val="0"/>
        <c:ser>
          <c:idx val="2"/>
          <c:order val="0"/>
          <c:tx>
            <c:v>Actual</c:v>
          </c:tx>
          <c:spPr>
            <a:ln w="12700">
              <a:solidFill>
                <a:srgbClr val="A50021"/>
              </a:solidFill>
              <a:prstDash val="solid"/>
            </a:ln>
          </c:spPr>
          <c:marker>
            <c:symbol val="none"/>
          </c:marker>
          <c:cat>
            <c:numRef>
              <c:f>'Data-Forecast'!$A$9:$A$600</c:f>
              <c:numCache>
                <c:formatCode>m/d/yyyy</c:formatCode>
                <c:ptCount val="592"/>
                <c:pt idx="0">
                  <c:v>27395</c:v>
                </c:pt>
                <c:pt idx="1">
                  <c:v>27426</c:v>
                </c:pt>
                <c:pt idx="2">
                  <c:v>27454</c:v>
                </c:pt>
                <c:pt idx="3">
                  <c:v>27485</c:v>
                </c:pt>
                <c:pt idx="4">
                  <c:v>27515</c:v>
                </c:pt>
                <c:pt idx="5">
                  <c:v>27546</c:v>
                </c:pt>
                <c:pt idx="6">
                  <c:v>27576</c:v>
                </c:pt>
                <c:pt idx="7">
                  <c:v>27607</c:v>
                </c:pt>
                <c:pt idx="8">
                  <c:v>27638</c:v>
                </c:pt>
                <c:pt idx="9">
                  <c:v>27668</c:v>
                </c:pt>
                <c:pt idx="10">
                  <c:v>27699</c:v>
                </c:pt>
                <c:pt idx="11">
                  <c:v>27729</c:v>
                </c:pt>
                <c:pt idx="12">
                  <c:v>27760</c:v>
                </c:pt>
                <c:pt idx="13">
                  <c:v>27791</c:v>
                </c:pt>
                <c:pt idx="14">
                  <c:v>27820</c:v>
                </c:pt>
                <c:pt idx="15">
                  <c:v>27851</c:v>
                </c:pt>
                <c:pt idx="16">
                  <c:v>27881</c:v>
                </c:pt>
                <c:pt idx="17">
                  <c:v>27912</c:v>
                </c:pt>
                <c:pt idx="18">
                  <c:v>27942</c:v>
                </c:pt>
                <c:pt idx="19">
                  <c:v>27973</c:v>
                </c:pt>
                <c:pt idx="20">
                  <c:v>28004</c:v>
                </c:pt>
                <c:pt idx="21">
                  <c:v>28034</c:v>
                </c:pt>
                <c:pt idx="22">
                  <c:v>28065</c:v>
                </c:pt>
                <c:pt idx="23">
                  <c:v>28095</c:v>
                </c:pt>
                <c:pt idx="24">
                  <c:v>28126</c:v>
                </c:pt>
                <c:pt idx="25">
                  <c:v>28157</c:v>
                </c:pt>
                <c:pt idx="26">
                  <c:v>28185</c:v>
                </c:pt>
                <c:pt idx="27">
                  <c:v>28216</c:v>
                </c:pt>
                <c:pt idx="28">
                  <c:v>28246</c:v>
                </c:pt>
                <c:pt idx="29">
                  <c:v>28277</c:v>
                </c:pt>
                <c:pt idx="30">
                  <c:v>28307</c:v>
                </c:pt>
                <c:pt idx="31">
                  <c:v>28338</c:v>
                </c:pt>
                <c:pt idx="32">
                  <c:v>28369</c:v>
                </c:pt>
                <c:pt idx="33">
                  <c:v>28399</c:v>
                </c:pt>
                <c:pt idx="34">
                  <c:v>28430</c:v>
                </c:pt>
                <c:pt idx="35">
                  <c:v>28460</c:v>
                </c:pt>
                <c:pt idx="36">
                  <c:v>28491</c:v>
                </c:pt>
                <c:pt idx="37">
                  <c:v>28522</c:v>
                </c:pt>
                <c:pt idx="38">
                  <c:v>28550</c:v>
                </c:pt>
                <c:pt idx="39">
                  <c:v>28581</c:v>
                </c:pt>
                <c:pt idx="40">
                  <c:v>28611</c:v>
                </c:pt>
                <c:pt idx="41">
                  <c:v>28642</c:v>
                </c:pt>
                <c:pt idx="42">
                  <c:v>28672</c:v>
                </c:pt>
                <c:pt idx="43">
                  <c:v>28703</c:v>
                </c:pt>
                <c:pt idx="44">
                  <c:v>28734</c:v>
                </c:pt>
                <c:pt idx="45">
                  <c:v>28764</c:v>
                </c:pt>
                <c:pt idx="46">
                  <c:v>28795</c:v>
                </c:pt>
                <c:pt idx="47">
                  <c:v>28825</c:v>
                </c:pt>
                <c:pt idx="48">
                  <c:v>28856</c:v>
                </c:pt>
                <c:pt idx="49">
                  <c:v>28887</c:v>
                </c:pt>
                <c:pt idx="50">
                  <c:v>28915</c:v>
                </c:pt>
                <c:pt idx="51">
                  <c:v>28946</c:v>
                </c:pt>
                <c:pt idx="52">
                  <c:v>28976</c:v>
                </c:pt>
                <c:pt idx="53">
                  <c:v>29007</c:v>
                </c:pt>
                <c:pt idx="54">
                  <c:v>29037</c:v>
                </c:pt>
                <c:pt idx="55">
                  <c:v>29068</c:v>
                </c:pt>
                <c:pt idx="56">
                  <c:v>29099</c:v>
                </c:pt>
                <c:pt idx="57">
                  <c:v>29129</c:v>
                </c:pt>
                <c:pt idx="58">
                  <c:v>29160</c:v>
                </c:pt>
                <c:pt idx="59">
                  <c:v>29190</c:v>
                </c:pt>
                <c:pt idx="60">
                  <c:v>29221</c:v>
                </c:pt>
                <c:pt idx="61">
                  <c:v>29252</c:v>
                </c:pt>
                <c:pt idx="62">
                  <c:v>29281</c:v>
                </c:pt>
                <c:pt idx="63">
                  <c:v>29312</c:v>
                </c:pt>
                <c:pt idx="64">
                  <c:v>29342</c:v>
                </c:pt>
                <c:pt idx="65">
                  <c:v>29373</c:v>
                </c:pt>
                <c:pt idx="66">
                  <c:v>29403</c:v>
                </c:pt>
                <c:pt idx="67">
                  <c:v>29434</c:v>
                </c:pt>
                <c:pt idx="68">
                  <c:v>29465</c:v>
                </c:pt>
                <c:pt idx="69">
                  <c:v>29495</c:v>
                </c:pt>
                <c:pt idx="70">
                  <c:v>29526</c:v>
                </c:pt>
                <c:pt idx="71">
                  <c:v>29556</c:v>
                </c:pt>
                <c:pt idx="72">
                  <c:v>29587</c:v>
                </c:pt>
                <c:pt idx="73">
                  <c:v>29618</c:v>
                </c:pt>
                <c:pt idx="74">
                  <c:v>29646</c:v>
                </c:pt>
                <c:pt idx="75">
                  <c:v>29677</c:v>
                </c:pt>
                <c:pt idx="76">
                  <c:v>29707</c:v>
                </c:pt>
                <c:pt idx="77">
                  <c:v>29738</c:v>
                </c:pt>
                <c:pt idx="78">
                  <c:v>29768</c:v>
                </c:pt>
                <c:pt idx="79">
                  <c:v>29799</c:v>
                </c:pt>
                <c:pt idx="80">
                  <c:v>29830</c:v>
                </c:pt>
                <c:pt idx="81">
                  <c:v>29860</c:v>
                </c:pt>
                <c:pt idx="82">
                  <c:v>29891</c:v>
                </c:pt>
                <c:pt idx="83">
                  <c:v>29921</c:v>
                </c:pt>
                <c:pt idx="84">
                  <c:v>29952</c:v>
                </c:pt>
                <c:pt idx="85">
                  <c:v>29983</c:v>
                </c:pt>
                <c:pt idx="86">
                  <c:v>30011</c:v>
                </c:pt>
                <c:pt idx="87">
                  <c:v>30042</c:v>
                </c:pt>
                <c:pt idx="88">
                  <c:v>30072</c:v>
                </c:pt>
                <c:pt idx="89">
                  <c:v>30103</c:v>
                </c:pt>
                <c:pt idx="90">
                  <c:v>30133</c:v>
                </c:pt>
                <c:pt idx="91">
                  <c:v>30164</c:v>
                </c:pt>
                <c:pt idx="92">
                  <c:v>30195</c:v>
                </c:pt>
                <c:pt idx="93">
                  <c:v>30225</c:v>
                </c:pt>
                <c:pt idx="94">
                  <c:v>30256</c:v>
                </c:pt>
                <c:pt idx="95">
                  <c:v>30286</c:v>
                </c:pt>
                <c:pt idx="96">
                  <c:v>30317</c:v>
                </c:pt>
                <c:pt idx="97">
                  <c:v>30348</c:v>
                </c:pt>
                <c:pt idx="98">
                  <c:v>30376</c:v>
                </c:pt>
                <c:pt idx="99">
                  <c:v>30407</c:v>
                </c:pt>
                <c:pt idx="100">
                  <c:v>30437</c:v>
                </c:pt>
                <c:pt idx="101">
                  <c:v>30468</c:v>
                </c:pt>
                <c:pt idx="102">
                  <c:v>30498</c:v>
                </c:pt>
                <c:pt idx="103">
                  <c:v>30529</c:v>
                </c:pt>
                <c:pt idx="104">
                  <c:v>30560</c:v>
                </c:pt>
                <c:pt idx="105">
                  <c:v>30590</c:v>
                </c:pt>
                <c:pt idx="106">
                  <c:v>30621</c:v>
                </c:pt>
                <c:pt idx="107">
                  <c:v>30651</c:v>
                </c:pt>
                <c:pt idx="108">
                  <c:v>30682</c:v>
                </c:pt>
                <c:pt idx="109">
                  <c:v>30713</c:v>
                </c:pt>
                <c:pt idx="110">
                  <c:v>30742</c:v>
                </c:pt>
                <c:pt idx="111">
                  <c:v>30773</c:v>
                </c:pt>
                <c:pt idx="112">
                  <c:v>30803</c:v>
                </c:pt>
                <c:pt idx="113">
                  <c:v>30834</c:v>
                </c:pt>
                <c:pt idx="114">
                  <c:v>30864</c:v>
                </c:pt>
                <c:pt idx="115">
                  <c:v>30895</c:v>
                </c:pt>
                <c:pt idx="116">
                  <c:v>30926</c:v>
                </c:pt>
                <c:pt idx="117">
                  <c:v>30956</c:v>
                </c:pt>
                <c:pt idx="118">
                  <c:v>30987</c:v>
                </c:pt>
                <c:pt idx="119">
                  <c:v>31017</c:v>
                </c:pt>
                <c:pt idx="120">
                  <c:v>31048</c:v>
                </c:pt>
                <c:pt idx="121">
                  <c:v>31079</c:v>
                </c:pt>
                <c:pt idx="122">
                  <c:v>31107</c:v>
                </c:pt>
                <c:pt idx="123">
                  <c:v>31138</c:v>
                </c:pt>
                <c:pt idx="124">
                  <c:v>31168</c:v>
                </c:pt>
                <c:pt idx="125">
                  <c:v>31199</c:v>
                </c:pt>
                <c:pt idx="126">
                  <c:v>31229</c:v>
                </c:pt>
                <c:pt idx="127">
                  <c:v>31260</c:v>
                </c:pt>
                <c:pt idx="128">
                  <c:v>31291</c:v>
                </c:pt>
                <c:pt idx="129">
                  <c:v>31321</c:v>
                </c:pt>
                <c:pt idx="130">
                  <c:v>31352</c:v>
                </c:pt>
                <c:pt idx="131">
                  <c:v>31382</c:v>
                </c:pt>
                <c:pt idx="132">
                  <c:v>31413</c:v>
                </c:pt>
                <c:pt idx="133">
                  <c:v>31444</c:v>
                </c:pt>
                <c:pt idx="134">
                  <c:v>31472</c:v>
                </c:pt>
                <c:pt idx="135">
                  <c:v>31503</c:v>
                </c:pt>
                <c:pt idx="136">
                  <c:v>31533</c:v>
                </c:pt>
                <c:pt idx="137">
                  <c:v>31564</c:v>
                </c:pt>
                <c:pt idx="138">
                  <c:v>31594</c:v>
                </c:pt>
                <c:pt idx="139">
                  <c:v>31625</c:v>
                </c:pt>
                <c:pt idx="140">
                  <c:v>31656</c:v>
                </c:pt>
                <c:pt idx="141">
                  <c:v>31686</c:v>
                </c:pt>
                <c:pt idx="142">
                  <c:v>31717</c:v>
                </c:pt>
                <c:pt idx="143">
                  <c:v>31747</c:v>
                </c:pt>
                <c:pt idx="144">
                  <c:v>31778</c:v>
                </c:pt>
                <c:pt idx="145">
                  <c:v>31809</c:v>
                </c:pt>
                <c:pt idx="146">
                  <c:v>31837</c:v>
                </c:pt>
                <c:pt idx="147">
                  <c:v>31868</c:v>
                </c:pt>
                <c:pt idx="148">
                  <c:v>31898</c:v>
                </c:pt>
                <c:pt idx="149">
                  <c:v>31929</c:v>
                </c:pt>
                <c:pt idx="150">
                  <c:v>31959</c:v>
                </c:pt>
                <c:pt idx="151">
                  <c:v>31990</c:v>
                </c:pt>
                <c:pt idx="152">
                  <c:v>32021</c:v>
                </c:pt>
                <c:pt idx="153">
                  <c:v>32051</c:v>
                </c:pt>
                <c:pt idx="154">
                  <c:v>32082</c:v>
                </c:pt>
                <c:pt idx="155">
                  <c:v>32112</c:v>
                </c:pt>
                <c:pt idx="156">
                  <c:v>32143</c:v>
                </c:pt>
                <c:pt idx="157">
                  <c:v>32174</c:v>
                </c:pt>
                <c:pt idx="158">
                  <c:v>32203</c:v>
                </c:pt>
                <c:pt idx="159">
                  <c:v>32234</c:v>
                </c:pt>
                <c:pt idx="160">
                  <c:v>32264</c:v>
                </c:pt>
                <c:pt idx="161">
                  <c:v>32295</c:v>
                </c:pt>
                <c:pt idx="162">
                  <c:v>32325</c:v>
                </c:pt>
                <c:pt idx="163">
                  <c:v>32356</c:v>
                </c:pt>
                <c:pt idx="164">
                  <c:v>32387</c:v>
                </c:pt>
                <c:pt idx="165">
                  <c:v>32417</c:v>
                </c:pt>
                <c:pt idx="166">
                  <c:v>32448</c:v>
                </c:pt>
                <c:pt idx="167">
                  <c:v>32478</c:v>
                </c:pt>
                <c:pt idx="168">
                  <c:v>32509</c:v>
                </c:pt>
                <c:pt idx="169">
                  <c:v>32540</c:v>
                </c:pt>
                <c:pt idx="170">
                  <c:v>32568</c:v>
                </c:pt>
                <c:pt idx="171">
                  <c:v>32599</c:v>
                </c:pt>
                <c:pt idx="172">
                  <c:v>32629</c:v>
                </c:pt>
                <c:pt idx="173">
                  <c:v>32660</c:v>
                </c:pt>
                <c:pt idx="174">
                  <c:v>32690</c:v>
                </c:pt>
                <c:pt idx="175">
                  <c:v>32721</c:v>
                </c:pt>
                <c:pt idx="176">
                  <c:v>32752</c:v>
                </c:pt>
                <c:pt idx="177">
                  <c:v>32782</c:v>
                </c:pt>
                <c:pt idx="178">
                  <c:v>32813</c:v>
                </c:pt>
                <c:pt idx="179">
                  <c:v>32843</c:v>
                </c:pt>
                <c:pt idx="180">
                  <c:v>32874</c:v>
                </c:pt>
                <c:pt idx="181">
                  <c:v>32905</c:v>
                </c:pt>
                <c:pt idx="182">
                  <c:v>32933</c:v>
                </c:pt>
                <c:pt idx="183">
                  <c:v>32964</c:v>
                </c:pt>
                <c:pt idx="184">
                  <c:v>32994</c:v>
                </c:pt>
                <c:pt idx="185">
                  <c:v>33025</c:v>
                </c:pt>
                <c:pt idx="186">
                  <c:v>33055</c:v>
                </c:pt>
                <c:pt idx="187">
                  <c:v>33086</c:v>
                </c:pt>
                <c:pt idx="188">
                  <c:v>33117</c:v>
                </c:pt>
                <c:pt idx="189">
                  <c:v>33147</c:v>
                </c:pt>
                <c:pt idx="190">
                  <c:v>33178</c:v>
                </c:pt>
                <c:pt idx="191">
                  <c:v>33208</c:v>
                </c:pt>
                <c:pt idx="192">
                  <c:v>33239</c:v>
                </c:pt>
                <c:pt idx="193">
                  <c:v>33270</c:v>
                </c:pt>
                <c:pt idx="194">
                  <c:v>33298</c:v>
                </c:pt>
                <c:pt idx="195">
                  <c:v>33329</c:v>
                </c:pt>
                <c:pt idx="196">
                  <c:v>33359</c:v>
                </c:pt>
                <c:pt idx="197">
                  <c:v>33390</c:v>
                </c:pt>
                <c:pt idx="198">
                  <c:v>33420</c:v>
                </c:pt>
                <c:pt idx="199">
                  <c:v>33451</c:v>
                </c:pt>
                <c:pt idx="200">
                  <c:v>33482</c:v>
                </c:pt>
                <c:pt idx="201">
                  <c:v>33512</c:v>
                </c:pt>
                <c:pt idx="202">
                  <c:v>33543</c:v>
                </c:pt>
                <c:pt idx="203">
                  <c:v>33573</c:v>
                </c:pt>
                <c:pt idx="204">
                  <c:v>33604</c:v>
                </c:pt>
                <c:pt idx="205">
                  <c:v>33635</c:v>
                </c:pt>
                <c:pt idx="206">
                  <c:v>33664</c:v>
                </c:pt>
                <c:pt idx="207">
                  <c:v>33695</c:v>
                </c:pt>
                <c:pt idx="208">
                  <c:v>33725</c:v>
                </c:pt>
                <c:pt idx="209">
                  <c:v>33756</c:v>
                </c:pt>
                <c:pt idx="210">
                  <c:v>33786</c:v>
                </c:pt>
                <c:pt idx="211">
                  <c:v>33817</c:v>
                </c:pt>
                <c:pt idx="212">
                  <c:v>33848</c:v>
                </c:pt>
                <c:pt idx="213">
                  <c:v>33878</c:v>
                </c:pt>
                <c:pt idx="214">
                  <c:v>33909</c:v>
                </c:pt>
                <c:pt idx="215">
                  <c:v>33939</c:v>
                </c:pt>
                <c:pt idx="216">
                  <c:v>33970</c:v>
                </c:pt>
                <c:pt idx="217">
                  <c:v>34001</c:v>
                </c:pt>
                <c:pt idx="218">
                  <c:v>34029</c:v>
                </c:pt>
                <c:pt idx="219">
                  <c:v>34060</c:v>
                </c:pt>
                <c:pt idx="220">
                  <c:v>34090</c:v>
                </c:pt>
                <c:pt idx="221">
                  <c:v>34121</c:v>
                </c:pt>
                <c:pt idx="222">
                  <c:v>34151</c:v>
                </c:pt>
                <c:pt idx="223">
                  <c:v>34182</c:v>
                </c:pt>
                <c:pt idx="224">
                  <c:v>34213</c:v>
                </c:pt>
                <c:pt idx="225">
                  <c:v>34243</c:v>
                </c:pt>
                <c:pt idx="226">
                  <c:v>34274</c:v>
                </c:pt>
                <c:pt idx="227">
                  <c:v>34304</c:v>
                </c:pt>
                <c:pt idx="228">
                  <c:v>34335</c:v>
                </c:pt>
                <c:pt idx="229">
                  <c:v>34366</c:v>
                </c:pt>
                <c:pt idx="230">
                  <c:v>34394</c:v>
                </c:pt>
                <c:pt idx="231">
                  <c:v>34425</c:v>
                </c:pt>
                <c:pt idx="232">
                  <c:v>34455</c:v>
                </c:pt>
                <c:pt idx="233">
                  <c:v>34486</c:v>
                </c:pt>
                <c:pt idx="234">
                  <c:v>34516</c:v>
                </c:pt>
                <c:pt idx="235">
                  <c:v>34547</c:v>
                </c:pt>
                <c:pt idx="236">
                  <c:v>34578</c:v>
                </c:pt>
                <c:pt idx="237">
                  <c:v>34608</c:v>
                </c:pt>
                <c:pt idx="238">
                  <c:v>34639</c:v>
                </c:pt>
                <c:pt idx="239">
                  <c:v>34669</c:v>
                </c:pt>
                <c:pt idx="240">
                  <c:v>34700</c:v>
                </c:pt>
                <c:pt idx="241">
                  <c:v>34731</c:v>
                </c:pt>
                <c:pt idx="242">
                  <c:v>34759</c:v>
                </c:pt>
                <c:pt idx="243">
                  <c:v>34790</c:v>
                </c:pt>
                <c:pt idx="244">
                  <c:v>34820</c:v>
                </c:pt>
                <c:pt idx="245">
                  <c:v>34851</c:v>
                </c:pt>
                <c:pt idx="246">
                  <c:v>34881</c:v>
                </c:pt>
                <c:pt idx="247">
                  <c:v>34912</c:v>
                </c:pt>
                <c:pt idx="248">
                  <c:v>34943</c:v>
                </c:pt>
                <c:pt idx="249">
                  <c:v>34973</c:v>
                </c:pt>
                <c:pt idx="250">
                  <c:v>35004</c:v>
                </c:pt>
                <c:pt idx="251">
                  <c:v>35034</c:v>
                </c:pt>
                <c:pt idx="252">
                  <c:v>35065</c:v>
                </c:pt>
                <c:pt idx="253">
                  <c:v>35096</c:v>
                </c:pt>
                <c:pt idx="254">
                  <c:v>35125</c:v>
                </c:pt>
                <c:pt idx="255">
                  <c:v>35156</c:v>
                </c:pt>
                <c:pt idx="256">
                  <c:v>35186</c:v>
                </c:pt>
                <c:pt idx="257">
                  <c:v>35217</c:v>
                </c:pt>
                <c:pt idx="258">
                  <c:v>35247</c:v>
                </c:pt>
                <c:pt idx="259">
                  <c:v>35278</c:v>
                </c:pt>
                <c:pt idx="260">
                  <c:v>35309</c:v>
                </c:pt>
                <c:pt idx="261">
                  <c:v>35339</c:v>
                </c:pt>
                <c:pt idx="262">
                  <c:v>35370</c:v>
                </c:pt>
                <c:pt idx="263">
                  <c:v>35400</c:v>
                </c:pt>
                <c:pt idx="264">
                  <c:v>35431</c:v>
                </c:pt>
                <c:pt idx="265">
                  <c:v>35462</c:v>
                </c:pt>
                <c:pt idx="266">
                  <c:v>35490</c:v>
                </c:pt>
                <c:pt idx="267">
                  <c:v>35521</c:v>
                </c:pt>
                <c:pt idx="268">
                  <c:v>35551</c:v>
                </c:pt>
                <c:pt idx="269">
                  <c:v>35582</c:v>
                </c:pt>
                <c:pt idx="270">
                  <c:v>35612</c:v>
                </c:pt>
                <c:pt idx="271">
                  <c:v>35643</c:v>
                </c:pt>
                <c:pt idx="272">
                  <c:v>35674</c:v>
                </c:pt>
                <c:pt idx="273">
                  <c:v>35704</c:v>
                </c:pt>
                <c:pt idx="274">
                  <c:v>35735</c:v>
                </c:pt>
                <c:pt idx="275">
                  <c:v>35765</c:v>
                </c:pt>
                <c:pt idx="276">
                  <c:v>35796</c:v>
                </c:pt>
                <c:pt idx="277">
                  <c:v>35827</c:v>
                </c:pt>
                <c:pt idx="278">
                  <c:v>35855</c:v>
                </c:pt>
                <c:pt idx="279">
                  <c:v>35886</c:v>
                </c:pt>
                <c:pt idx="280">
                  <c:v>35916</c:v>
                </c:pt>
                <c:pt idx="281">
                  <c:v>35947</c:v>
                </c:pt>
                <c:pt idx="282">
                  <c:v>35977</c:v>
                </c:pt>
                <c:pt idx="283">
                  <c:v>36008</c:v>
                </c:pt>
                <c:pt idx="284">
                  <c:v>36039</c:v>
                </c:pt>
                <c:pt idx="285">
                  <c:v>36069</c:v>
                </c:pt>
                <c:pt idx="286">
                  <c:v>36100</c:v>
                </c:pt>
                <c:pt idx="287">
                  <c:v>36130</c:v>
                </c:pt>
                <c:pt idx="288">
                  <c:v>36161</c:v>
                </c:pt>
                <c:pt idx="289">
                  <c:v>36192</c:v>
                </c:pt>
                <c:pt idx="290">
                  <c:v>36220</c:v>
                </c:pt>
                <c:pt idx="291">
                  <c:v>36251</c:v>
                </c:pt>
                <c:pt idx="292">
                  <c:v>36281</c:v>
                </c:pt>
                <c:pt idx="293">
                  <c:v>36312</c:v>
                </c:pt>
                <c:pt idx="294">
                  <c:v>36342</c:v>
                </c:pt>
                <c:pt idx="295">
                  <c:v>36373</c:v>
                </c:pt>
                <c:pt idx="296">
                  <c:v>36404</c:v>
                </c:pt>
                <c:pt idx="297">
                  <c:v>36434</c:v>
                </c:pt>
                <c:pt idx="298">
                  <c:v>36465</c:v>
                </c:pt>
                <c:pt idx="299">
                  <c:v>36495</c:v>
                </c:pt>
                <c:pt idx="300">
                  <c:v>36526</c:v>
                </c:pt>
                <c:pt idx="301">
                  <c:v>36557</c:v>
                </c:pt>
                <c:pt idx="302">
                  <c:v>36586</c:v>
                </c:pt>
                <c:pt idx="303">
                  <c:v>36617</c:v>
                </c:pt>
                <c:pt idx="304">
                  <c:v>36647</c:v>
                </c:pt>
                <c:pt idx="305">
                  <c:v>36678</c:v>
                </c:pt>
                <c:pt idx="306">
                  <c:v>36708</c:v>
                </c:pt>
                <c:pt idx="307">
                  <c:v>36739</c:v>
                </c:pt>
                <c:pt idx="308">
                  <c:v>36770</c:v>
                </c:pt>
                <c:pt idx="309">
                  <c:v>36800</c:v>
                </c:pt>
                <c:pt idx="310">
                  <c:v>36831</c:v>
                </c:pt>
                <c:pt idx="311">
                  <c:v>36861</c:v>
                </c:pt>
                <c:pt idx="312">
                  <c:v>36892</c:v>
                </c:pt>
                <c:pt idx="313">
                  <c:v>36923</c:v>
                </c:pt>
                <c:pt idx="314">
                  <c:v>36951</c:v>
                </c:pt>
                <c:pt idx="315">
                  <c:v>36982</c:v>
                </c:pt>
                <c:pt idx="316">
                  <c:v>37012</c:v>
                </c:pt>
                <c:pt idx="317">
                  <c:v>37043</c:v>
                </c:pt>
                <c:pt idx="318">
                  <c:v>37073</c:v>
                </c:pt>
                <c:pt idx="319">
                  <c:v>37104</c:v>
                </c:pt>
                <c:pt idx="320">
                  <c:v>37135</c:v>
                </c:pt>
                <c:pt idx="321">
                  <c:v>37165</c:v>
                </c:pt>
                <c:pt idx="322">
                  <c:v>37196</c:v>
                </c:pt>
                <c:pt idx="323">
                  <c:v>37226</c:v>
                </c:pt>
                <c:pt idx="324">
                  <c:v>37257</c:v>
                </c:pt>
                <c:pt idx="325">
                  <c:v>37288</c:v>
                </c:pt>
                <c:pt idx="326">
                  <c:v>37316</c:v>
                </c:pt>
                <c:pt idx="327">
                  <c:v>37347</c:v>
                </c:pt>
                <c:pt idx="328">
                  <c:v>37377</c:v>
                </c:pt>
                <c:pt idx="329">
                  <c:v>37408</c:v>
                </c:pt>
                <c:pt idx="330">
                  <c:v>37438</c:v>
                </c:pt>
                <c:pt idx="331">
                  <c:v>37469</c:v>
                </c:pt>
                <c:pt idx="332">
                  <c:v>37500</c:v>
                </c:pt>
                <c:pt idx="333">
                  <c:v>37530</c:v>
                </c:pt>
                <c:pt idx="334">
                  <c:v>37561</c:v>
                </c:pt>
                <c:pt idx="335">
                  <c:v>37591</c:v>
                </c:pt>
                <c:pt idx="336">
                  <c:v>37622</c:v>
                </c:pt>
                <c:pt idx="337">
                  <c:v>37653</c:v>
                </c:pt>
                <c:pt idx="338">
                  <c:v>37681</c:v>
                </c:pt>
                <c:pt idx="339">
                  <c:v>37712</c:v>
                </c:pt>
                <c:pt idx="340">
                  <c:v>37742</c:v>
                </c:pt>
                <c:pt idx="341">
                  <c:v>37773</c:v>
                </c:pt>
                <c:pt idx="342">
                  <c:v>37803</c:v>
                </c:pt>
                <c:pt idx="343">
                  <c:v>37834</c:v>
                </c:pt>
                <c:pt idx="344">
                  <c:v>37865</c:v>
                </c:pt>
                <c:pt idx="345">
                  <c:v>37895</c:v>
                </c:pt>
                <c:pt idx="346">
                  <c:v>37926</c:v>
                </c:pt>
                <c:pt idx="347">
                  <c:v>37956</c:v>
                </c:pt>
                <c:pt idx="348">
                  <c:v>37987</c:v>
                </c:pt>
                <c:pt idx="349">
                  <c:v>38018</c:v>
                </c:pt>
                <c:pt idx="350">
                  <c:v>38047</c:v>
                </c:pt>
                <c:pt idx="351">
                  <c:v>38078</c:v>
                </c:pt>
                <c:pt idx="352">
                  <c:v>38108</c:v>
                </c:pt>
                <c:pt idx="353">
                  <c:v>38139</c:v>
                </c:pt>
                <c:pt idx="354">
                  <c:v>38169</c:v>
                </c:pt>
                <c:pt idx="355">
                  <c:v>38200</c:v>
                </c:pt>
                <c:pt idx="356">
                  <c:v>38231</c:v>
                </c:pt>
                <c:pt idx="357">
                  <c:v>38261</c:v>
                </c:pt>
                <c:pt idx="358">
                  <c:v>38292</c:v>
                </c:pt>
                <c:pt idx="359">
                  <c:v>38322</c:v>
                </c:pt>
                <c:pt idx="360">
                  <c:v>38353</c:v>
                </c:pt>
                <c:pt idx="361">
                  <c:v>38384</c:v>
                </c:pt>
                <c:pt idx="362">
                  <c:v>38412</c:v>
                </c:pt>
                <c:pt idx="363">
                  <c:v>38443</c:v>
                </c:pt>
                <c:pt idx="364">
                  <c:v>38473</c:v>
                </c:pt>
                <c:pt idx="365">
                  <c:v>38504</c:v>
                </c:pt>
                <c:pt idx="366">
                  <c:v>38534</c:v>
                </c:pt>
                <c:pt idx="367">
                  <c:v>38565</c:v>
                </c:pt>
                <c:pt idx="368">
                  <c:v>38596</c:v>
                </c:pt>
                <c:pt idx="369">
                  <c:v>38626</c:v>
                </c:pt>
                <c:pt idx="370">
                  <c:v>38657</c:v>
                </c:pt>
                <c:pt idx="371">
                  <c:v>38687</c:v>
                </c:pt>
                <c:pt idx="372">
                  <c:v>38718</c:v>
                </c:pt>
                <c:pt idx="373">
                  <c:v>38749</c:v>
                </c:pt>
                <c:pt idx="374">
                  <c:v>38777</c:v>
                </c:pt>
                <c:pt idx="375">
                  <c:v>38808</c:v>
                </c:pt>
                <c:pt idx="376">
                  <c:v>38838</c:v>
                </c:pt>
                <c:pt idx="377">
                  <c:v>38869</c:v>
                </c:pt>
                <c:pt idx="378">
                  <c:v>38899</c:v>
                </c:pt>
                <c:pt idx="379">
                  <c:v>38930</c:v>
                </c:pt>
                <c:pt idx="380">
                  <c:v>38961</c:v>
                </c:pt>
                <c:pt idx="381">
                  <c:v>38991</c:v>
                </c:pt>
                <c:pt idx="382">
                  <c:v>39022</c:v>
                </c:pt>
                <c:pt idx="383">
                  <c:v>39052</c:v>
                </c:pt>
                <c:pt idx="384">
                  <c:v>39083</c:v>
                </c:pt>
                <c:pt idx="385">
                  <c:v>39114</c:v>
                </c:pt>
                <c:pt idx="386">
                  <c:v>39142</c:v>
                </c:pt>
                <c:pt idx="387">
                  <c:v>39173</c:v>
                </c:pt>
                <c:pt idx="388">
                  <c:v>39203</c:v>
                </c:pt>
                <c:pt idx="389">
                  <c:v>39234</c:v>
                </c:pt>
                <c:pt idx="390">
                  <c:v>39264</c:v>
                </c:pt>
                <c:pt idx="391">
                  <c:v>39295</c:v>
                </c:pt>
                <c:pt idx="392">
                  <c:v>39326</c:v>
                </c:pt>
                <c:pt idx="393">
                  <c:v>39356</c:v>
                </c:pt>
                <c:pt idx="394">
                  <c:v>39387</c:v>
                </c:pt>
                <c:pt idx="395">
                  <c:v>39417</c:v>
                </c:pt>
                <c:pt idx="396">
                  <c:v>39448</c:v>
                </c:pt>
                <c:pt idx="397">
                  <c:v>39479</c:v>
                </c:pt>
                <c:pt idx="398">
                  <c:v>39508</c:v>
                </c:pt>
                <c:pt idx="399">
                  <c:v>39539</c:v>
                </c:pt>
                <c:pt idx="400">
                  <c:v>39569</c:v>
                </c:pt>
                <c:pt idx="401">
                  <c:v>39600</c:v>
                </c:pt>
                <c:pt idx="402">
                  <c:v>39630</c:v>
                </c:pt>
                <c:pt idx="403">
                  <c:v>39661</c:v>
                </c:pt>
                <c:pt idx="404">
                  <c:v>39692</c:v>
                </c:pt>
                <c:pt idx="405">
                  <c:v>39722</c:v>
                </c:pt>
                <c:pt idx="406">
                  <c:v>39753</c:v>
                </c:pt>
                <c:pt idx="407">
                  <c:v>39783</c:v>
                </c:pt>
                <c:pt idx="408">
                  <c:v>39814</c:v>
                </c:pt>
                <c:pt idx="409">
                  <c:v>39845</c:v>
                </c:pt>
                <c:pt idx="410">
                  <c:v>39873</c:v>
                </c:pt>
                <c:pt idx="411">
                  <c:v>39904</c:v>
                </c:pt>
                <c:pt idx="412">
                  <c:v>39934</c:v>
                </c:pt>
                <c:pt idx="413">
                  <c:v>39965</c:v>
                </c:pt>
                <c:pt idx="414">
                  <c:v>39995</c:v>
                </c:pt>
                <c:pt idx="415">
                  <c:v>40026</c:v>
                </c:pt>
                <c:pt idx="416">
                  <c:v>40057</c:v>
                </c:pt>
                <c:pt idx="417">
                  <c:v>40087</c:v>
                </c:pt>
                <c:pt idx="418">
                  <c:v>40118</c:v>
                </c:pt>
                <c:pt idx="419">
                  <c:v>40148</c:v>
                </c:pt>
                <c:pt idx="420">
                  <c:v>40179</c:v>
                </c:pt>
                <c:pt idx="421">
                  <c:v>40210</c:v>
                </c:pt>
                <c:pt idx="422">
                  <c:v>40238</c:v>
                </c:pt>
                <c:pt idx="423">
                  <c:v>40269</c:v>
                </c:pt>
                <c:pt idx="424">
                  <c:v>40299</c:v>
                </c:pt>
                <c:pt idx="425">
                  <c:v>40330</c:v>
                </c:pt>
                <c:pt idx="426">
                  <c:v>40360</c:v>
                </c:pt>
                <c:pt idx="427">
                  <c:v>40391</c:v>
                </c:pt>
                <c:pt idx="428">
                  <c:v>40422</c:v>
                </c:pt>
                <c:pt idx="429">
                  <c:v>40452</c:v>
                </c:pt>
                <c:pt idx="430">
                  <c:v>40483</c:v>
                </c:pt>
                <c:pt idx="431">
                  <c:v>40513</c:v>
                </c:pt>
                <c:pt idx="432">
                  <c:v>40544</c:v>
                </c:pt>
                <c:pt idx="433">
                  <c:v>40575</c:v>
                </c:pt>
                <c:pt idx="434">
                  <c:v>40603</c:v>
                </c:pt>
                <c:pt idx="435">
                  <c:v>40634</c:v>
                </c:pt>
                <c:pt idx="436">
                  <c:v>40664</c:v>
                </c:pt>
                <c:pt idx="437">
                  <c:v>40695</c:v>
                </c:pt>
                <c:pt idx="438">
                  <c:v>40725</c:v>
                </c:pt>
                <c:pt idx="439">
                  <c:v>40756</c:v>
                </c:pt>
                <c:pt idx="440">
                  <c:v>40787</c:v>
                </c:pt>
                <c:pt idx="441">
                  <c:v>40817</c:v>
                </c:pt>
                <c:pt idx="442">
                  <c:v>40848</c:v>
                </c:pt>
                <c:pt idx="443">
                  <c:v>40878</c:v>
                </c:pt>
                <c:pt idx="444">
                  <c:v>40909</c:v>
                </c:pt>
                <c:pt idx="445">
                  <c:v>40940</c:v>
                </c:pt>
                <c:pt idx="446">
                  <c:v>40969</c:v>
                </c:pt>
                <c:pt idx="447">
                  <c:v>41000</c:v>
                </c:pt>
                <c:pt idx="448">
                  <c:v>41030</c:v>
                </c:pt>
                <c:pt idx="449">
                  <c:v>41061</c:v>
                </c:pt>
                <c:pt idx="450">
                  <c:v>41091</c:v>
                </c:pt>
                <c:pt idx="451">
                  <c:v>41122</c:v>
                </c:pt>
                <c:pt idx="452">
                  <c:v>41153</c:v>
                </c:pt>
                <c:pt idx="453">
                  <c:v>41183</c:v>
                </c:pt>
                <c:pt idx="454">
                  <c:v>41214</c:v>
                </c:pt>
                <c:pt idx="455">
                  <c:v>41244</c:v>
                </c:pt>
                <c:pt idx="456">
                  <c:v>41275</c:v>
                </c:pt>
                <c:pt idx="457">
                  <c:v>41306</c:v>
                </c:pt>
                <c:pt idx="458">
                  <c:v>41334</c:v>
                </c:pt>
                <c:pt idx="459">
                  <c:v>41365</c:v>
                </c:pt>
                <c:pt idx="460">
                  <c:v>41395</c:v>
                </c:pt>
                <c:pt idx="461">
                  <c:v>41426</c:v>
                </c:pt>
                <c:pt idx="462">
                  <c:v>41456</c:v>
                </c:pt>
                <c:pt idx="463">
                  <c:v>41487</c:v>
                </c:pt>
                <c:pt idx="464">
                  <c:v>41518</c:v>
                </c:pt>
                <c:pt idx="465">
                  <c:v>41548</c:v>
                </c:pt>
                <c:pt idx="466">
                  <c:v>41579</c:v>
                </c:pt>
                <c:pt idx="467">
                  <c:v>41609</c:v>
                </c:pt>
                <c:pt idx="468">
                  <c:v>41640</c:v>
                </c:pt>
                <c:pt idx="469">
                  <c:v>41671</c:v>
                </c:pt>
                <c:pt idx="470">
                  <c:v>41699</c:v>
                </c:pt>
                <c:pt idx="471">
                  <c:v>41730</c:v>
                </c:pt>
                <c:pt idx="472">
                  <c:v>41760</c:v>
                </c:pt>
                <c:pt idx="473">
                  <c:v>41791</c:v>
                </c:pt>
                <c:pt idx="474">
                  <c:v>41821</c:v>
                </c:pt>
                <c:pt idx="475">
                  <c:v>41852</c:v>
                </c:pt>
                <c:pt idx="476">
                  <c:v>41883</c:v>
                </c:pt>
                <c:pt idx="477">
                  <c:v>41913</c:v>
                </c:pt>
                <c:pt idx="478">
                  <c:v>41944</c:v>
                </c:pt>
                <c:pt idx="479">
                  <c:v>41974</c:v>
                </c:pt>
                <c:pt idx="480">
                  <c:v>42005</c:v>
                </c:pt>
                <c:pt idx="481">
                  <c:v>42036</c:v>
                </c:pt>
                <c:pt idx="482">
                  <c:v>42064</c:v>
                </c:pt>
                <c:pt idx="483">
                  <c:v>42095</c:v>
                </c:pt>
                <c:pt idx="484">
                  <c:v>42125</c:v>
                </c:pt>
                <c:pt idx="485">
                  <c:v>42156</c:v>
                </c:pt>
                <c:pt idx="486">
                  <c:v>42186</c:v>
                </c:pt>
                <c:pt idx="487">
                  <c:v>42217</c:v>
                </c:pt>
                <c:pt idx="488">
                  <c:v>42248</c:v>
                </c:pt>
                <c:pt idx="489">
                  <c:v>42278</c:v>
                </c:pt>
                <c:pt idx="490">
                  <c:v>42309</c:v>
                </c:pt>
                <c:pt idx="491">
                  <c:v>42339</c:v>
                </c:pt>
                <c:pt idx="492">
                  <c:v>42370</c:v>
                </c:pt>
                <c:pt idx="493">
                  <c:v>42401</c:v>
                </c:pt>
                <c:pt idx="494">
                  <c:v>42430</c:v>
                </c:pt>
                <c:pt idx="495">
                  <c:v>42461</c:v>
                </c:pt>
                <c:pt idx="496">
                  <c:v>42491</c:v>
                </c:pt>
                <c:pt idx="497">
                  <c:v>42522</c:v>
                </c:pt>
                <c:pt idx="498">
                  <c:v>42552</c:v>
                </c:pt>
                <c:pt idx="499">
                  <c:v>42583</c:v>
                </c:pt>
                <c:pt idx="500">
                  <c:v>42614</c:v>
                </c:pt>
                <c:pt idx="501">
                  <c:v>42644</c:v>
                </c:pt>
                <c:pt idx="502">
                  <c:v>42675</c:v>
                </c:pt>
                <c:pt idx="503">
                  <c:v>42705</c:v>
                </c:pt>
                <c:pt idx="504">
                  <c:v>42736</c:v>
                </c:pt>
                <c:pt idx="505">
                  <c:v>42767</c:v>
                </c:pt>
                <c:pt idx="506">
                  <c:v>42795</c:v>
                </c:pt>
                <c:pt idx="507">
                  <c:v>42826</c:v>
                </c:pt>
                <c:pt idx="508">
                  <c:v>42856</c:v>
                </c:pt>
                <c:pt idx="509">
                  <c:v>42887</c:v>
                </c:pt>
                <c:pt idx="510">
                  <c:v>42917</c:v>
                </c:pt>
                <c:pt idx="511">
                  <c:v>42948</c:v>
                </c:pt>
                <c:pt idx="512">
                  <c:v>42979</c:v>
                </c:pt>
                <c:pt idx="513">
                  <c:v>43009</c:v>
                </c:pt>
                <c:pt idx="514">
                  <c:v>43040</c:v>
                </c:pt>
                <c:pt idx="515">
                  <c:v>43070</c:v>
                </c:pt>
                <c:pt idx="516">
                  <c:v>43101</c:v>
                </c:pt>
                <c:pt idx="517">
                  <c:v>43132</c:v>
                </c:pt>
                <c:pt idx="518">
                  <c:v>43160</c:v>
                </c:pt>
                <c:pt idx="519">
                  <c:v>43191</c:v>
                </c:pt>
                <c:pt idx="520">
                  <c:v>43221</c:v>
                </c:pt>
                <c:pt idx="521">
                  <c:v>43252</c:v>
                </c:pt>
                <c:pt idx="522">
                  <c:v>43282</c:v>
                </c:pt>
                <c:pt idx="523">
                  <c:v>43313</c:v>
                </c:pt>
                <c:pt idx="524">
                  <c:v>43344</c:v>
                </c:pt>
                <c:pt idx="525">
                  <c:v>43374</c:v>
                </c:pt>
                <c:pt idx="526">
                  <c:v>43405</c:v>
                </c:pt>
                <c:pt idx="527">
                  <c:v>43435</c:v>
                </c:pt>
                <c:pt idx="528">
                  <c:v>43466</c:v>
                </c:pt>
                <c:pt idx="529">
                  <c:v>43497</c:v>
                </c:pt>
                <c:pt idx="530">
                  <c:v>43525</c:v>
                </c:pt>
                <c:pt idx="531">
                  <c:v>43556</c:v>
                </c:pt>
                <c:pt idx="532">
                  <c:v>43586</c:v>
                </c:pt>
                <c:pt idx="533">
                  <c:v>43617</c:v>
                </c:pt>
                <c:pt idx="534">
                  <c:v>43647</c:v>
                </c:pt>
                <c:pt idx="535">
                  <c:v>43678</c:v>
                </c:pt>
                <c:pt idx="536">
                  <c:v>43709</c:v>
                </c:pt>
                <c:pt idx="537">
                  <c:v>43739</c:v>
                </c:pt>
                <c:pt idx="538">
                  <c:v>43770</c:v>
                </c:pt>
                <c:pt idx="539">
                  <c:v>43800</c:v>
                </c:pt>
                <c:pt idx="540">
                  <c:v>43831</c:v>
                </c:pt>
                <c:pt idx="541">
                  <c:v>43862</c:v>
                </c:pt>
                <c:pt idx="542">
                  <c:v>43891</c:v>
                </c:pt>
                <c:pt idx="543">
                  <c:v>43922</c:v>
                </c:pt>
                <c:pt idx="544">
                  <c:v>43952</c:v>
                </c:pt>
                <c:pt idx="545">
                  <c:v>43983</c:v>
                </c:pt>
                <c:pt idx="546">
                  <c:v>44013</c:v>
                </c:pt>
                <c:pt idx="547">
                  <c:v>44044</c:v>
                </c:pt>
                <c:pt idx="548">
                  <c:v>44075</c:v>
                </c:pt>
                <c:pt idx="549">
                  <c:v>44105</c:v>
                </c:pt>
                <c:pt idx="550">
                  <c:v>44136</c:v>
                </c:pt>
                <c:pt idx="551">
                  <c:v>44166</c:v>
                </c:pt>
                <c:pt idx="552">
                  <c:v>44197</c:v>
                </c:pt>
                <c:pt idx="553">
                  <c:v>44228</c:v>
                </c:pt>
                <c:pt idx="554">
                  <c:v>44256</c:v>
                </c:pt>
                <c:pt idx="555">
                  <c:v>44287</c:v>
                </c:pt>
                <c:pt idx="556">
                  <c:v>44317</c:v>
                </c:pt>
                <c:pt idx="557">
                  <c:v>44348</c:v>
                </c:pt>
                <c:pt idx="558">
                  <c:v>44378</c:v>
                </c:pt>
                <c:pt idx="559">
                  <c:v>44409</c:v>
                </c:pt>
                <c:pt idx="560">
                  <c:v>44440</c:v>
                </c:pt>
                <c:pt idx="561">
                  <c:v>44470</c:v>
                </c:pt>
                <c:pt idx="562">
                  <c:v>44501</c:v>
                </c:pt>
                <c:pt idx="563">
                  <c:v>44531</c:v>
                </c:pt>
                <c:pt idx="564">
                  <c:v>44562</c:v>
                </c:pt>
                <c:pt idx="565">
                  <c:v>44593</c:v>
                </c:pt>
                <c:pt idx="566">
                  <c:v>44621</c:v>
                </c:pt>
                <c:pt idx="567">
                  <c:v>44652</c:v>
                </c:pt>
                <c:pt idx="568">
                  <c:v>44682</c:v>
                </c:pt>
                <c:pt idx="569">
                  <c:v>44713</c:v>
                </c:pt>
                <c:pt idx="570">
                  <c:v>44743</c:v>
                </c:pt>
                <c:pt idx="571">
                  <c:v>44774</c:v>
                </c:pt>
                <c:pt idx="572">
                  <c:v>44805</c:v>
                </c:pt>
                <c:pt idx="573">
                  <c:v>44835</c:v>
                </c:pt>
                <c:pt idx="574">
                  <c:v>44866</c:v>
                </c:pt>
                <c:pt idx="575">
                  <c:v>44896</c:v>
                </c:pt>
                <c:pt idx="576">
                  <c:v>44927</c:v>
                </c:pt>
                <c:pt idx="577">
                  <c:v>44958</c:v>
                </c:pt>
                <c:pt idx="578">
                  <c:v>44986</c:v>
                </c:pt>
                <c:pt idx="579">
                  <c:v>45017</c:v>
                </c:pt>
                <c:pt idx="580">
                  <c:v>45047</c:v>
                </c:pt>
                <c:pt idx="581">
                  <c:v>45078</c:v>
                </c:pt>
                <c:pt idx="582">
                  <c:v>45108</c:v>
                </c:pt>
                <c:pt idx="583">
                  <c:v>45139</c:v>
                </c:pt>
                <c:pt idx="584">
                  <c:v>45170</c:v>
                </c:pt>
                <c:pt idx="585">
                  <c:v>45200</c:v>
                </c:pt>
                <c:pt idx="586">
                  <c:v>45231</c:v>
                </c:pt>
                <c:pt idx="587">
                  <c:v>45261</c:v>
                </c:pt>
                <c:pt idx="588">
                  <c:v>45292</c:v>
                </c:pt>
                <c:pt idx="589">
                  <c:v>45323</c:v>
                </c:pt>
                <c:pt idx="590">
                  <c:v>45352</c:v>
                </c:pt>
                <c:pt idx="591">
                  <c:v>45383</c:v>
                </c:pt>
              </c:numCache>
            </c:numRef>
          </c:cat>
          <c:val>
            <c:numRef>
              <c:f>'Data-Forecast'!$D$9:$D$600</c:f>
              <c:numCache>
                <c:formatCode>0.0000</c:formatCode>
                <c:ptCount val="592"/>
                <c:pt idx="0">
                  <c:v>4.0408999999999997</c:v>
                </c:pt>
                <c:pt idx="1">
                  <c:v>3.9769000000000001</c:v>
                </c:pt>
                <c:pt idx="2">
                  <c:v>3.9245000000000001</c:v>
                </c:pt>
                <c:pt idx="3">
                  <c:v>3.9729999999999999</c:v>
                </c:pt>
                <c:pt idx="4">
                  <c:v>3.9337</c:v>
                </c:pt>
                <c:pt idx="5">
                  <c:v>3.9165999999999999</c:v>
                </c:pt>
                <c:pt idx="6">
                  <c:v>4.1329000000000002</c:v>
                </c:pt>
                <c:pt idx="7">
                  <c:v>4.3152999999999997</c:v>
                </c:pt>
                <c:pt idx="8">
                  <c:v>4.4452999999999996</c:v>
                </c:pt>
                <c:pt idx="9">
                  <c:v>4.3924000000000003</c:v>
                </c:pt>
                <c:pt idx="10">
                  <c:v>4.3883999999999999</c:v>
                </c:pt>
                <c:pt idx="11">
                  <c:v>4.4081000000000001</c:v>
                </c:pt>
                <c:pt idx="12">
                  <c:v>4.3799000000000001</c:v>
                </c:pt>
                <c:pt idx="13">
                  <c:v>4.3743999999999996</c:v>
                </c:pt>
                <c:pt idx="14">
                  <c:v>4.4048999999999996</c:v>
                </c:pt>
                <c:pt idx="15">
                  <c:v>4.4035000000000002</c:v>
                </c:pt>
                <c:pt idx="16">
                  <c:v>4.4146000000000001</c:v>
                </c:pt>
                <c:pt idx="17">
                  <c:v>4.4494999999999996</c:v>
                </c:pt>
                <c:pt idx="18">
                  <c:v>4.4683999999999999</c:v>
                </c:pt>
                <c:pt idx="19">
                  <c:v>4.4131999999999998</c:v>
                </c:pt>
                <c:pt idx="20">
                  <c:v>4.3486000000000002</c:v>
                </c:pt>
                <c:pt idx="21">
                  <c:v>4.2534000000000001</c:v>
                </c:pt>
                <c:pt idx="22">
                  <c:v>4.2195999999999998</c:v>
                </c:pt>
                <c:pt idx="23">
                  <c:v>4.1578999999999997</c:v>
                </c:pt>
                <c:pt idx="24">
                  <c:v>4.2141000000000002</c:v>
                </c:pt>
                <c:pt idx="25">
                  <c:v>4.2476000000000003</c:v>
                </c:pt>
                <c:pt idx="26">
                  <c:v>4.2148000000000003</c:v>
                </c:pt>
                <c:pt idx="27">
                  <c:v>4.3472999999999997</c:v>
                </c:pt>
                <c:pt idx="28">
                  <c:v>4.3551000000000002</c:v>
                </c:pt>
                <c:pt idx="29">
                  <c:v>4.4199000000000002</c:v>
                </c:pt>
                <c:pt idx="30">
                  <c:v>4.3498000000000001</c:v>
                </c:pt>
                <c:pt idx="31">
                  <c:v>4.4550000000000001</c:v>
                </c:pt>
                <c:pt idx="32">
                  <c:v>4.8539000000000003</c:v>
                </c:pt>
                <c:pt idx="33">
                  <c:v>4.7969999999999997</c:v>
                </c:pt>
                <c:pt idx="34">
                  <c:v>4.7965999999999998</c:v>
                </c:pt>
                <c:pt idx="35">
                  <c:v>4.7523999999999997</c:v>
                </c:pt>
                <c:pt idx="36">
                  <c:v>4.6702000000000004</c:v>
                </c:pt>
                <c:pt idx="37">
                  <c:v>4.6395999999999997</c:v>
                </c:pt>
                <c:pt idx="38">
                  <c:v>4.6098999999999997</c:v>
                </c:pt>
                <c:pt idx="39">
                  <c:v>4.6018999999999997</c:v>
                </c:pt>
                <c:pt idx="40">
                  <c:v>4.6532</c:v>
                </c:pt>
                <c:pt idx="41">
                  <c:v>4.6105999999999998</c:v>
                </c:pt>
                <c:pt idx="42">
                  <c:v>4.5430000000000001</c:v>
                </c:pt>
                <c:pt idx="43">
                  <c:v>4.4402999999999997</c:v>
                </c:pt>
                <c:pt idx="44">
                  <c:v>4.4264000000000001</c:v>
                </c:pt>
                <c:pt idx="45">
                  <c:v>4.2846000000000002</c:v>
                </c:pt>
                <c:pt idx="46">
                  <c:v>4.3757999999999999</c:v>
                </c:pt>
                <c:pt idx="47">
                  <c:v>4.3852000000000002</c:v>
                </c:pt>
                <c:pt idx="48">
                  <c:v>4.3505000000000003</c:v>
                </c:pt>
                <c:pt idx="49">
                  <c:v>4.3673000000000002</c:v>
                </c:pt>
                <c:pt idx="50">
                  <c:v>4.3666999999999998</c:v>
                </c:pt>
                <c:pt idx="51">
                  <c:v>4.3914999999999997</c:v>
                </c:pt>
                <c:pt idx="52">
                  <c:v>4.3945999999999996</c:v>
                </c:pt>
                <c:pt idx="53">
                  <c:v>4.343</c:v>
                </c:pt>
                <c:pt idx="54">
                  <c:v>4.2220000000000004</c:v>
                </c:pt>
                <c:pt idx="55">
                  <c:v>4.2206000000000001</c:v>
                </c:pt>
                <c:pt idx="56">
                  <c:v>4.1913</c:v>
                </c:pt>
                <c:pt idx="57">
                  <c:v>4.2115</c:v>
                </c:pt>
                <c:pt idx="58">
                  <c:v>4.2236000000000002</c:v>
                </c:pt>
                <c:pt idx="59">
                  <c:v>4.1779999999999999</c:v>
                </c:pt>
                <c:pt idx="60">
                  <c:v>4.1474000000000002</c:v>
                </c:pt>
                <c:pt idx="61">
                  <c:v>4.1712999999999996</c:v>
                </c:pt>
                <c:pt idx="62">
                  <c:v>4.3475999999999999</c:v>
                </c:pt>
                <c:pt idx="63">
                  <c:v>4.3742999999999999</c:v>
                </c:pt>
                <c:pt idx="64">
                  <c:v>4.2141000000000002</c:v>
                </c:pt>
                <c:pt idx="65">
                  <c:v>4.1676000000000002</c:v>
                </c:pt>
                <c:pt idx="66">
                  <c:v>4.1257999999999999</c:v>
                </c:pt>
                <c:pt idx="67">
                  <c:v>4.1749000000000001</c:v>
                </c:pt>
                <c:pt idx="68">
                  <c:v>4.1542000000000003</c:v>
                </c:pt>
                <c:pt idx="69">
                  <c:v>4.194</c:v>
                </c:pt>
                <c:pt idx="70">
                  <c:v>4.3029999999999999</c:v>
                </c:pt>
                <c:pt idx="71">
                  <c:v>4.4013999999999998</c:v>
                </c:pt>
                <c:pt idx="72">
                  <c:v>4.4477000000000002</c:v>
                </c:pt>
                <c:pt idx="73">
                  <c:v>4.6013000000000002</c:v>
                </c:pt>
                <c:pt idx="74">
                  <c:v>4.6078000000000001</c:v>
                </c:pt>
                <c:pt idx="75">
                  <c:v>4.6933999999999996</c:v>
                </c:pt>
                <c:pt idx="76">
                  <c:v>4.8905000000000003</c:v>
                </c:pt>
                <c:pt idx="77">
                  <c:v>5.0503</c:v>
                </c:pt>
                <c:pt idx="78">
                  <c:v>5.1835000000000004</c:v>
                </c:pt>
                <c:pt idx="79">
                  <c:v>5.3</c:v>
                </c:pt>
                <c:pt idx="80">
                  <c:v>5.4302999999999999</c:v>
                </c:pt>
                <c:pt idx="81">
                  <c:v>5.5491999999999999</c:v>
                </c:pt>
                <c:pt idx="82">
                  <c:v>5.4893999999999998</c:v>
                </c:pt>
                <c:pt idx="83">
                  <c:v>5.5411000000000001</c:v>
                </c:pt>
                <c:pt idx="84">
                  <c:v>5.6207000000000003</c:v>
                </c:pt>
                <c:pt idx="85">
                  <c:v>5.7579000000000002</c:v>
                </c:pt>
                <c:pt idx="86">
                  <c:v>5.8361000000000001</c:v>
                </c:pt>
                <c:pt idx="87">
                  <c:v>5.9143999999999997</c:v>
                </c:pt>
                <c:pt idx="88">
                  <c:v>5.7888000000000002</c:v>
                </c:pt>
                <c:pt idx="89">
                  <c:v>6.0244999999999997</c:v>
                </c:pt>
                <c:pt idx="90">
                  <c:v>6.1158999999999999</c:v>
                </c:pt>
                <c:pt idx="91">
                  <c:v>6.1440999999999999</c:v>
                </c:pt>
                <c:pt idx="92">
                  <c:v>6.2313999999999998</c:v>
                </c:pt>
                <c:pt idx="93">
                  <c:v>7.1543000000000001</c:v>
                </c:pt>
                <c:pt idx="94">
                  <c:v>7.5095000000000001</c:v>
                </c:pt>
                <c:pt idx="95">
                  <c:v>7.3555000000000001</c:v>
                </c:pt>
                <c:pt idx="96">
                  <c:v>7.3227000000000002</c:v>
                </c:pt>
                <c:pt idx="97">
                  <c:v>7.4385000000000003</c:v>
                </c:pt>
                <c:pt idx="98">
                  <c:v>7.4882</c:v>
                </c:pt>
                <c:pt idx="99">
                  <c:v>7.4941000000000004</c:v>
                </c:pt>
                <c:pt idx="100">
                  <c:v>7.4978999999999996</c:v>
                </c:pt>
                <c:pt idx="101">
                  <c:v>7.6351000000000004</c:v>
                </c:pt>
                <c:pt idx="102">
                  <c:v>7.6936999999999998</c:v>
                </c:pt>
                <c:pt idx="103">
                  <c:v>7.8585000000000003</c:v>
                </c:pt>
                <c:pt idx="104">
                  <c:v>7.8773</c:v>
                </c:pt>
                <c:pt idx="105">
                  <c:v>7.7843999999999998</c:v>
                </c:pt>
                <c:pt idx="106">
                  <c:v>7.9202000000000004</c:v>
                </c:pt>
                <c:pt idx="107">
                  <c:v>8.0608000000000004</c:v>
                </c:pt>
                <c:pt idx="108">
                  <c:v>8.1782000000000004</c:v>
                </c:pt>
                <c:pt idx="109">
                  <c:v>7.9977</c:v>
                </c:pt>
                <c:pt idx="110">
                  <c:v>7.7323000000000004</c:v>
                </c:pt>
                <c:pt idx="111">
                  <c:v>7.8444000000000003</c:v>
                </c:pt>
                <c:pt idx="112">
                  <c:v>8.0782000000000007</c:v>
                </c:pt>
                <c:pt idx="113">
                  <c:v>8.0992999999999995</c:v>
                </c:pt>
                <c:pt idx="114">
                  <c:v>8.3063000000000002</c:v>
                </c:pt>
                <c:pt idx="115">
                  <c:v>8.3489000000000004</c:v>
                </c:pt>
                <c:pt idx="116">
                  <c:v>8.5891999999999999</c:v>
                </c:pt>
                <c:pt idx="117">
                  <c:v>8.6887000000000008</c:v>
                </c:pt>
                <c:pt idx="118">
                  <c:v>8.5957000000000008</c:v>
                </c:pt>
                <c:pt idx="119">
                  <c:v>8.8613999999999997</c:v>
                </c:pt>
                <c:pt idx="120">
                  <c:v>9.0716000000000001</c:v>
                </c:pt>
                <c:pt idx="121">
                  <c:v>9.3363999999999994</c:v>
                </c:pt>
                <c:pt idx="122">
                  <c:v>9.4135000000000009</c:v>
                </c:pt>
                <c:pt idx="123">
                  <c:v>8.9946000000000002</c:v>
                </c:pt>
                <c:pt idx="124">
                  <c:v>8.9894999999999996</c:v>
                </c:pt>
                <c:pt idx="125">
                  <c:v>8.8566000000000003</c:v>
                </c:pt>
                <c:pt idx="126">
                  <c:v>8.4702999999999999</c:v>
                </c:pt>
                <c:pt idx="127">
                  <c:v>8.3106000000000009</c:v>
                </c:pt>
                <c:pt idx="128">
                  <c:v>8.3908000000000005</c:v>
                </c:pt>
                <c:pt idx="129">
                  <c:v>7.9558</c:v>
                </c:pt>
                <c:pt idx="130">
                  <c:v>7.8127000000000004</c:v>
                </c:pt>
                <c:pt idx="131">
                  <c:v>7.6817000000000002</c:v>
                </c:pt>
                <c:pt idx="132">
                  <c:v>7.5938999999999997</c:v>
                </c:pt>
                <c:pt idx="133">
                  <c:v>7.3997000000000002</c:v>
                </c:pt>
                <c:pt idx="134">
                  <c:v>7.2610000000000001</c:v>
                </c:pt>
                <c:pt idx="135">
                  <c:v>7.2432999999999996</c:v>
                </c:pt>
                <c:pt idx="136">
                  <c:v>7.1458000000000004</c:v>
                </c:pt>
                <c:pt idx="137">
                  <c:v>7.2125000000000004</c:v>
                </c:pt>
                <c:pt idx="138">
                  <c:v>7.0715000000000003</c:v>
                </c:pt>
                <c:pt idx="139">
                  <c:v>6.9364999999999997</c:v>
                </c:pt>
                <c:pt idx="140">
                  <c:v>6.9191000000000003</c:v>
                </c:pt>
                <c:pt idx="141">
                  <c:v>6.8901000000000003</c:v>
                </c:pt>
                <c:pt idx="142">
                  <c:v>6.9683000000000002</c:v>
                </c:pt>
                <c:pt idx="143">
                  <c:v>6.9081000000000001</c:v>
                </c:pt>
                <c:pt idx="144">
                  <c:v>6.6188000000000002</c:v>
                </c:pt>
                <c:pt idx="145">
                  <c:v>6.5015999999999998</c:v>
                </c:pt>
                <c:pt idx="146">
                  <c:v>6.4202000000000004</c:v>
                </c:pt>
                <c:pt idx="147">
                  <c:v>6.3193999999999999</c:v>
                </c:pt>
                <c:pt idx="148">
                  <c:v>6.2606000000000002</c:v>
                </c:pt>
                <c:pt idx="149">
                  <c:v>6.3482000000000003</c:v>
                </c:pt>
                <c:pt idx="150">
                  <c:v>6.4466000000000001</c:v>
                </c:pt>
                <c:pt idx="151">
                  <c:v>6.4897999999999998</c:v>
                </c:pt>
                <c:pt idx="152">
                  <c:v>6.3844000000000003</c:v>
                </c:pt>
                <c:pt idx="153">
                  <c:v>6.3559999999999999</c:v>
                </c:pt>
                <c:pt idx="154">
                  <c:v>6.0743999999999998</c:v>
                </c:pt>
                <c:pt idx="155">
                  <c:v>5.9473000000000003</c:v>
                </c:pt>
                <c:pt idx="156">
                  <c:v>5.9748999999999999</c:v>
                </c:pt>
                <c:pt idx="157">
                  <c:v>6.0523999999999996</c:v>
                </c:pt>
                <c:pt idx="158">
                  <c:v>5.9497</c:v>
                </c:pt>
                <c:pt idx="159">
                  <c:v>5.8891999999999998</c:v>
                </c:pt>
                <c:pt idx="160">
                  <c:v>5.9090999999999996</c:v>
                </c:pt>
                <c:pt idx="161">
                  <c:v>6.1074000000000002</c:v>
                </c:pt>
                <c:pt idx="162">
                  <c:v>6.3541999999999996</c:v>
                </c:pt>
                <c:pt idx="163">
                  <c:v>6.4878</c:v>
                </c:pt>
                <c:pt idx="164">
                  <c:v>6.4447999999999999</c:v>
                </c:pt>
                <c:pt idx="165">
                  <c:v>6.2694000000000001</c:v>
                </c:pt>
                <c:pt idx="166">
                  <c:v>6.0968</c:v>
                </c:pt>
                <c:pt idx="167">
                  <c:v>6.0888</c:v>
                </c:pt>
                <c:pt idx="168">
                  <c:v>6.2725</c:v>
                </c:pt>
                <c:pt idx="169">
                  <c:v>6.3238000000000003</c:v>
                </c:pt>
                <c:pt idx="170">
                  <c:v>6.3933</c:v>
                </c:pt>
                <c:pt idx="171">
                  <c:v>6.3689</c:v>
                </c:pt>
                <c:pt idx="172">
                  <c:v>6.5755999999999997</c:v>
                </c:pt>
                <c:pt idx="173">
                  <c:v>6.6871999999999998</c:v>
                </c:pt>
                <c:pt idx="174">
                  <c:v>6.4653</c:v>
                </c:pt>
                <c:pt idx="175">
                  <c:v>6.5480999999999998</c:v>
                </c:pt>
                <c:pt idx="176">
                  <c:v>6.6102999999999996</c:v>
                </c:pt>
                <c:pt idx="177">
                  <c:v>6.4580000000000002</c:v>
                </c:pt>
                <c:pt idx="178">
                  <c:v>6.4306000000000001</c:v>
                </c:pt>
                <c:pt idx="179">
                  <c:v>6.2919999999999998</c:v>
                </c:pt>
                <c:pt idx="180">
                  <c:v>6.1776</c:v>
                </c:pt>
                <c:pt idx="181">
                  <c:v>6.125</c:v>
                </c:pt>
                <c:pt idx="182">
                  <c:v>6.1683000000000003</c:v>
                </c:pt>
                <c:pt idx="183">
                  <c:v>6.1159999999999997</c:v>
                </c:pt>
                <c:pt idx="184">
                  <c:v>6.056</c:v>
                </c:pt>
                <c:pt idx="185">
                  <c:v>6.0895999999999999</c:v>
                </c:pt>
                <c:pt idx="186">
                  <c:v>5.9470000000000001</c:v>
                </c:pt>
                <c:pt idx="187">
                  <c:v>5.7754000000000003</c:v>
                </c:pt>
                <c:pt idx="188">
                  <c:v>5.7663000000000002</c:v>
                </c:pt>
                <c:pt idx="189">
                  <c:v>5.6410999999999998</c:v>
                </c:pt>
                <c:pt idx="190">
                  <c:v>5.5632999999999999</c:v>
                </c:pt>
                <c:pt idx="191">
                  <c:v>5.6337999999999999</c:v>
                </c:pt>
                <c:pt idx="192">
                  <c:v>5.6345000000000001</c:v>
                </c:pt>
                <c:pt idx="193">
                  <c:v>5.5515999999999996</c:v>
                </c:pt>
                <c:pt idx="194">
                  <c:v>5.9081000000000001</c:v>
                </c:pt>
                <c:pt idx="195">
                  <c:v>6.1144999999999996</c:v>
                </c:pt>
                <c:pt idx="196">
                  <c:v>6.1577999999999999</c:v>
                </c:pt>
                <c:pt idx="197">
                  <c:v>6.4234999999999998</c:v>
                </c:pt>
                <c:pt idx="198">
                  <c:v>6.4608999999999996</c:v>
                </c:pt>
                <c:pt idx="199">
                  <c:v>6.3311000000000002</c:v>
                </c:pt>
                <c:pt idx="200">
                  <c:v>6.1651999999999996</c:v>
                </c:pt>
                <c:pt idx="201">
                  <c:v>6.1551999999999998</c:v>
                </c:pt>
                <c:pt idx="202">
                  <c:v>5.9245999999999999</c:v>
                </c:pt>
                <c:pt idx="203">
                  <c:v>5.7157999999999998</c:v>
                </c:pt>
                <c:pt idx="204">
                  <c:v>5.7461000000000002</c:v>
                </c:pt>
                <c:pt idx="205">
                  <c:v>5.8764000000000003</c:v>
                </c:pt>
                <c:pt idx="206">
                  <c:v>6.0263</c:v>
                </c:pt>
                <c:pt idx="207">
                  <c:v>5.9667000000000003</c:v>
                </c:pt>
                <c:pt idx="208">
                  <c:v>5.8461999999999996</c:v>
                </c:pt>
                <c:pt idx="209">
                  <c:v>5.6791999999999998</c:v>
                </c:pt>
                <c:pt idx="210">
                  <c:v>5.4084000000000003</c:v>
                </c:pt>
                <c:pt idx="211">
                  <c:v>5.2744999999999997</c:v>
                </c:pt>
                <c:pt idx="212">
                  <c:v>5.3685</c:v>
                </c:pt>
                <c:pt idx="213">
                  <c:v>5.6006</c:v>
                </c:pt>
                <c:pt idx="214">
                  <c:v>6.2527999999999997</c:v>
                </c:pt>
                <c:pt idx="215">
                  <c:v>6.8902999999999999</c:v>
                </c:pt>
                <c:pt idx="216">
                  <c:v>7.2535999999999996</c:v>
                </c:pt>
                <c:pt idx="217">
                  <c:v>7.5566000000000004</c:v>
                </c:pt>
                <c:pt idx="218">
                  <c:v>7.7362000000000002</c:v>
                </c:pt>
                <c:pt idx="219">
                  <c:v>7.45</c:v>
                </c:pt>
                <c:pt idx="220">
                  <c:v>7.3270999999999997</c:v>
                </c:pt>
                <c:pt idx="221">
                  <c:v>7.4541000000000004</c:v>
                </c:pt>
                <c:pt idx="222">
                  <c:v>7.9802</c:v>
                </c:pt>
                <c:pt idx="223">
                  <c:v>8.0465999999999998</c:v>
                </c:pt>
                <c:pt idx="224">
                  <c:v>8.0169999999999995</c:v>
                </c:pt>
                <c:pt idx="225">
                  <c:v>8.0195000000000007</c:v>
                </c:pt>
                <c:pt idx="226">
                  <c:v>8.2660999999999998</c:v>
                </c:pt>
                <c:pt idx="227">
                  <c:v>8.3500999999999994</c:v>
                </c:pt>
                <c:pt idx="228">
                  <c:v>8.1184999999999992</c:v>
                </c:pt>
                <c:pt idx="229">
                  <c:v>7.9869000000000003</c:v>
                </c:pt>
                <c:pt idx="230">
                  <c:v>7.9156000000000004</c:v>
                </c:pt>
                <c:pt idx="231">
                  <c:v>7.8849999999999998</c:v>
                </c:pt>
                <c:pt idx="232">
                  <c:v>7.7180999999999997</c:v>
                </c:pt>
                <c:pt idx="233">
                  <c:v>7.7968000000000002</c:v>
                </c:pt>
                <c:pt idx="234">
                  <c:v>7.7470999999999997</c:v>
                </c:pt>
                <c:pt idx="235">
                  <c:v>7.742</c:v>
                </c:pt>
                <c:pt idx="236">
                  <c:v>7.5227000000000004</c:v>
                </c:pt>
                <c:pt idx="237">
                  <c:v>7.2630999999999997</c:v>
                </c:pt>
                <c:pt idx="238">
                  <c:v>7.3636999999999997</c:v>
                </c:pt>
                <c:pt idx="239">
                  <c:v>7.5160999999999998</c:v>
                </c:pt>
                <c:pt idx="240">
                  <c:v>7.4775</c:v>
                </c:pt>
                <c:pt idx="241">
                  <c:v>7.3914</c:v>
                </c:pt>
                <c:pt idx="242">
                  <c:v>7.2786999999999997</c:v>
                </c:pt>
                <c:pt idx="243">
                  <c:v>7.3455000000000004</c:v>
                </c:pt>
                <c:pt idx="244">
                  <c:v>7.3071999999999999</c:v>
                </c:pt>
                <c:pt idx="245">
                  <c:v>7.2630999999999997</c:v>
                </c:pt>
                <c:pt idx="246">
                  <c:v>7.1749000000000001</c:v>
                </c:pt>
                <c:pt idx="247">
                  <c:v>7.2382999999999997</c:v>
                </c:pt>
                <c:pt idx="248">
                  <c:v>7.1227</c:v>
                </c:pt>
                <c:pt idx="249">
                  <c:v>6.8300999999999998</c:v>
                </c:pt>
                <c:pt idx="250">
                  <c:v>6.6087999999999996</c:v>
                </c:pt>
                <c:pt idx="251">
                  <c:v>6.6393000000000004</c:v>
                </c:pt>
                <c:pt idx="252">
                  <c:v>6.7404999999999999</c:v>
                </c:pt>
                <c:pt idx="253">
                  <c:v>6.8775000000000004</c:v>
                </c:pt>
                <c:pt idx="254">
                  <c:v>6.7317999999999998</c:v>
                </c:pt>
                <c:pt idx="255">
                  <c:v>6.7141000000000002</c:v>
                </c:pt>
                <c:pt idx="256">
                  <c:v>6.7984</c:v>
                </c:pt>
                <c:pt idx="257">
                  <c:v>6.6806999999999999</c:v>
                </c:pt>
                <c:pt idx="258">
                  <c:v>6.6394000000000002</c:v>
                </c:pt>
                <c:pt idx="259">
                  <c:v>6.6211000000000002</c:v>
                </c:pt>
                <c:pt idx="260">
                  <c:v>6.6426999999999996</c:v>
                </c:pt>
                <c:pt idx="261">
                  <c:v>6.6006</c:v>
                </c:pt>
                <c:pt idx="262">
                  <c:v>6.6269</c:v>
                </c:pt>
                <c:pt idx="263">
                  <c:v>6.8282999999999996</c:v>
                </c:pt>
                <c:pt idx="264">
                  <c:v>7.0692000000000004</c:v>
                </c:pt>
                <c:pt idx="265">
                  <c:v>7.4069000000000003</c:v>
                </c:pt>
                <c:pt idx="266">
                  <c:v>7.6501999999999999</c:v>
                </c:pt>
                <c:pt idx="267">
                  <c:v>7.6942000000000004</c:v>
                </c:pt>
                <c:pt idx="268">
                  <c:v>7.6856</c:v>
                </c:pt>
                <c:pt idx="269">
                  <c:v>7.7506000000000004</c:v>
                </c:pt>
                <c:pt idx="270">
                  <c:v>7.8188000000000004</c:v>
                </c:pt>
                <c:pt idx="271">
                  <c:v>7.9885999999999999</c:v>
                </c:pt>
                <c:pt idx="272">
                  <c:v>7.6886999999999999</c:v>
                </c:pt>
                <c:pt idx="273">
                  <c:v>7.5765000000000002</c:v>
                </c:pt>
                <c:pt idx="274">
                  <c:v>7.5594999999999999</c:v>
                </c:pt>
                <c:pt idx="275">
                  <c:v>7.7976999999999999</c:v>
                </c:pt>
                <c:pt idx="276">
                  <c:v>8.0192999999999994</c:v>
                </c:pt>
                <c:pt idx="277">
                  <c:v>8.0723000000000003</c:v>
                </c:pt>
                <c:pt idx="278">
                  <c:v>7.9676999999999998</c:v>
                </c:pt>
                <c:pt idx="279">
                  <c:v>7.8238000000000003</c:v>
                </c:pt>
                <c:pt idx="280">
                  <c:v>7.7026000000000003</c:v>
                </c:pt>
                <c:pt idx="281">
                  <c:v>7.9173999999999998</c:v>
                </c:pt>
                <c:pt idx="282">
                  <c:v>7.9942000000000002</c:v>
                </c:pt>
                <c:pt idx="283">
                  <c:v>8.1281999999999996</c:v>
                </c:pt>
                <c:pt idx="284">
                  <c:v>7.8815999999999997</c:v>
                </c:pt>
                <c:pt idx="285">
                  <c:v>7.8395000000000001</c:v>
                </c:pt>
                <c:pt idx="286">
                  <c:v>8.0139999999999993</c:v>
                </c:pt>
                <c:pt idx="287">
                  <c:v>8.0716000000000001</c:v>
                </c:pt>
                <c:pt idx="288">
                  <c:v>7.8188000000000004</c:v>
                </c:pt>
                <c:pt idx="289">
                  <c:v>7.9531999999999998</c:v>
                </c:pt>
                <c:pt idx="290">
                  <c:v>8.2143999999999995</c:v>
                </c:pt>
                <c:pt idx="291">
                  <c:v>8.3292999999999999</c:v>
                </c:pt>
                <c:pt idx="292">
                  <c:v>8.4431999999999992</c:v>
                </c:pt>
                <c:pt idx="293">
                  <c:v>8.5065000000000008</c:v>
                </c:pt>
                <c:pt idx="294">
                  <c:v>8.4430999999999994</c:v>
                </c:pt>
                <c:pt idx="295">
                  <c:v>8.2589000000000006</c:v>
                </c:pt>
                <c:pt idx="296">
                  <c:v>8.2263999999999999</c:v>
                </c:pt>
                <c:pt idx="297">
                  <c:v>8.1492000000000004</c:v>
                </c:pt>
                <c:pt idx="298">
                  <c:v>8.3585999999999991</c:v>
                </c:pt>
                <c:pt idx="299">
                  <c:v>8.4909999999999997</c:v>
                </c:pt>
                <c:pt idx="300">
                  <c:v>8.4917999999999996</c:v>
                </c:pt>
                <c:pt idx="301">
                  <c:v>8.6479999999999997</c:v>
                </c:pt>
                <c:pt idx="302">
                  <c:v>8.6971000000000007</c:v>
                </c:pt>
                <c:pt idx="303">
                  <c:v>8.7485999999999997</c:v>
                </c:pt>
                <c:pt idx="304">
                  <c:v>9.0924999999999994</c:v>
                </c:pt>
                <c:pt idx="305">
                  <c:v>8.7470999999999997</c:v>
                </c:pt>
                <c:pt idx="306">
                  <c:v>8.9640000000000004</c:v>
                </c:pt>
                <c:pt idx="307">
                  <c:v>9.2771000000000008</c:v>
                </c:pt>
                <c:pt idx="308">
                  <c:v>9.6852999999999998</c:v>
                </c:pt>
                <c:pt idx="309">
                  <c:v>9.9930000000000003</c:v>
                </c:pt>
                <c:pt idx="310">
                  <c:v>10.096500000000001</c:v>
                </c:pt>
                <c:pt idx="311">
                  <c:v>9.6603999999999992</c:v>
                </c:pt>
                <c:pt idx="312">
                  <c:v>9.4909999999999997</c:v>
                </c:pt>
                <c:pt idx="313">
                  <c:v>9.7517999999999994</c:v>
                </c:pt>
                <c:pt idx="314">
                  <c:v>10.051600000000001</c:v>
                </c:pt>
                <c:pt idx="315">
                  <c:v>10.2035</c:v>
                </c:pt>
                <c:pt idx="316">
                  <c:v>10.3513</c:v>
                </c:pt>
                <c:pt idx="317">
                  <c:v>10.792999999999999</c:v>
                </c:pt>
                <c:pt idx="318">
                  <c:v>10.760300000000001</c:v>
                </c:pt>
                <c:pt idx="319">
                  <c:v>10.3329</c:v>
                </c:pt>
                <c:pt idx="320">
                  <c:v>10.635300000000001</c:v>
                </c:pt>
                <c:pt idx="321">
                  <c:v>10.5661</c:v>
                </c:pt>
                <c:pt idx="322">
                  <c:v>10.611700000000001</c:v>
                </c:pt>
                <c:pt idx="323">
                  <c:v>10.5753</c:v>
                </c:pt>
                <c:pt idx="324">
                  <c:v>10.456099999999999</c:v>
                </c:pt>
                <c:pt idx="325">
                  <c:v>10.5501</c:v>
                </c:pt>
                <c:pt idx="326">
                  <c:v>10.3324</c:v>
                </c:pt>
                <c:pt idx="327">
                  <c:v>10.307</c:v>
                </c:pt>
                <c:pt idx="328">
                  <c:v>10.0642</c:v>
                </c:pt>
                <c:pt idx="329">
                  <c:v>9.5375999999999994</c:v>
                </c:pt>
                <c:pt idx="330">
                  <c:v>9.3474000000000004</c:v>
                </c:pt>
                <c:pt idx="331">
                  <c:v>9.4610000000000003</c:v>
                </c:pt>
                <c:pt idx="332">
                  <c:v>9.34</c:v>
                </c:pt>
                <c:pt idx="333">
                  <c:v>9.2845999999999993</c:v>
                </c:pt>
                <c:pt idx="334">
                  <c:v>9.0652000000000008</c:v>
                </c:pt>
                <c:pt idx="335">
                  <c:v>8.9303000000000008</c:v>
                </c:pt>
                <c:pt idx="336">
                  <c:v>8.6367999999999991</c:v>
                </c:pt>
                <c:pt idx="337">
                  <c:v>8.4837000000000007</c:v>
                </c:pt>
                <c:pt idx="338">
                  <c:v>8.5440000000000005</c:v>
                </c:pt>
                <c:pt idx="339">
                  <c:v>8.4314</c:v>
                </c:pt>
                <c:pt idx="340">
                  <c:v>7.9212999999999996</c:v>
                </c:pt>
                <c:pt idx="341">
                  <c:v>7.8116000000000003</c:v>
                </c:pt>
                <c:pt idx="342">
                  <c:v>8.0929000000000002</c:v>
                </c:pt>
                <c:pt idx="343">
                  <c:v>8.2820999999999998</c:v>
                </c:pt>
                <c:pt idx="344">
                  <c:v>8.0426000000000002</c:v>
                </c:pt>
                <c:pt idx="345">
                  <c:v>7.6957000000000004</c:v>
                </c:pt>
                <c:pt idx="346">
                  <c:v>7.6798999999999999</c:v>
                </c:pt>
                <c:pt idx="347">
                  <c:v>7.3395000000000001</c:v>
                </c:pt>
                <c:pt idx="348">
                  <c:v>7.2333999999999996</c:v>
                </c:pt>
                <c:pt idx="349">
                  <c:v>7.2629999999999999</c:v>
                </c:pt>
                <c:pt idx="350">
                  <c:v>7.5321999999999996</c:v>
                </c:pt>
                <c:pt idx="351">
                  <c:v>7.6496000000000004</c:v>
                </c:pt>
                <c:pt idx="352">
                  <c:v>7.6097000000000001</c:v>
                </c:pt>
                <c:pt idx="353">
                  <c:v>7.5323000000000002</c:v>
                </c:pt>
                <c:pt idx="354">
                  <c:v>7.5026999999999999</c:v>
                </c:pt>
                <c:pt idx="355">
                  <c:v>7.5362</c:v>
                </c:pt>
                <c:pt idx="356">
                  <c:v>7.4356</c:v>
                </c:pt>
                <c:pt idx="357">
                  <c:v>7.2453000000000003</c:v>
                </c:pt>
                <c:pt idx="358">
                  <c:v>6.9257</c:v>
                </c:pt>
                <c:pt idx="359">
                  <c:v>6.6969000000000003</c:v>
                </c:pt>
                <c:pt idx="360">
                  <c:v>6.8990999999999998</c:v>
                </c:pt>
                <c:pt idx="361">
                  <c:v>6.98</c:v>
                </c:pt>
                <c:pt idx="362">
                  <c:v>6.8954000000000004</c:v>
                </c:pt>
                <c:pt idx="363">
                  <c:v>7.0814000000000004</c:v>
                </c:pt>
                <c:pt idx="364">
                  <c:v>7.2382</c:v>
                </c:pt>
                <c:pt idx="365">
                  <c:v>7.6228999999999996</c:v>
                </c:pt>
                <c:pt idx="366">
                  <c:v>7.8262999999999998</c:v>
                </c:pt>
                <c:pt idx="367">
                  <c:v>7.5951000000000004</c:v>
                </c:pt>
                <c:pt idx="368">
                  <c:v>7.63</c:v>
                </c:pt>
                <c:pt idx="369">
                  <c:v>7.8433000000000002</c:v>
                </c:pt>
                <c:pt idx="370">
                  <c:v>8.1157000000000004</c:v>
                </c:pt>
                <c:pt idx="371">
                  <c:v>7.9518000000000004</c:v>
                </c:pt>
                <c:pt idx="372">
                  <c:v>7.6696999999999997</c:v>
                </c:pt>
                <c:pt idx="373">
                  <c:v>7.8226000000000004</c:v>
                </c:pt>
                <c:pt idx="374">
                  <c:v>7.8109000000000002</c:v>
                </c:pt>
                <c:pt idx="375">
                  <c:v>7.6005000000000003</c:v>
                </c:pt>
                <c:pt idx="376">
                  <c:v>7.3049999999999997</c:v>
                </c:pt>
                <c:pt idx="377">
                  <c:v>7.2949000000000002</c:v>
                </c:pt>
                <c:pt idx="378">
                  <c:v>7.2653999999999996</c:v>
                </c:pt>
                <c:pt idx="379">
                  <c:v>7.1890000000000001</c:v>
                </c:pt>
                <c:pt idx="380">
                  <c:v>7.2843999999999998</c:v>
                </c:pt>
                <c:pt idx="381">
                  <c:v>7.3338000000000001</c:v>
                </c:pt>
                <c:pt idx="382">
                  <c:v>7.0612000000000004</c:v>
                </c:pt>
                <c:pt idx="383">
                  <c:v>6.8398000000000003</c:v>
                </c:pt>
                <c:pt idx="384">
                  <c:v>6.9901</c:v>
                </c:pt>
                <c:pt idx="385">
                  <c:v>7.02</c:v>
                </c:pt>
                <c:pt idx="386">
                  <c:v>7.0171000000000001</c:v>
                </c:pt>
                <c:pt idx="387">
                  <c:v>6.8371000000000004</c:v>
                </c:pt>
                <c:pt idx="388">
                  <c:v>6.8094000000000001</c:v>
                </c:pt>
                <c:pt idx="389">
                  <c:v>6.9485000000000001</c:v>
                </c:pt>
                <c:pt idx="390">
                  <c:v>6.6932999999999998</c:v>
                </c:pt>
                <c:pt idx="391">
                  <c:v>6.8429000000000002</c:v>
                </c:pt>
                <c:pt idx="392">
                  <c:v>6.6712999999999996</c:v>
                </c:pt>
                <c:pt idx="393">
                  <c:v>6.4439000000000002</c:v>
                </c:pt>
                <c:pt idx="394">
                  <c:v>6.3242000000000003</c:v>
                </c:pt>
                <c:pt idx="395">
                  <c:v>6.4763999999999999</c:v>
                </c:pt>
                <c:pt idx="396">
                  <c:v>6.3978000000000002</c:v>
                </c:pt>
                <c:pt idx="397">
                  <c:v>6.3449999999999998</c:v>
                </c:pt>
                <c:pt idx="398">
                  <c:v>6.0613000000000001</c:v>
                </c:pt>
                <c:pt idx="399">
                  <c:v>5.9470000000000001</c:v>
                </c:pt>
                <c:pt idx="400">
                  <c:v>5.9886999999999997</c:v>
                </c:pt>
                <c:pt idx="401">
                  <c:v>6.0248999999999997</c:v>
                </c:pt>
                <c:pt idx="402">
                  <c:v>6.0015000000000001</c:v>
                </c:pt>
                <c:pt idx="403">
                  <c:v>6.2845000000000004</c:v>
                </c:pt>
                <c:pt idx="404">
                  <c:v>6.6816000000000004</c:v>
                </c:pt>
                <c:pt idx="405">
                  <c:v>7.4435000000000002</c:v>
                </c:pt>
                <c:pt idx="406">
                  <c:v>7.9611999999999998</c:v>
                </c:pt>
                <c:pt idx="407">
                  <c:v>8.0123999999999995</c:v>
                </c:pt>
                <c:pt idx="408">
                  <c:v>8.1044</c:v>
                </c:pt>
                <c:pt idx="409">
                  <c:v>8.5455000000000005</c:v>
                </c:pt>
                <c:pt idx="410">
                  <c:v>8.5726999999999993</c:v>
                </c:pt>
                <c:pt idx="411">
                  <c:v>8.2296999999999993</c:v>
                </c:pt>
                <c:pt idx="412">
                  <c:v>7.7602000000000002</c:v>
                </c:pt>
                <c:pt idx="413">
                  <c:v>7.7670000000000003</c:v>
                </c:pt>
                <c:pt idx="414">
                  <c:v>7.6843000000000004</c:v>
                </c:pt>
                <c:pt idx="415">
                  <c:v>7.1562000000000001</c:v>
                </c:pt>
                <c:pt idx="416">
                  <c:v>6.9941000000000004</c:v>
                </c:pt>
                <c:pt idx="417">
                  <c:v>6.9550000000000001</c:v>
                </c:pt>
                <c:pt idx="418">
                  <c:v>6.9267000000000003</c:v>
                </c:pt>
                <c:pt idx="419">
                  <c:v>7.1383999999999999</c:v>
                </c:pt>
                <c:pt idx="420">
                  <c:v>7.1534000000000004</c:v>
                </c:pt>
                <c:pt idx="421">
                  <c:v>7.2683</c:v>
                </c:pt>
                <c:pt idx="422">
                  <c:v>7.1630000000000003</c:v>
                </c:pt>
                <c:pt idx="423">
                  <c:v>7.2026000000000003</c:v>
                </c:pt>
                <c:pt idx="424">
                  <c:v>7.7042000000000002</c:v>
                </c:pt>
                <c:pt idx="425">
                  <c:v>7.8261000000000003</c:v>
                </c:pt>
                <c:pt idx="426">
                  <c:v>7.4066000000000001</c:v>
                </c:pt>
                <c:pt idx="427">
                  <c:v>7.3014999999999999</c:v>
                </c:pt>
                <c:pt idx="428">
                  <c:v>7.0396999999999998</c:v>
                </c:pt>
                <c:pt idx="429">
                  <c:v>6.6769999999999996</c:v>
                </c:pt>
                <c:pt idx="430">
                  <c:v>6.8201000000000001</c:v>
                </c:pt>
                <c:pt idx="431">
                  <c:v>6.8524000000000003</c:v>
                </c:pt>
                <c:pt idx="432">
                  <c:v>6.6673</c:v>
                </c:pt>
                <c:pt idx="433">
                  <c:v>6.4341999999999997</c:v>
                </c:pt>
                <c:pt idx="434">
                  <c:v>6.3493000000000004</c:v>
                </c:pt>
                <c:pt idx="435">
                  <c:v>6.1989999999999998</c:v>
                </c:pt>
                <c:pt idx="436">
                  <c:v>6.2526000000000002</c:v>
                </c:pt>
                <c:pt idx="437">
                  <c:v>6.3273000000000001</c:v>
                </c:pt>
                <c:pt idx="438">
                  <c:v>6.3956999999999997</c:v>
                </c:pt>
                <c:pt idx="439">
                  <c:v>6.3970000000000002</c:v>
                </c:pt>
                <c:pt idx="440">
                  <c:v>6.6459999999999999</c:v>
                </c:pt>
                <c:pt idx="441">
                  <c:v>6.6395999999999997</c:v>
                </c:pt>
                <c:pt idx="442">
                  <c:v>6.7377000000000002</c:v>
                </c:pt>
                <c:pt idx="443">
                  <c:v>6.8552999999999997</c:v>
                </c:pt>
                <c:pt idx="444">
                  <c:v>6.8463000000000003</c:v>
                </c:pt>
                <c:pt idx="445">
                  <c:v>6.6619000000000002</c:v>
                </c:pt>
                <c:pt idx="446">
                  <c:v>6.7319000000000004</c:v>
                </c:pt>
                <c:pt idx="447">
                  <c:v>6.7359</c:v>
                </c:pt>
                <c:pt idx="448">
                  <c:v>7.0279999999999996</c:v>
                </c:pt>
                <c:pt idx="449">
                  <c:v>7.0746000000000002</c:v>
                </c:pt>
                <c:pt idx="450">
                  <c:v>6.9504000000000001</c:v>
                </c:pt>
                <c:pt idx="451">
                  <c:v>6.6757999999999997</c:v>
                </c:pt>
                <c:pt idx="452">
                  <c:v>6.5960000000000001</c:v>
                </c:pt>
                <c:pt idx="453">
                  <c:v>6.64</c:v>
                </c:pt>
                <c:pt idx="454">
                  <c:v>6.7058999999999997</c:v>
                </c:pt>
                <c:pt idx="455">
                  <c:v>6.5936000000000003</c:v>
                </c:pt>
                <c:pt idx="456">
                  <c:v>6.4801000000000002</c:v>
                </c:pt>
                <c:pt idx="457">
                  <c:v>6.3756000000000004</c:v>
                </c:pt>
                <c:pt idx="458">
                  <c:v>6.4455</c:v>
                </c:pt>
                <c:pt idx="459">
                  <c:v>6.4866999999999999</c:v>
                </c:pt>
                <c:pt idx="460">
                  <c:v>6.5991999999999997</c:v>
                </c:pt>
                <c:pt idx="461">
                  <c:v>6.5848000000000004</c:v>
                </c:pt>
                <c:pt idx="462">
                  <c:v>6.6161000000000003</c:v>
                </c:pt>
                <c:pt idx="463">
                  <c:v>6.5365000000000002</c:v>
                </c:pt>
                <c:pt idx="464">
                  <c:v>6.4896000000000003</c:v>
                </c:pt>
                <c:pt idx="465">
                  <c:v>6.4080000000000004</c:v>
                </c:pt>
                <c:pt idx="466">
                  <c:v>6.5862999999999996</c:v>
                </c:pt>
                <c:pt idx="467">
                  <c:v>6.5327999999999999</c:v>
                </c:pt>
                <c:pt idx="468">
                  <c:v>6.4862000000000002</c:v>
                </c:pt>
                <c:pt idx="469">
                  <c:v>6.4930000000000003</c:v>
                </c:pt>
                <c:pt idx="470">
                  <c:v>6.4114000000000004</c:v>
                </c:pt>
                <c:pt idx="471">
                  <c:v>6.5488</c:v>
                </c:pt>
                <c:pt idx="472">
                  <c:v>6.5719000000000003</c:v>
                </c:pt>
                <c:pt idx="473">
                  <c:v>6.6859000000000002</c:v>
                </c:pt>
                <c:pt idx="474">
                  <c:v>6.8189000000000002</c:v>
                </c:pt>
                <c:pt idx="475">
                  <c:v>6.8982999999999999</c:v>
                </c:pt>
                <c:pt idx="476">
                  <c:v>7.1302000000000003</c:v>
                </c:pt>
                <c:pt idx="477">
                  <c:v>7.2455999999999996</c:v>
                </c:pt>
                <c:pt idx="478">
                  <c:v>7.4154999999999998</c:v>
                </c:pt>
                <c:pt idx="479">
                  <c:v>7.6288999999999998</c:v>
                </c:pt>
                <c:pt idx="480">
                  <c:v>8.1130999999999993</c:v>
                </c:pt>
                <c:pt idx="481">
                  <c:v>8.3536999999999999</c:v>
                </c:pt>
                <c:pt idx="482">
                  <c:v>8.5448000000000004</c:v>
                </c:pt>
                <c:pt idx="483">
                  <c:v>8.6320999999999994</c:v>
                </c:pt>
                <c:pt idx="484">
                  <c:v>8.3350000000000009</c:v>
                </c:pt>
                <c:pt idx="485">
                  <c:v>8.2652999999999999</c:v>
                </c:pt>
                <c:pt idx="486">
                  <c:v>8.5325000000000006</c:v>
                </c:pt>
                <c:pt idx="487">
                  <c:v>8.5515000000000008</c:v>
                </c:pt>
                <c:pt idx="488">
                  <c:v>8.3658999999999999</c:v>
                </c:pt>
                <c:pt idx="489">
                  <c:v>8.3314000000000004</c:v>
                </c:pt>
                <c:pt idx="490">
                  <c:v>8.6829000000000001</c:v>
                </c:pt>
                <c:pt idx="491">
                  <c:v>8.4938000000000002</c:v>
                </c:pt>
                <c:pt idx="492">
                  <c:v>8.5482999999999993</c:v>
                </c:pt>
                <c:pt idx="493">
                  <c:v>8.4803999999999995</c:v>
                </c:pt>
                <c:pt idx="494">
                  <c:v>8.3393999999999995</c:v>
                </c:pt>
                <c:pt idx="495">
                  <c:v>8.1110000000000007</c:v>
                </c:pt>
                <c:pt idx="496">
                  <c:v>8.2154000000000007</c:v>
                </c:pt>
                <c:pt idx="497">
                  <c:v>8.3042999999999996</c:v>
                </c:pt>
                <c:pt idx="498">
                  <c:v>8.5722000000000005</c:v>
                </c:pt>
                <c:pt idx="499">
                  <c:v>8.4693000000000005</c:v>
                </c:pt>
                <c:pt idx="500">
                  <c:v>8.5311000000000003</c:v>
                </c:pt>
                <c:pt idx="501">
                  <c:v>8.8209999999999997</c:v>
                </c:pt>
                <c:pt idx="502">
                  <c:v>9.1265999999999998</c:v>
                </c:pt>
                <c:pt idx="503">
                  <c:v>9.2070000000000007</c:v>
                </c:pt>
                <c:pt idx="504">
                  <c:v>8.9451000000000001</c:v>
                </c:pt>
                <c:pt idx="505">
                  <c:v>8.9007000000000005</c:v>
                </c:pt>
                <c:pt idx="506">
                  <c:v>8.9146999999999998</c:v>
                </c:pt>
                <c:pt idx="507">
                  <c:v>8.9616000000000007</c:v>
                </c:pt>
                <c:pt idx="508">
                  <c:v>8.7826000000000004</c:v>
                </c:pt>
                <c:pt idx="509">
                  <c:v>8.6778999999999993</c:v>
                </c:pt>
                <c:pt idx="510">
                  <c:v>8.3129000000000008</c:v>
                </c:pt>
                <c:pt idx="511">
                  <c:v>8.0835000000000008</c:v>
                </c:pt>
                <c:pt idx="512">
                  <c:v>8.0096000000000007</c:v>
                </c:pt>
                <c:pt idx="513">
                  <c:v>8.1776</c:v>
                </c:pt>
                <c:pt idx="514">
                  <c:v>8.3893000000000004</c:v>
                </c:pt>
                <c:pt idx="515">
                  <c:v>8.3925000000000001</c:v>
                </c:pt>
                <c:pt idx="516">
                  <c:v>8.048</c:v>
                </c:pt>
                <c:pt idx="517">
                  <c:v>8.0541999999999998</c:v>
                </c:pt>
                <c:pt idx="518">
                  <c:v>8.2406000000000006</c:v>
                </c:pt>
                <c:pt idx="519">
                  <c:v>8.4596</c:v>
                </c:pt>
                <c:pt idx="520">
                  <c:v>8.7554999999999996</c:v>
                </c:pt>
                <c:pt idx="521">
                  <c:v>8.8010000000000002</c:v>
                </c:pt>
                <c:pt idx="522">
                  <c:v>8.8239000000000001</c:v>
                </c:pt>
                <c:pt idx="523">
                  <c:v>9.0690000000000008</c:v>
                </c:pt>
                <c:pt idx="524">
                  <c:v>8.9395000000000007</c:v>
                </c:pt>
                <c:pt idx="525">
                  <c:v>9.0390999999999995</c:v>
                </c:pt>
                <c:pt idx="526">
                  <c:v>9.0676000000000005</c:v>
                </c:pt>
                <c:pt idx="527">
                  <c:v>9.0303000000000004</c:v>
                </c:pt>
                <c:pt idx="528">
                  <c:v>8.9949999999999992</c:v>
                </c:pt>
                <c:pt idx="529">
                  <c:v>9.2481000000000009</c:v>
                </c:pt>
                <c:pt idx="530">
                  <c:v>9.2931000000000008</c:v>
                </c:pt>
                <c:pt idx="531">
                  <c:v>9.3279999999999994</c:v>
                </c:pt>
                <c:pt idx="532">
                  <c:v>9.5921000000000003</c:v>
                </c:pt>
                <c:pt idx="533">
                  <c:v>9.4085000000000001</c:v>
                </c:pt>
                <c:pt idx="534">
                  <c:v>9.4191000000000003</c:v>
                </c:pt>
                <c:pt idx="535">
                  <c:v>9.6466999999999992</c:v>
                </c:pt>
                <c:pt idx="536">
                  <c:v>9.7086000000000006</c:v>
                </c:pt>
                <c:pt idx="537">
                  <c:v>9.7675000000000001</c:v>
                </c:pt>
                <c:pt idx="538">
                  <c:v>9.6380999999999997</c:v>
                </c:pt>
                <c:pt idx="539">
                  <c:v>9.4323999999999995</c:v>
                </c:pt>
                <c:pt idx="540">
                  <c:v>9.5099</c:v>
                </c:pt>
                <c:pt idx="541">
                  <c:v>9.6881000000000004</c:v>
                </c:pt>
                <c:pt idx="542">
                  <c:v>9.8437000000000001</c:v>
                </c:pt>
                <c:pt idx="543">
                  <c:v>10.016400000000001</c:v>
                </c:pt>
                <c:pt idx="544">
                  <c:v>9.7286000000000001</c:v>
                </c:pt>
                <c:pt idx="545">
                  <c:v>9.3104999999999993</c:v>
                </c:pt>
                <c:pt idx="546">
                  <c:v>9.0097000000000005</c:v>
                </c:pt>
                <c:pt idx="547">
                  <c:v>8.7103000000000002</c:v>
                </c:pt>
                <c:pt idx="548">
                  <c:v>8.8553999999999995</c:v>
                </c:pt>
                <c:pt idx="549">
                  <c:v>8.8346</c:v>
                </c:pt>
                <c:pt idx="550">
                  <c:v>8.6569000000000003</c:v>
                </c:pt>
                <c:pt idx="551">
                  <c:v>8.3630999999999993</c:v>
                </c:pt>
                <c:pt idx="552">
                  <c:v>8.2866999999999997</c:v>
                </c:pt>
                <c:pt idx="553">
                  <c:v>8.3437000000000001</c:v>
                </c:pt>
                <c:pt idx="554">
                  <c:v>8.5431000000000008</c:v>
                </c:pt>
                <c:pt idx="555">
                  <c:v>8.4993999999999996</c:v>
                </c:pt>
                <c:pt idx="556">
                  <c:v>8.3511000000000006</c:v>
                </c:pt>
                <c:pt idx="557">
                  <c:v>8.3965999999999994</c:v>
                </c:pt>
                <c:pt idx="558">
                  <c:v>8.6256000000000004</c:v>
                </c:pt>
                <c:pt idx="559">
                  <c:v>8.6786999999999992</c:v>
                </c:pt>
                <c:pt idx="560">
                  <c:v>8.6440000000000001</c:v>
                </c:pt>
                <c:pt idx="561">
                  <c:v>8.6623999999999999</c:v>
                </c:pt>
                <c:pt idx="562">
                  <c:v>8.8035999999999994</c:v>
                </c:pt>
                <c:pt idx="563">
                  <c:v>9.0896000000000008</c:v>
                </c:pt>
                <c:pt idx="564">
                  <c:v>9.1532999999999998</c:v>
                </c:pt>
                <c:pt idx="565">
                  <c:v>9.2857000000000003</c:v>
                </c:pt>
                <c:pt idx="566">
                  <c:v>9.5652000000000008</c:v>
                </c:pt>
                <c:pt idx="567">
                  <c:v>9.5585000000000004</c:v>
                </c:pt>
                <c:pt idx="568">
                  <c:v>9.9373000000000005</c:v>
                </c:pt>
                <c:pt idx="569">
                  <c:v>10.0349</c:v>
                </c:pt>
                <c:pt idx="570">
                  <c:v>10.3874</c:v>
                </c:pt>
                <c:pt idx="571">
                  <c:v>10.3771</c:v>
                </c:pt>
                <c:pt idx="572">
                  <c:v>10.9101</c:v>
                </c:pt>
                <c:pt idx="573">
                  <c:v>11.1111</c:v>
                </c:pt>
                <c:pt idx="574">
                  <c:v>10.704000000000001</c:v>
                </c:pt>
                <c:pt idx="575">
                  <c:v>10.378</c:v>
                </c:pt>
                <c:pt idx="576">
                  <c:v>10.397500000000001</c:v>
                </c:pt>
                <c:pt idx="577">
                  <c:v>10.449199999999999</c:v>
                </c:pt>
                <c:pt idx="578">
                  <c:v>10.4763</c:v>
                </c:pt>
                <c:pt idx="579">
                  <c:v>10.3484</c:v>
                </c:pt>
                <c:pt idx="580">
                  <c:v>10.4643</c:v>
                </c:pt>
                <c:pt idx="581">
                  <c:v>10.7691</c:v>
                </c:pt>
                <c:pt idx="582">
                  <c:v>10.5002</c:v>
                </c:pt>
                <c:pt idx="583">
                  <c:v>10.8291</c:v>
                </c:pt>
                <c:pt idx="584">
                  <c:v>11.0848</c:v>
                </c:pt>
                <c:pt idx="585">
                  <c:v>11.0259</c:v>
                </c:pt>
                <c:pt idx="586">
                  <c:v>10.6694</c:v>
                </c:pt>
                <c:pt idx="587">
                  <c:v>10.2576</c:v>
                </c:pt>
                <c:pt idx="588">
                  <c:v>10.359299999999999</c:v>
                </c:pt>
                <c:pt idx="589">
                  <c:v>10.426600000000001</c:v>
                </c:pt>
                <c:pt idx="590">
                  <c:v>10.411300000000001</c:v>
                </c:pt>
                <c:pt idx="591">
                  <c:v>10.815799999999999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6A-4941-9468-4CF7E2E3A993}"/>
            </c:ext>
          </c:extLst>
        </c:ser>
        <c:ser>
          <c:idx val="10"/>
          <c:order val="1"/>
          <c:tx>
            <c:v>PPP</c:v>
          </c:tx>
          <c:spPr>
            <a:ln w="12700">
              <a:solidFill>
                <a:srgbClr val="006600"/>
              </a:solidFill>
              <a:prstDash val="solid"/>
            </a:ln>
          </c:spPr>
          <c:marker>
            <c:symbol val="none"/>
          </c:marker>
          <c:cat>
            <c:numRef>
              <c:f>'Data-Forecast'!$A$9:$A$600</c:f>
              <c:numCache>
                <c:formatCode>m/d/yyyy</c:formatCode>
                <c:ptCount val="592"/>
                <c:pt idx="0">
                  <c:v>27395</c:v>
                </c:pt>
                <c:pt idx="1">
                  <c:v>27426</c:v>
                </c:pt>
                <c:pt idx="2">
                  <c:v>27454</c:v>
                </c:pt>
                <c:pt idx="3">
                  <c:v>27485</c:v>
                </c:pt>
                <c:pt idx="4">
                  <c:v>27515</c:v>
                </c:pt>
                <c:pt idx="5">
                  <c:v>27546</c:v>
                </c:pt>
                <c:pt idx="6">
                  <c:v>27576</c:v>
                </c:pt>
                <c:pt idx="7">
                  <c:v>27607</c:v>
                </c:pt>
                <c:pt idx="8">
                  <c:v>27638</c:v>
                </c:pt>
                <c:pt idx="9">
                  <c:v>27668</c:v>
                </c:pt>
                <c:pt idx="10">
                  <c:v>27699</c:v>
                </c:pt>
                <c:pt idx="11">
                  <c:v>27729</c:v>
                </c:pt>
                <c:pt idx="12">
                  <c:v>27760</c:v>
                </c:pt>
                <c:pt idx="13">
                  <c:v>27791</c:v>
                </c:pt>
                <c:pt idx="14">
                  <c:v>27820</c:v>
                </c:pt>
                <c:pt idx="15">
                  <c:v>27851</c:v>
                </c:pt>
                <c:pt idx="16">
                  <c:v>27881</c:v>
                </c:pt>
                <c:pt idx="17">
                  <c:v>27912</c:v>
                </c:pt>
                <c:pt idx="18">
                  <c:v>27942</c:v>
                </c:pt>
                <c:pt idx="19">
                  <c:v>27973</c:v>
                </c:pt>
                <c:pt idx="20">
                  <c:v>28004</c:v>
                </c:pt>
                <c:pt idx="21">
                  <c:v>28034</c:v>
                </c:pt>
                <c:pt idx="22">
                  <c:v>28065</c:v>
                </c:pt>
                <c:pt idx="23">
                  <c:v>28095</c:v>
                </c:pt>
                <c:pt idx="24">
                  <c:v>28126</c:v>
                </c:pt>
                <c:pt idx="25">
                  <c:v>28157</c:v>
                </c:pt>
                <c:pt idx="26">
                  <c:v>28185</c:v>
                </c:pt>
                <c:pt idx="27">
                  <c:v>28216</c:v>
                </c:pt>
                <c:pt idx="28">
                  <c:v>28246</c:v>
                </c:pt>
                <c:pt idx="29">
                  <c:v>28277</c:v>
                </c:pt>
                <c:pt idx="30">
                  <c:v>28307</c:v>
                </c:pt>
                <c:pt idx="31">
                  <c:v>28338</c:v>
                </c:pt>
                <c:pt idx="32">
                  <c:v>28369</c:v>
                </c:pt>
                <c:pt idx="33">
                  <c:v>28399</c:v>
                </c:pt>
                <c:pt idx="34">
                  <c:v>28430</c:v>
                </c:pt>
                <c:pt idx="35">
                  <c:v>28460</c:v>
                </c:pt>
                <c:pt idx="36">
                  <c:v>28491</c:v>
                </c:pt>
                <c:pt idx="37">
                  <c:v>28522</c:v>
                </c:pt>
                <c:pt idx="38">
                  <c:v>28550</c:v>
                </c:pt>
                <c:pt idx="39">
                  <c:v>28581</c:v>
                </c:pt>
                <c:pt idx="40">
                  <c:v>28611</c:v>
                </c:pt>
                <c:pt idx="41">
                  <c:v>28642</c:v>
                </c:pt>
                <c:pt idx="42">
                  <c:v>28672</c:v>
                </c:pt>
                <c:pt idx="43">
                  <c:v>28703</c:v>
                </c:pt>
                <c:pt idx="44">
                  <c:v>28734</c:v>
                </c:pt>
                <c:pt idx="45">
                  <c:v>28764</c:v>
                </c:pt>
                <c:pt idx="46">
                  <c:v>28795</c:v>
                </c:pt>
                <c:pt idx="47">
                  <c:v>28825</c:v>
                </c:pt>
                <c:pt idx="48">
                  <c:v>28856</c:v>
                </c:pt>
                <c:pt idx="49">
                  <c:v>28887</c:v>
                </c:pt>
                <c:pt idx="50">
                  <c:v>28915</c:v>
                </c:pt>
                <c:pt idx="51">
                  <c:v>28946</c:v>
                </c:pt>
                <c:pt idx="52">
                  <c:v>28976</c:v>
                </c:pt>
                <c:pt idx="53">
                  <c:v>29007</c:v>
                </c:pt>
                <c:pt idx="54">
                  <c:v>29037</c:v>
                </c:pt>
                <c:pt idx="55">
                  <c:v>29068</c:v>
                </c:pt>
                <c:pt idx="56">
                  <c:v>29099</c:v>
                </c:pt>
                <c:pt idx="57">
                  <c:v>29129</c:v>
                </c:pt>
                <c:pt idx="58">
                  <c:v>29160</c:v>
                </c:pt>
                <c:pt idx="59">
                  <c:v>29190</c:v>
                </c:pt>
                <c:pt idx="60">
                  <c:v>29221</c:v>
                </c:pt>
                <c:pt idx="61">
                  <c:v>29252</c:v>
                </c:pt>
                <c:pt idx="62">
                  <c:v>29281</c:v>
                </c:pt>
                <c:pt idx="63">
                  <c:v>29312</c:v>
                </c:pt>
                <c:pt idx="64">
                  <c:v>29342</c:v>
                </c:pt>
                <c:pt idx="65">
                  <c:v>29373</c:v>
                </c:pt>
                <c:pt idx="66">
                  <c:v>29403</c:v>
                </c:pt>
                <c:pt idx="67">
                  <c:v>29434</c:v>
                </c:pt>
                <c:pt idx="68">
                  <c:v>29465</c:v>
                </c:pt>
                <c:pt idx="69">
                  <c:v>29495</c:v>
                </c:pt>
                <c:pt idx="70">
                  <c:v>29526</c:v>
                </c:pt>
                <c:pt idx="71">
                  <c:v>29556</c:v>
                </c:pt>
                <c:pt idx="72">
                  <c:v>29587</c:v>
                </c:pt>
                <c:pt idx="73">
                  <c:v>29618</c:v>
                </c:pt>
                <c:pt idx="74">
                  <c:v>29646</c:v>
                </c:pt>
                <c:pt idx="75">
                  <c:v>29677</c:v>
                </c:pt>
                <c:pt idx="76">
                  <c:v>29707</c:v>
                </c:pt>
                <c:pt idx="77">
                  <c:v>29738</c:v>
                </c:pt>
                <c:pt idx="78">
                  <c:v>29768</c:v>
                </c:pt>
                <c:pt idx="79">
                  <c:v>29799</c:v>
                </c:pt>
                <c:pt idx="80">
                  <c:v>29830</c:v>
                </c:pt>
                <c:pt idx="81">
                  <c:v>29860</c:v>
                </c:pt>
                <c:pt idx="82">
                  <c:v>29891</c:v>
                </c:pt>
                <c:pt idx="83">
                  <c:v>29921</c:v>
                </c:pt>
                <c:pt idx="84">
                  <c:v>29952</c:v>
                </c:pt>
                <c:pt idx="85">
                  <c:v>29983</c:v>
                </c:pt>
                <c:pt idx="86">
                  <c:v>30011</c:v>
                </c:pt>
                <c:pt idx="87">
                  <c:v>30042</c:v>
                </c:pt>
                <c:pt idx="88">
                  <c:v>30072</c:v>
                </c:pt>
                <c:pt idx="89">
                  <c:v>30103</c:v>
                </c:pt>
                <c:pt idx="90">
                  <c:v>30133</c:v>
                </c:pt>
                <c:pt idx="91">
                  <c:v>30164</c:v>
                </c:pt>
                <c:pt idx="92">
                  <c:v>30195</c:v>
                </c:pt>
                <c:pt idx="93">
                  <c:v>30225</c:v>
                </c:pt>
                <c:pt idx="94">
                  <c:v>30256</c:v>
                </c:pt>
                <c:pt idx="95">
                  <c:v>30286</c:v>
                </c:pt>
                <c:pt idx="96">
                  <c:v>30317</c:v>
                </c:pt>
                <c:pt idx="97">
                  <c:v>30348</c:v>
                </c:pt>
                <c:pt idx="98">
                  <c:v>30376</c:v>
                </c:pt>
                <c:pt idx="99">
                  <c:v>30407</c:v>
                </c:pt>
                <c:pt idx="100">
                  <c:v>30437</c:v>
                </c:pt>
                <c:pt idx="101">
                  <c:v>30468</c:v>
                </c:pt>
                <c:pt idx="102">
                  <c:v>30498</c:v>
                </c:pt>
                <c:pt idx="103">
                  <c:v>30529</c:v>
                </c:pt>
                <c:pt idx="104">
                  <c:v>30560</c:v>
                </c:pt>
                <c:pt idx="105">
                  <c:v>30590</c:v>
                </c:pt>
                <c:pt idx="106">
                  <c:v>30621</c:v>
                </c:pt>
                <c:pt idx="107">
                  <c:v>30651</c:v>
                </c:pt>
                <c:pt idx="108">
                  <c:v>30682</c:v>
                </c:pt>
                <c:pt idx="109">
                  <c:v>30713</c:v>
                </c:pt>
                <c:pt idx="110">
                  <c:v>30742</c:v>
                </c:pt>
                <c:pt idx="111">
                  <c:v>30773</c:v>
                </c:pt>
                <c:pt idx="112">
                  <c:v>30803</c:v>
                </c:pt>
                <c:pt idx="113">
                  <c:v>30834</c:v>
                </c:pt>
                <c:pt idx="114">
                  <c:v>30864</c:v>
                </c:pt>
                <c:pt idx="115">
                  <c:v>30895</c:v>
                </c:pt>
                <c:pt idx="116">
                  <c:v>30926</c:v>
                </c:pt>
                <c:pt idx="117">
                  <c:v>30956</c:v>
                </c:pt>
                <c:pt idx="118">
                  <c:v>30987</c:v>
                </c:pt>
                <c:pt idx="119">
                  <c:v>31017</c:v>
                </c:pt>
                <c:pt idx="120">
                  <c:v>31048</c:v>
                </c:pt>
                <c:pt idx="121">
                  <c:v>31079</c:v>
                </c:pt>
                <c:pt idx="122">
                  <c:v>31107</c:v>
                </c:pt>
                <c:pt idx="123">
                  <c:v>31138</c:v>
                </c:pt>
                <c:pt idx="124">
                  <c:v>31168</c:v>
                </c:pt>
                <c:pt idx="125">
                  <c:v>31199</c:v>
                </c:pt>
                <c:pt idx="126">
                  <c:v>31229</c:v>
                </c:pt>
                <c:pt idx="127">
                  <c:v>31260</c:v>
                </c:pt>
                <c:pt idx="128">
                  <c:v>31291</c:v>
                </c:pt>
                <c:pt idx="129">
                  <c:v>31321</c:v>
                </c:pt>
                <c:pt idx="130">
                  <c:v>31352</c:v>
                </c:pt>
                <c:pt idx="131">
                  <c:v>31382</c:v>
                </c:pt>
                <c:pt idx="132">
                  <c:v>31413</c:v>
                </c:pt>
                <c:pt idx="133">
                  <c:v>31444</c:v>
                </c:pt>
                <c:pt idx="134">
                  <c:v>31472</c:v>
                </c:pt>
                <c:pt idx="135">
                  <c:v>31503</c:v>
                </c:pt>
                <c:pt idx="136">
                  <c:v>31533</c:v>
                </c:pt>
                <c:pt idx="137">
                  <c:v>31564</c:v>
                </c:pt>
                <c:pt idx="138">
                  <c:v>31594</c:v>
                </c:pt>
                <c:pt idx="139">
                  <c:v>31625</c:v>
                </c:pt>
                <c:pt idx="140">
                  <c:v>31656</c:v>
                </c:pt>
                <c:pt idx="141">
                  <c:v>31686</c:v>
                </c:pt>
                <c:pt idx="142">
                  <c:v>31717</c:v>
                </c:pt>
                <c:pt idx="143">
                  <c:v>31747</c:v>
                </c:pt>
                <c:pt idx="144">
                  <c:v>31778</c:v>
                </c:pt>
                <c:pt idx="145">
                  <c:v>31809</c:v>
                </c:pt>
                <c:pt idx="146">
                  <c:v>31837</c:v>
                </c:pt>
                <c:pt idx="147">
                  <c:v>31868</c:v>
                </c:pt>
                <c:pt idx="148">
                  <c:v>31898</c:v>
                </c:pt>
                <c:pt idx="149">
                  <c:v>31929</c:v>
                </c:pt>
                <c:pt idx="150">
                  <c:v>31959</c:v>
                </c:pt>
                <c:pt idx="151">
                  <c:v>31990</c:v>
                </c:pt>
                <c:pt idx="152">
                  <c:v>32021</c:v>
                </c:pt>
                <c:pt idx="153">
                  <c:v>32051</c:v>
                </c:pt>
                <c:pt idx="154">
                  <c:v>32082</c:v>
                </c:pt>
                <c:pt idx="155">
                  <c:v>32112</c:v>
                </c:pt>
                <c:pt idx="156">
                  <c:v>32143</c:v>
                </c:pt>
                <c:pt idx="157">
                  <c:v>32174</c:v>
                </c:pt>
                <c:pt idx="158">
                  <c:v>32203</c:v>
                </c:pt>
                <c:pt idx="159">
                  <c:v>32234</c:v>
                </c:pt>
                <c:pt idx="160">
                  <c:v>32264</c:v>
                </c:pt>
                <c:pt idx="161">
                  <c:v>32295</c:v>
                </c:pt>
                <c:pt idx="162">
                  <c:v>32325</c:v>
                </c:pt>
                <c:pt idx="163">
                  <c:v>32356</c:v>
                </c:pt>
                <c:pt idx="164">
                  <c:v>32387</c:v>
                </c:pt>
                <c:pt idx="165">
                  <c:v>32417</c:v>
                </c:pt>
                <c:pt idx="166">
                  <c:v>32448</c:v>
                </c:pt>
                <c:pt idx="167">
                  <c:v>32478</c:v>
                </c:pt>
                <c:pt idx="168">
                  <c:v>32509</c:v>
                </c:pt>
                <c:pt idx="169">
                  <c:v>32540</c:v>
                </c:pt>
                <c:pt idx="170">
                  <c:v>32568</c:v>
                </c:pt>
                <c:pt idx="171">
                  <c:v>32599</c:v>
                </c:pt>
                <c:pt idx="172">
                  <c:v>32629</c:v>
                </c:pt>
                <c:pt idx="173">
                  <c:v>32660</c:v>
                </c:pt>
                <c:pt idx="174">
                  <c:v>32690</c:v>
                </c:pt>
                <c:pt idx="175">
                  <c:v>32721</c:v>
                </c:pt>
                <c:pt idx="176">
                  <c:v>32752</c:v>
                </c:pt>
                <c:pt idx="177">
                  <c:v>32782</c:v>
                </c:pt>
                <c:pt idx="178">
                  <c:v>32813</c:v>
                </c:pt>
                <c:pt idx="179">
                  <c:v>32843</c:v>
                </c:pt>
                <c:pt idx="180">
                  <c:v>32874</c:v>
                </c:pt>
                <c:pt idx="181">
                  <c:v>32905</c:v>
                </c:pt>
                <c:pt idx="182">
                  <c:v>32933</c:v>
                </c:pt>
                <c:pt idx="183">
                  <c:v>32964</c:v>
                </c:pt>
                <c:pt idx="184">
                  <c:v>32994</c:v>
                </c:pt>
                <c:pt idx="185">
                  <c:v>33025</c:v>
                </c:pt>
                <c:pt idx="186">
                  <c:v>33055</c:v>
                </c:pt>
                <c:pt idx="187">
                  <c:v>33086</c:v>
                </c:pt>
                <c:pt idx="188">
                  <c:v>33117</c:v>
                </c:pt>
                <c:pt idx="189">
                  <c:v>33147</c:v>
                </c:pt>
                <c:pt idx="190">
                  <c:v>33178</c:v>
                </c:pt>
                <c:pt idx="191">
                  <c:v>33208</c:v>
                </c:pt>
                <c:pt idx="192">
                  <c:v>33239</c:v>
                </c:pt>
                <c:pt idx="193">
                  <c:v>33270</c:v>
                </c:pt>
                <c:pt idx="194">
                  <c:v>33298</c:v>
                </c:pt>
                <c:pt idx="195">
                  <c:v>33329</c:v>
                </c:pt>
                <c:pt idx="196">
                  <c:v>33359</c:v>
                </c:pt>
                <c:pt idx="197">
                  <c:v>33390</c:v>
                </c:pt>
                <c:pt idx="198">
                  <c:v>33420</c:v>
                </c:pt>
                <c:pt idx="199">
                  <c:v>33451</c:v>
                </c:pt>
                <c:pt idx="200">
                  <c:v>33482</c:v>
                </c:pt>
                <c:pt idx="201">
                  <c:v>33512</c:v>
                </c:pt>
                <c:pt idx="202">
                  <c:v>33543</c:v>
                </c:pt>
                <c:pt idx="203">
                  <c:v>33573</c:v>
                </c:pt>
                <c:pt idx="204">
                  <c:v>33604</c:v>
                </c:pt>
                <c:pt idx="205">
                  <c:v>33635</c:v>
                </c:pt>
                <c:pt idx="206">
                  <c:v>33664</c:v>
                </c:pt>
                <c:pt idx="207">
                  <c:v>33695</c:v>
                </c:pt>
                <c:pt idx="208">
                  <c:v>33725</c:v>
                </c:pt>
                <c:pt idx="209">
                  <c:v>33756</c:v>
                </c:pt>
                <c:pt idx="210">
                  <c:v>33786</c:v>
                </c:pt>
                <c:pt idx="211">
                  <c:v>33817</c:v>
                </c:pt>
                <c:pt idx="212">
                  <c:v>33848</c:v>
                </c:pt>
                <c:pt idx="213">
                  <c:v>33878</c:v>
                </c:pt>
                <c:pt idx="214">
                  <c:v>33909</c:v>
                </c:pt>
                <c:pt idx="215">
                  <c:v>33939</c:v>
                </c:pt>
                <c:pt idx="216">
                  <c:v>33970</c:v>
                </c:pt>
                <c:pt idx="217">
                  <c:v>34001</c:v>
                </c:pt>
                <c:pt idx="218">
                  <c:v>34029</c:v>
                </c:pt>
                <c:pt idx="219">
                  <c:v>34060</c:v>
                </c:pt>
                <c:pt idx="220">
                  <c:v>34090</c:v>
                </c:pt>
                <c:pt idx="221">
                  <c:v>34121</c:v>
                </c:pt>
                <c:pt idx="222">
                  <c:v>34151</c:v>
                </c:pt>
                <c:pt idx="223">
                  <c:v>34182</c:v>
                </c:pt>
                <c:pt idx="224">
                  <c:v>34213</c:v>
                </c:pt>
                <c:pt idx="225">
                  <c:v>34243</c:v>
                </c:pt>
                <c:pt idx="226">
                  <c:v>34274</c:v>
                </c:pt>
                <c:pt idx="227">
                  <c:v>34304</c:v>
                </c:pt>
                <c:pt idx="228">
                  <c:v>34335</c:v>
                </c:pt>
                <c:pt idx="229">
                  <c:v>34366</c:v>
                </c:pt>
                <c:pt idx="230">
                  <c:v>34394</c:v>
                </c:pt>
                <c:pt idx="231">
                  <c:v>34425</c:v>
                </c:pt>
                <c:pt idx="232">
                  <c:v>34455</c:v>
                </c:pt>
                <c:pt idx="233">
                  <c:v>34486</c:v>
                </c:pt>
                <c:pt idx="234">
                  <c:v>34516</c:v>
                </c:pt>
                <c:pt idx="235">
                  <c:v>34547</c:v>
                </c:pt>
                <c:pt idx="236">
                  <c:v>34578</c:v>
                </c:pt>
                <c:pt idx="237">
                  <c:v>34608</c:v>
                </c:pt>
                <c:pt idx="238">
                  <c:v>34639</c:v>
                </c:pt>
                <c:pt idx="239">
                  <c:v>34669</c:v>
                </c:pt>
                <c:pt idx="240">
                  <c:v>34700</c:v>
                </c:pt>
                <c:pt idx="241">
                  <c:v>34731</c:v>
                </c:pt>
                <c:pt idx="242">
                  <c:v>34759</c:v>
                </c:pt>
                <c:pt idx="243">
                  <c:v>34790</c:v>
                </c:pt>
                <c:pt idx="244">
                  <c:v>34820</c:v>
                </c:pt>
                <c:pt idx="245">
                  <c:v>34851</c:v>
                </c:pt>
                <c:pt idx="246">
                  <c:v>34881</c:v>
                </c:pt>
                <c:pt idx="247">
                  <c:v>34912</c:v>
                </c:pt>
                <c:pt idx="248">
                  <c:v>34943</c:v>
                </c:pt>
                <c:pt idx="249">
                  <c:v>34973</c:v>
                </c:pt>
                <c:pt idx="250">
                  <c:v>35004</c:v>
                </c:pt>
                <c:pt idx="251">
                  <c:v>35034</c:v>
                </c:pt>
                <c:pt idx="252">
                  <c:v>35065</c:v>
                </c:pt>
                <c:pt idx="253">
                  <c:v>35096</c:v>
                </c:pt>
                <c:pt idx="254">
                  <c:v>35125</c:v>
                </c:pt>
                <c:pt idx="255">
                  <c:v>35156</c:v>
                </c:pt>
                <c:pt idx="256">
                  <c:v>35186</c:v>
                </c:pt>
                <c:pt idx="257">
                  <c:v>35217</c:v>
                </c:pt>
                <c:pt idx="258">
                  <c:v>35247</c:v>
                </c:pt>
                <c:pt idx="259">
                  <c:v>35278</c:v>
                </c:pt>
                <c:pt idx="260">
                  <c:v>35309</c:v>
                </c:pt>
                <c:pt idx="261">
                  <c:v>35339</c:v>
                </c:pt>
                <c:pt idx="262">
                  <c:v>35370</c:v>
                </c:pt>
                <c:pt idx="263">
                  <c:v>35400</c:v>
                </c:pt>
                <c:pt idx="264">
                  <c:v>35431</c:v>
                </c:pt>
                <c:pt idx="265">
                  <c:v>35462</c:v>
                </c:pt>
                <c:pt idx="266">
                  <c:v>35490</c:v>
                </c:pt>
                <c:pt idx="267">
                  <c:v>35521</c:v>
                </c:pt>
                <c:pt idx="268">
                  <c:v>35551</c:v>
                </c:pt>
                <c:pt idx="269">
                  <c:v>35582</c:v>
                </c:pt>
                <c:pt idx="270">
                  <c:v>35612</c:v>
                </c:pt>
                <c:pt idx="271">
                  <c:v>35643</c:v>
                </c:pt>
                <c:pt idx="272">
                  <c:v>35674</c:v>
                </c:pt>
                <c:pt idx="273">
                  <c:v>35704</c:v>
                </c:pt>
                <c:pt idx="274">
                  <c:v>35735</c:v>
                </c:pt>
                <c:pt idx="275">
                  <c:v>35765</c:v>
                </c:pt>
                <c:pt idx="276">
                  <c:v>35796</c:v>
                </c:pt>
                <c:pt idx="277">
                  <c:v>35827</c:v>
                </c:pt>
                <c:pt idx="278">
                  <c:v>35855</c:v>
                </c:pt>
                <c:pt idx="279">
                  <c:v>35886</c:v>
                </c:pt>
                <c:pt idx="280">
                  <c:v>35916</c:v>
                </c:pt>
                <c:pt idx="281">
                  <c:v>35947</c:v>
                </c:pt>
                <c:pt idx="282">
                  <c:v>35977</c:v>
                </c:pt>
                <c:pt idx="283">
                  <c:v>36008</c:v>
                </c:pt>
                <c:pt idx="284">
                  <c:v>36039</c:v>
                </c:pt>
                <c:pt idx="285">
                  <c:v>36069</c:v>
                </c:pt>
                <c:pt idx="286">
                  <c:v>36100</c:v>
                </c:pt>
                <c:pt idx="287">
                  <c:v>36130</c:v>
                </c:pt>
                <c:pt idx="288">
                  <c:v>36161</c:v>
                </c:pt>
                <c:pt idx="289">
                  <c:v>36192</c:v>
                </c:pt>
                <c:pt idx="290">
                  <c:v>36220</c:v>
                </c:pt>
                <c:pt idx="291">
                  <c:v>36251</c:v>
                </c:pt>
                <c:pt idx="292">
                  <c:v>36281</c:v>
                </c:pt>
                <c:pt idx="293">
                  <c:v>36312</c:v>
                </c:pt>
                <c:pt idx="294">
                  <c:v>36342</c:v>
                </c:pt>
                <c:pt idx="295">
                  <c:v>36373</c:v>
                </c:pt>
                <c:pt idx="296">
                  <c:v>36404</c:v>
                </c:pt>
                <c:pt idx="297">
                  <c:v>36434</c:v>
                </c:pt>
                <c:pt idx="298">
                  <c:v>36465</c:v>
                </c:pt>
                <c:pt idx="299">
                  <c:v>36495</c:v>
                </c:pt>
                <c:pt idx="300">
                  <c:v>36526</c:v>
                </c:pt>
                <c:pt idx="301">
                  <c:v>36557</c:v>
                </c:pt>
                <c:pt idx="302">
                  <c:v>36586</c:v>
                </c:pt>
                <c:pt idx="303">
                  <c:v>36617</c:v>
                </c:pt>
                <c:pt idx="304">
                  <c:v>36647</c:v>
                </c:pt>
                <c:pt idx="305">
                  <c:v>36678</c:v>
                </c:pt>
                <c:pt idx="306">
                  <c:v>36708</c:v>
                </c:pt>
                <c:pt idx="307">
                  <c:v>36739</c:v>
                </c:pt>
                <c:pt idx="308">
                  <c:v>36770</c:v>
                </c:pt>
                <c:pt idx="309">
                  <c:v>36800</c:v>
                </c:pt>
                <c:pt idx="310">
                  <c:v>36831</c:v>
                </c:pt>
                <c:pt idx="311">
                  <c:v>36861</c:v>
                </c:pt>
                <c:pt idx="312">
                  <c:v>36892</c:v>
                </c:pt>
                <c:pt idx="313">
                  <c:v>36923</c:v>
                </c:pt>
                <c:pt idx="314">
                  <c:v>36951</c:v>
                </c:pt>
                <c:pt idx="315">
                  <c:v>36982</c:v>
                </c:pt>
                <c:pt idx="316">
                  <c:v>37012</c:v>
                </c:pt>
                <c:pt idx="317">
                  <c:v>37043</c:v>
                </c:pt>
                <c:pt idx="318">
                  <c:v>37073</c:v>
                </c:pt>
                <c:pt idx="319">
                  <c:v>37104</c:v>
                </c:pt>
                <c:pt idx="320">
                  <c:v>37135</c:v>
                </c:pt>
                <c:pt idx="321">
                  <c:v>37165</c:v>
                </c:pt>
                <c:pt idx="322">
                  <c:v>37196</c:v>
                </c:pt>
                <c:pt idx="323">
                  <c:v>37226</c:v>
                </c:pt>
                <c:pt idx="324">
                  <c:v>37257</c:v>
                </c:pt>
                <c:pt idx="325">
                  <c:v>37288</c:v>
                </c:pt>
                <c:pt idx="326">
                  <c:v>37316</c:v>
                </c:pt>
                <c:pt idx="327">
                  <c:v>37347</c:v>
                </c:pt>
                <c:pt idx="328">
                  <c:v>37377</c:v>
                </c:pt>
                <c:pt idx="329">
                  <c:v>37408</c:v>
                </c:pt>
                <c:pt idx="330">
                  <c:v>37438</c:v>
                </c:pt>
                <c:pt idx="331">
                  <c:v>37469</c:v>
                </c:pt>
                <c:pt idx="332">
                  <c:v>37500</c:v>
                </c:pt>
                <c:pt idx="333">
                  <c:v>37530</c:v>
                </c:pt>
                <c:pt idx="334">
                  <c:v>37561</c:v>
                </c:pt>
                <c:pt idx="335">
                  <c:v>37591</c:v>
                </c:pt>
                <c:pt idx="336">
                  <c:v>37622</c:v>
                </c:pt>
                <c:pt idx="337">
                  <c:v>37653</c:v>
                </c:pt>
                <c:pt idx="338">
                  <c:v>37681</c:v>
                </c:pt>
                <c:pt idx="339">
                  <c:v>37712</c:v>
                </c:pt>
                <c:pt idx="340">
                  <c:v>37742</c:v>
                </c:pt>
                <c:pt idx="341">
                  <c:v>37773</c:v>
                </c:pt>
                <c:pt idx="342">
                  <c:v>37803</c:v>
                </c:pt>
                <c:pt idx="343">
                  <c:v>37834</c:v>
                </c:pt>
                <c:pt idx="344">
                  <c:v>37865</c:v>
                </c:pt>
                <c:pt idx="345">
                  <c:v>37895</c:v>
                </c:pt>
                <c:pt idx="346">
                  <c:v>37926</c:v>
                </c:pt>
                <c:pt idx="347">
                  <c:v>37956</c:v>
                </c:pt>
                <c:pt idx="348">
                  <c:v>37987</c:v>
                </c:pt>
                <c:pt idx="349">
                  <c:v>38018</c:v>
                </c:pt>
                <c:pt idx="350">
                  <c:v>38047</c:v>
                </c:pt>
                <c:pt idx="351">
                  <c:v>38078</c:v>
                </c:pt>
                <c:pt idx="352">
                  <c:v>38108</c:v>
                </c:pt>
                <c:pt idx="353">
                  <c:v>38139</c:v>
                </c:pt>
                <c:pt idx="354">
                  <c:v>38169</c:v>
                </c:pt>
                <c:pt idx="355">
                  <c:v>38200</c:v>
                </c:pt>
                <c:pt idx="356">
                  <c:v>38231</c:v>
                </c:pt>
                <c:pt idx="357">
                  <c:v>38261</c:v>
                </c:pt>
                <c:pt idx="358">
                  <c:v>38292</c:v>
                </c:pt>
                <c:pt idx="359">
                  <c:v>38322</c:v>
                </c:pt>
                <c:pt idx="360">
                  <c:v>38353</c:v>
                </c:pt>
                <c:pt idx="361">
                  <c:v>38384</c:v>
                </c:pt>
                <c:pt idx="362">
                  <c:v>38412</c:v>
                </c:pt>
                <c:pt idx="363">
                  <c:v>38443</c:v>
                </c:pt>
                <c:pt idx="364">
                  <c:v>38473</c:v>
                </c:pt>
                <c:pt idx="365">
                  <c:v>38504</c:v>
                </c:pt>
                <c:pt idx="366">
                  <c:v>38534</c:v>
                </c:pt>
                <c:pt idx="367">
                  <c:v>38565</c:v>
                </c:pt>
                <c:pt idx="368">
                  <c:v>38596</c:v>
                </c:pt>
                <c:pt idx="369">
                  <c:v>38626</c:v>
                </c:pt>
                <c:pt idx="370">
                  <c:v>38657</c:v>
                </c:pt>
                <c:pt idx="371">
                  <c:v>38687</c:v>
                </c:pt>
                <c:pt idx="372">
                  <c:v>38718</c:v>
                </c:pt>
                <c:pt idx="373">
                  <c:v>38749</c:v>
                </c:pt>
                <c:pt idx="374">
                  <c:v>38777</c:v>
                </c:pt>
                <c:pt idx="375">
                  <c:v>38808</c:v>
                </c:pt>
                <c:pt idx="376">
                  <c:v>38838</c:v>
                </c:pt>
                <c:pt idx="377">
                  <c:v>38869</c:v>
                </c:pt>
                <c:pt idx="378">
                  <c:v>38899</c:v>
                </c:pt>
                <c:pt idx="379">
                  <c:v>38930</c:v>
                </c:pt>
                <c:pt idx="380">
                  <c:v>38961</c:v>
                </c:pt>
                <c:pt idx="381">
                  <c:v>38991</c:v>
                </c:pt>
                <c:pt idx="382">
                  <c:v>39022</c:v>
                </c:pt>
                <c:pt idx="383">
                  <c:v>39052</c:v>
                </c:pt>
                <c:pt idx="384">
                  <c:v>39083</c:v>
                </c:pt>
                <c:pt idx="385">
                  <c:v>39114</c:v>
                </c:pt>
                <c:pt idx="386">
                  <c:v>39142</c:v>
                </c:pt>
                <c:pt idx="387">
                  <c:v>39173</c:v>
                </c:pt>
                <c:pt idx="388">
                  <c:v>39203</c:v>
                </c:pt>
                <c:pt idx="389">
                  <c:v>39234</c:v>
                </c:pt>
                <c:pt idx="390">
                  <c:v>39264</c:v>
                </c:pt>
                <c:pt idx="391">
                  <c:v>39295</c:v>
                </c:pt>
                <c:pt idx="392">
                  <c:v>39326</c:v>
                </c:pt>
                <c:pt idx="393">
                  <c:v>39356</c:v>
                </c:pt>
                <c:pt idx="394">
                  <c:v>39387</c:v>
                </c:pt>
                <c:pt idx="395">
                  <c:v>39417</c:v>
                </c:pt>
                <c:pt idx="396">
                  <c:v>39448</c:v>
                </c:pt>
                <c:pt idx="397">
                  <c:v>39479</c:v>
                </c:pt>
                <c:pt idx="398">
                  <c:v>39508</c:v>
                </c:pt>
                <c:pt idx="399">
                  <c:v>39539</c:v>
                </c:pt>
                <c:pt idx="400">
                  <c:v>39569</c:v>
                </c:pt>
                <c:pt idx="401">
                  <c:v>39600</c:v>
                </c:pt>
                <c:pt idx="402">
                  <c:v>39630</c:v>
                </c:pt>
                <c:pt idx="403">
                  <c:v>39661</c:v>
                </c:pt>
                <c:pt idx="404">
                  <c:v>39692</c:v>
                </c:pt>
                <c:pt idx="405">
                  <c:v>39722</c:v>
                </c:pt>
                <c:pt idx="406">
                  <c:v>39753</c:v>
                </c:pt>
                <c:pt idx="407">
                  <c:v>39783</c:v>
                </c:pt>
                <c:pt idx="408">
                  <c:v>39814</c:v>
                </c:pt>
                <c:pt idx="409">
                  <c:v>39845</c:v>
                </c:pt>
                <c:pt idx="410">
                  <c:v>39873</c:v>
                </c:pt>
                <c:pt idx="411">
                  <c:v>39904</c:v>
                </c:pt>
                <c:pt idx="412">
                  <c:v>39934</c:v>
                </c:pt>
                <c:pt idx="413">
                  <c:v>39965</c:v>
                </c:pt>
                <c:pt idx="414">
                  <c:v>39995</c:v>
                </c:pt>
                <c:pt idx="415">
                  <c:v>40026</c:v>
                </c:pt>
                <c:pt idx="416">
                  <c:v>40057</c:v>
                </c:pt>
                <c:pt idx="417">
                  <c:v>40087</c:v>
                </c:pt>
                <c:pt idx="418">
                  <c:v>40118</c:v>
                </c:pt>
                <c:pt idx="419">
                  <c:v>40148</c:v>
                </c:pt>
                <c:pt idx="420">
                  <c:v>40179</c:v>
                </c:pt>
                <c:pt idx="421">
                  <c:v>40210</c:v>
                </c:pt>
                <c:pt idx="422">
                  <c:v>40238</c:v>
                </c:pt>
                <c:pt idx="423">
                  <c:v>40269</c:v>
                </c:pt>
                <c:pt idx="424">
                  <c:v>40299</c:v>
                </c:pt>
                <c:pt idx="425">
                  <c:v>40330</c:v>
                </c:pt>
                <c:pt idx="426">
                  <c:v>40360</c:v>
                </c:pt>
                <c:pt idx="427">
                  <c:v>40391</c:v>
                </c:pt>
                <c:pt idx="428">
                  <c:v>40422</c:v>
                </c:pt>
                <c:pt idx="429">
                  <c:v>40452</c:v>
                </c:pt>
                <c:pt idx="430">
                  <c:v>40483</c:v>
                </c:pt>
                <c:pt idx="431">
                  <c:v>40513</c:v>
                </c:pt>
                <c:pt idx="432">
                  <c:v>40544</c:v>
                </c:pt>
                <c:pt idx="433">
                  <c:v>40575</c:v>
                </c:pt>
                <c:pt idx="434">
                  <c:v>40603</c:v>
                </c:pt>
                <c:pt idx="435">
                  <c:v>40634</c:v>
                </c:pt>
                <c:pt idx="436">
                  <c:v>40664</c:v>
                </c:pt>
                <c:pt idx="437">
                  <c:v>40695</c:v>
                </c:pt>
                <c:pt idx="438">
                  <c:v>40725</c:v>
                </c:pt>
                <c:pt idx="439">
                  <c:v>40756</c:v>
                </c:pt>
                <c:pt idx="440">
                  <c:v>40787</c:v>
                </c:pt>
                <c:pt idx="441">
                  <c:v>40817</c:v>
                </c:pt>
                <c:pt idx="442">
                  <c:v>40848</c:v>
                </c:pt>
                <c:pt idx="443">
                  <c:v>40878</c:v>
                </c:pt>
                <c:pt idx="444">
                  <c:v>40909</c:v>
                </c:pt>
                <c:pt idx="445">
                  <c:v>40940</c:v>
                </c:pt>
                <c:pt idx="446">
                  <c:v>40969</c:v>
                </c:pt>
                <c:pt idx="447">
                  <c:v>41000</c:v>
                </c:pt>
                <c:pt idx="448">
                  <c:v>41030</c:v>
                </c:pt>
                <c:pt idx="449">
                  <c:v>41061</c:v>
                </c:pt>
                <c:pt idx="450">
                  <c:v>41091</c:v>
                </c:pt>
                <c:pt idx="451">
                  <c:v>41122</c:v>
                </c:pt>
                <c:pt idx="452">
                  <c:v>41153</c:v>
                </c:pt>
                <c:pt idx="453">
                  <c:v>41183</c:v>
                </c:pt>
                <c:pt idx="454">
                  <c:v>41214</c:v>
                </c:pt>
                <c:pt idx="455">
                  <c:v>41244</c:v>
                </c:pt>
                <c:pt idx="456">
                  <c:v>41275</c:v>
                </c:pt>
                <c:pt idx="457">
                  <c:v>41306</c:v>
                </c:pt>
                <c:pt idx="458">
                  <c:v>41334</c:v>
                </c:pt>
                <c:pt idx="459">
                  <c:v>41365</c:v>
                </c:pt>
                <c:pt idx="460">
                  <c:v>41395</c:v>
                </c:pt>
                <c:pt idx="461">
                  <c:v>41426</c:v>
                </c:pt>
                <c:pt idx="462">
                  <c:v>41456</c:v>
                </c:pt>
                <c:pt idx="463">
                  <c:v>41487</c:v>
                </c:pt>
                <c:pt idx="464">
                  <c:v>41518</c:v>
                </c:pt>
                <c:pt idx="465">
                  <c:v>41548</c:v>
                </c:pt>
                <c:pt idx="466">
                  <c:v>41579</c:v>
                </c:pt>
                <c:pt idx="467">
                  <c:v>41609</c:v>
                </c:pt>
                <c:pt idx="468">
                  <c:v>41640</c:v>
                </c:pt>
                <c:pt idx="469">
                  <c:v>41671</c:v>
                </c:pt>
                <c:pt idx="470">
                  <c:v>41699</c:v>
                </c:pt>
                <c:pt idx="471">
                  <c:v>41730</c:v>
                </c:pt>
                <c:pt idx="472">
                  <c:v>41760</c:v>
                </c:pt>
                <c:pt idx="473">
                  <c:v>41791</c:v>
                </c:pt>
                <c:pt idx="474">
                  <c:v>41821</c:v>
                </c:pt>
                <c:pt idx="475">
                  <c:v>41852</c:v>
                </c:pt>
                <c:pt idx="476">
                  <c:v>41883</c:v>
                </c:pt>
                <c:pt idx="477">
                  <c:v>41913</c:v>
                </c:pt>
                <c:pt idx="478">
                  <c:v>41944</c:v>
                </c:pt>
                <c:pt idx="479">
                  <c:v>41974</c:v>
                </c:pt>
                <c:pt idx="480">
                  <c:v>42005</c:v>
                </c:pt>
                <c:pt idx="481">
                  <c:v>42036</c:v>
                </c:pt>
                <c:pt idx="482">
                  <c:v>42064</c:v>
                </c:pt>
                <c:pt idx="483">
                  <c:v>42095</c:v>
                </c:pt>
                <c:pt idx="484">
                  <c:v>42125</c:v>
                </c:pt>
                <c:pt idx="485">
                  <c:v>42156</c:v>
                </c:pt>
                <c:pt idx="486">
                  <c:v>42186</c:v>
                </c:pt>
                <c:pt idx="487">
                  <c:v>42217</c:v>
                </c:pt>
                <c:pt idx="488">
                  <c:v>42248</c:v>
                </c:pt>
                <c:pt idx="489">
                  <c:v>42278</c:v>
                </c:pt>
                <c:pt idx="490">
                  <c:v>42309</c:v>
                </c:pt>
                <c:pt idx="491">
                  <c:v>42339</c:v>
                </c:pt>
                <c:pt idx="492">
                  <c:v>42370</c:v>
                </c:pt>
                <c:pt idx="493">
                  <c:v>42401</c:v>
                </c:pt>
                <c:pt idx="494">
                  <c:v>42430</c:v>
                </c:pt>
                <c:pt idx="495">
                  <c:v>42461</c:v>
                </c:pt>
                <c:pt idx="496">
                  <c:v>42491</c:v>
                </c:pt>
                <c:pt idx="497">
                  <c:v>42522</c:v>
                </c:pt>
                <c:pt idx="498">
                  <c:v>42552</c:v>
                </c:pt>
                <c:pt idx="499">
                  <c:v>42583</c:v>
                </c:pt>
                <c:pt idx="500">
                  <c:v>42614</c:v>
                </c:pt>
                <c:pt idx="501">
                  <c:v>42644</c:v>
                </c:pt>
                <c:pt idx="502">
                  <c:v>42675</c:v>
                </c:pt>
                <c:pt idx="503">
                  <c:v>42705</c:v>
                </c:pt>
                <c:pt idx="504">
                  <c:v>42736</c:v>
                </c:pt>
                <c:pt idx="505">
                  <c:v>42767</c:v>
                </c:pt>
                <c:pt idx="506">
                  <c:v>42795</c:v>
                </c:pt>
                <c:pt idx="507">
                  <c:v>42826</c:v>
                </c:pt>
                <c:pt idx="508">
                  <c:v>42856</c:v>
                </c:pt>
                <c:pt idx="509">
                  <c:v>42887</c:v>
                </c:pt>
                <c:pt idx="510">
                  <c:v>42917</c:v>
                </c:pt>
                <c:pt idx="511">
                  <c:v>42948</c:v>
                </c:pt>
                <c:pt idx="512">
                  <c:v>42979</c:v>
                </c:pt>
                <c:pt idx="513">
                  <c:v>43009</c:v>
                </c:pt>
                <c:pt idx="514">
                  <c:v>43040</c:v>
                </c:pt>
                <c:pt idx="515">
                  <c:v>43070</c:v>
                </c:pt>
                <c:pt idx="516">
                  <c:v>43101</c:v>
                </c:pt>
                <c:pt idx="517">
                  <c:v>43132</c:v>
                </c:pt>
                <c:pt idx="518">
                  <c:v>43160</c:v>
                </c:pt>
                <c:pt idx="519">
                  <c:v>43191</c:v>
                </c:pt>
                <c:pt idx="520">
                  <c:v>43221</c:v>
                </c:pt>
                <c:pt idx="521">
                  <c:v>43252</c:v>
                </c:pt>
                <c:pt idx="522">
                  <c:v>43282</c:v>
                </c:pt>
                <c:pt idx="523">
                  <c:v>43313</c:v>
                </c:pt>
                <c:pt idx="524">
                  <c:v>43344</c:v>
                </c:pt>
                <c:pt idx="525">
                  <c:v>43374</c:v>
                </c:pt>
                <c:pt idx="526">
                  <c:v>43405</c:v>
                </c:pt>
                <c:pt idx="527">
                  <c:v>43435</c:v>
                </c:pt>
                <c:pt idx="528">
                  <c:v>43466</c:v>
                </c:pt>
                <c:pt idx="529">
                  <c:v>43497</c:v>
                </c:pt>
                <c:pt idx="530">
                  <c:v>43525</c:v>
                </c:pt>
                <c:pt idx="531">
                  <c:v>43556</c:v>
                </c:pt>
                <c:pt idx="532">
                  <c:v>43586</c:v>
                </c:pt>
                <c:pt idx="533">
                  <c:v>43617</c:v>
                </c:pt>
                <c:pt idx="534">
                  <c:v>43647</c:v>
                </c:pt>
                <c:pt idx="535">
                  <c:v>43678</c:v>
                </c:pt>
                <c:pt idx="536">
                  <c:v>43709</c:v>
                </c:pt>
                <c:pt idx="537">
                  <c:v>43739</c:v>
                </c:pt>
                <c:pt idx="538">
                  <c:v>43770</c:v>
                </c:pt>
                <c:pt idx="539">
                  <c:v>43800</c:v>
                </c:pt>
                <c:pt idx="540">
                  <c:v>43831</c:v>
                </c:pt>
                <c:pt idx="541">
                  <c:v>43862</c:v>
                </c:pt>
                <c:pt idx="542">
                  <c:v>43891</c:v>
                </c:pt>
                <c:pt idx="543">
                  <c:v>43922</c:v>
                </c:pt>
                <c:pt idx="544">
                  <c:v>43952</c:v>
                </c:pt>
                <c:pt idx="545">
                  <c:v>43983</c:v>
                </c:pt>
                <c:pt idx="546">
                  <c:v>44013</c:v>
                </c:pt>
                <c:pt idx="547">
                  <c:v>44044</c:v>
                </c:pt>
                <c:pt idx="548">
                  <c:v>44075</c:v>
                </c:pt>
                <c:pt idx="549">
                  <c:v>44105</c:v>
                </c:pt>
                <c:pt idx="550">
                  <c:v>44136</c:v>
                </c:pt>
                <c:pt idx="551">
                  <c:v>44166</c:v>
                </c:pt>
                <c:pt idx="552">
                  <c:v>44197</c:v>
                </c:pt>
                <c:pt idx="553">
                  <c:v>44228</c:v>
                </c:pt>
                <c:pt idx="554">
                  <c:v>44256</c:v>
                </c:pt>
                <c:pt idx="555">
                  <c:v>44287</c:v>
                </c:pt>
                <c:pt idx="556">
                  <c:v>44317</c:v>
                </c:pt>
                <c:pt idx="557">
                  <c:v>44348</c:v>
                </c:pt>
                <c:pt idx="558">
                  <c:v>44378</c:v>
                </c:pt>
                <c:pt idx="559">
                  <c:v>44409</c:v>
                </c:pt>
                <c:pt idx="560">
                  <c:v>44440</c:v>
                </c:pt>
                <c:pt idx="561">
                  <c:v>44470</c:v>
                </c:pt>
                <c:pt idx="562">
                  <c:v>44501</c:v>
                </c:pt>
                <c:pt idx="563">
                  <c:v>44531</c:v>
                </c:pt>
                <c:pt idx="564">
                  <c:v>44562</c:v>
                </c:pt>
                <c:pt idx="565">
                  <c:v>44593</c:v>
                </c:pt>
                <c:pt idx="566">
                  <c:v>44621</c:v>
                </c:pt>
                <c:pt idx="567">
                  <c:v>44652</c:v>
                </c:pt>
                <c:pt idx="568">
                  <c:v>44682</c:v>
                </c:pt>
                <c:pt idx="569">
                  <c:v>44713</c:v>
                </c:pt>
                <c:pt idx="570">
                  <c:v>44743</c:v>
                </c:pt>
                <c:pt idx="571">
                  <c:v>44774</c:v>
                </c:pt>
                <c:pt idx="572">
                  <c:v>44805</c:v>
                </c:pt>
                <c:pt idx="573">
                  <c:v>44835</c:v>
                </c:pt>
                <c:pt idx="574">
                  <c:v>44866</c:v>
                </c:pt>
                <c:pt idx="575">
                  <c:v>44896</c:v>
                </c:pt>
                <c:pt idx="576">
                  <c:v>44927</c:v>
                </c:pt>
                <c:pt idx="577">
                  <c:v>44958</c:v>
                </c:pt>
                <c:pt idx="578">
                  <c:v>44986</c:v>
                </c:pt>
                <c:pt idx="579">
                  <c:v>45017</c:v>
                </c:pt>
                <c:pt idx="580">
                  <c:v>45047</c:v>
                </c:pt>
                <c:pt idx="581">
                  <c:v>45078</c:v>
                </c:pt>
                <c:pt idx="582">
                  <c:v>45108</c:v>
                </c:pt>
                <c:pt idx="583">
                  <c:v>45139</c:v>
                </c:pt>
                <c:pt idx="584">
                  <c:v>45170</c:v>
                </c:pt>
                <c:pt idx="585">
                  <c:v>45200</c:v>
                </c:pt>
                <c:pt idx="586">
                  <c:v>45231</c:v>
                </c:pt>
                <c:pt idx="587">
                  <c:v>45261</c:v>
                </c:pt>
                <c:pt idx="588">
                  <c:v>45292</c:v>
                </c:pt>
                <c:pt idx="589">
                  <c:v>45323</c:v>
                </c:pt>
                <c:pt idx="590">
                  <c:v>45352</c:v>
                </c:pt>
                <c:pt idx="591">
                  <c:v>45383</c:v>
                </c:pt>
              </c:numCache>
            </c:numRef>
          </c:cat>
          <c:val>
            <c:numRef>
              <c:f>'Data-Forecast'!$Q$9:$Q$600</c:f>
              <c:numCache>
                <c:formatCode>0.00000</c:formatCode>
                <c:ptCount val="592"/>
                <c:pt idx="0">
                  <c:v>4.1362368003411003</c:v>
                </c:pt>
                <c:pt idx="1">
                  <c:v>4.1543818468897777</c:v>
                </c:pt>
                <c:pt idx="2">
                  <c:v>4.1623229125451022</c:v>
                </c:pt>
                <c:pt idx="3">
                  <c:v>4.1549755258906789</c:v>
                </c:pt>
                <c:pt idx="4">
                  <c:v>4.2131231820788413</c:v>
                </c:pt>
                <c:pt idx="5">
                  <c:v>4.2077317775740086</c:v>
                </c:pt>
                <c:pt idx="6">
                  <c:v>4.2225373121255076</c:v>
                </c:pt>
                <c:pt idx="7">
                  <c:v>4.2521756426150201</c:v>
                </c:pt>
                <c:pt idx="8">
                  <c:v>4.2315293485010876</c:v>
                </c:pt>
                <c:pt idx="9">
                  <c:v>4.2530585425831298</c:v>
                </c:pt>
                <c:pt idx="10">
                  <c:v>4.2654159586003217</c:v>
                </c:pt>
                <c:pt idx="11">
                  <c:v>4.2539801551079108</c:v>
                </c:pt>
                <c:pt idx="12">
                  <c:v>4.3008786680712143</c:v>
                </c:pt>
                <c:pt idx="13">
                  <c:v>4.3266800799465361</c:v>
                </c:pt>
                <c:pt idx="14">
                  <c:v>4.3603425619553065</c:v>
                </c:pt>
                <c:pt idx="15">
                  <c:v>4.3850124647250714</c:v>
                </c:pt>
                <c:pt idx="16">
                  <c:v>4.3997890038656635</c:v>
                </c:pt>
                <c:pt idx="17">
                  <c:v>4.4132497825286334</c:v>
                </c:pt>
                <c:pt idx="18">
                  <c:v>4.3953189540921977</c:v>
                </c:pt>
                <c:pt idx="19">
                  <c:v>4.3991409915723478</c:v>
                </c:pt>
                <c:pt idx="20">
                  <c:v>4.3835255582685315</c:v>
                </c:pt>
                <c:pt idx="21">
                  <c:v>4.4230100208645542</c:v>
                </c:pt>
                <c:pt idx="22">
                  <c:v>4.4420608382653715</c:v>
                </c:pt>
                <c:pt idx="23">
                  <c:v>4.4256513539808982</c:v>
                </c:pt>
                <c:pt idx="24">
                  <c:v>4.4576637070487886</c:v>
                </c:pt>
                <c:pt idx="25">
                  <c:v>4.468016972035679</c:v>
                </c:pt>
                <c:pt idx="26">
                  <c:v>4.4873135846391046</c:v>
                </c:pt>
                <c:pt idx="27">
                  <c:v>4.5105172169476537</c:v>
                </c:pt>
                <c:pt idx="28">
                  <c:v>4.5506280196534021</c:v>
                </c:pt>
                <c:pt idx="29">
                  <c:v>4.6301666164783963</c:v>
                </c:pt>
                <c:pt idx="30">
                  <c:v>4.6490401069587897</c:v>
                </c:pt>
                <c:pt idx="31">
                  <c:v>4.638900925653088</c:v>
                </c:pt>
                <c:pt idx="32">
                  <c:v>4.6714539586653991</c:v>
                </c:pt>
                <c:pt idx="33">
                  <c:v>4.6764376772728715</c:v>
                </c:pt>
                <c:pt idx="34">
                  <c:v>4.6830181035574228</c:v>
                </c:pt>
                <c:pt idx="35">
                  <c:v>4.6912655196268709</c:v>
                </c:pt>
                <c:pt idx="36">
                  <c:v>4.7597195586247336</c:v>
                </c:pt>
                <c:pt idx="37">
                  <c:v>4.7908782114503028</c:v>
                </c:pt>
                <c:pt idx="38">
                  <c:v>4.7619134802385679</c:v>
                </c:pt>
                <c:pt idx="39">
                  <c:v>4.7546896166335513</c:v>
                </c:pt>
                <c:pt idx="40">
                  <c:v>4.7356339058308619</c:v>
                </c:pt>
                <c:pt idx="41">
                  <c:v>4.7038922190961072</c:v>
                </c:pt>
                <c:pt idx="42">
                  <c:v>4.6878316054295199</c:v>
                </c:pt>
                <c:pt idx="43">
                  <c:v>4.6561084252104701</c:v>
                </c:pt>
                <c:pt idx="44">
                  <c:v>4.6464635014052931</c:v>
                </c:pt>
                <c:pt idx="45">
                  <c:v>4.6282399447487101</c:v>
                </c:pt>
                <c:pt idx="46">
                  <c:v>4.6193612191097886</c:v>
                </c:pt>
                <c:pt idx="47">
                  <c:v>4.6209532943661618</c:v>
                </c:pt>
                <c:pt idx="48">
                  <c:v>4.6108417343270283</c:v>
                </c:pt>
                <c:pt idx="49">
                  <c:v>4.6012396536647042</c:v>
                </c:pt>
                <c:pt idx="50">
                  <c:v>4.5782240661837132</c:v>
                </c:pt>
                <c:pt idx="51">
                  <c:v>4.558006825334517</c:v>
                </c:pt>
                <c:pt idx="52">
                  <c:v>4.5338633162188708</c:v>
                </c:pt>
                <c:pt idx="53">
                  <c:v>4.5032085333483494</c:v>
                </c:pt>
                <c:pt idx="54">
                  <c:v>4.4841876291671108</c:v>
                </c:pt>
                <c:pt idx="55">
                  <c:v>4.5043209167600233</c:v>
                </c:pt>
                <c:pt idx="56">
                  <c:v>4.4810536201120721</c:v>
                </c:pt>
                <c:pt idx="57">
                  <c:v>4.4753963253456304</c:v>
                </c:pt>
                <c:pt idx="58">
                  <c:v>4.4928078000143987</c:v>
                </c:pt>
                <c:pt idx="59">
                  <c:v>4.4767625752632769</c:v>
                </c:pt>
                <c:pt idx="60">
                  <c:v>4.5621664273880818</c:v>
                </c:pt>
                <c:pt idx="61">
                  <c:v>4.5730909790612753</c:v>
                </c:pt>
                <c:pt idx="62">
                  <c:v>4.5325759029291159</c:v>
                </c:pt>
                <c:pt idx="63">
                  <c:v>4.5180708202044135</c:v>
                </c:pt>
                <c:pt idx="64">
                  <c:v>4.4876991954998946</c:v>
                </c:pt>
                <c:pt idx="65">
                  <c:v>4.4556366786413673</c:v>
                </c:pt>
                <c:pt idx="66">
                  <c:v>4.4877923042212711</c:v>
                </c:pt>
                <c:pt idx="67">
                  <c:v>4.4805021271389043</c:v>
                </c:pt>
                <c:pt idx="68">
                  <c:v>4.570230249746869</c:v>
                </c:pt>
                <c:pt idx="69">
                  <c:v>4.5916235097823233</c:v>
                </c:pt>
                <c:pt idx="70">
                  <c:v>4.571046862298437</c:v>
                </c:pt>
                <c:pt idx="71">
                  <c:v>4.54795438488269</c:v>
                </c:pt>
                <c:pt idx="72">
                  <c:v>4.5905371934674593</c:v>
                </c:pt>
                <c:pt idx="73">
                  <c:v>4.635771262744834</c:v>
                </c:pt>
                <c:pt idx="74">
                  <c:v>4.6291990178612048</c:v>
                </c:pt>
                <c:pt idx="75">
                  <c:v>4.6308905231440276</c:v>
                </c:pt>
                <c:pt idx="76">
                  <c:v>4.6277847778962435</c:v>
                </c:pt>
                <c:pt idx="77">
                  <c:v>4.60357881512705</c:v>
                </c:pt>
                <c:pt idx="78">
                  <c:v>4.5947938030833164</c:v>
                </c:pt>
                <c:pt idx="79">
                  <c:v>4.5943277634707584</c:v>
                </c:pt>
                <c:pt idx="80">
                  <c:v>4.5826878750893272</c:v>
                </c:pt>
                <c:pt idx="81">
                  <c:v>4.5975978740318943</c:v>
                </c:pt>
                <c:pt idx="82">
                  <c:v>4.5950974707730321</c:v>
                </c:pt>
                <c:pt idx="83">
                  <c:v>4.557314055431438</c:v>
                </c:pt>
                <c:pt idx="84">
                  <c:v>4.6427712362076745</c:v>
                </c:pt>
                <c:pt idx="85">
                  <c:v>4.6936752136457649</c:v>
                </c:pt>
                <c:pt idx="86">
                  <c:v>4.7055040322285411</c:v>
                </c:pt>
                <c:pt idx="87">
                  <c:v>4.7221409886850907</c:v>
                </c:pt>
                <c:pt idx="88">
                  <c:v>4.6974506286979913</c:v>
                </c:pt>
                <c:pt idx="89">
                  <c:v>4.6595327033381926</c:v>
                </c:pt>
                <c:pt idx="90">
                  <c:v>4.6678456307385039</c:v>
                </c:pt>
                <c:pt idx="91">
                  <c:v>4.6705241362139143</c:v>
                </c:pt>
                <c:pt idx="92">
                  <c:v>4.6957454251183588</c:v>
                </c:pt>
                <c:pt idx="93">
                  <c:v>4.7418663314358982</c:v>
                </c:pt>
                <c:pt idx="94">
                  <c:v>4.7843792072151263</c:v>
                </c:pt>
                <c:pt idx="95">
                  <c:v>4.812740638799772</c:v>
                </c:pt>
                <c:pt idx="96">
                  <c:v>4.9091250133782145</c:v>
                </c:pt>
                <c:pt idx="97">
                  <c:v>4.9060174860190457</c:v>
                </c:pt>
                <c:pt idx="98">
                  <c:v>4.9192989002297072</c:v>
                </c:pt>
                <c:pt idx="99">
                  <c:v>4.9230184157879053</c:v>
                </c:pt>
                <c:pt idx="100">
                  <c:v>4.9340756917509987</c:v>
                </c:pt>
                <c:pt idx="101">
                  <c:v>4.9508515357472351</c:v>
                </c:pt>
                <c:pt idx="102">
                  <c:v>4.9703701254204304</c:v>
                </c:pt>
                <c:pt idx="103">
                  <c:v>4.9808702447288935</c:v>
                </c:pt>
                <c:pt idx="104">
                  <c:v>5.0021250235768591</c:v>
                </c:pt>
                <c:pt idx="105">
                  <c:v>5.0231058113058982</c:v>
                </c:pt>
                <c:pt idx="106">
                  <c:v>5.038531805237584</c:v>
                </c:pt>
                <c:pt idx="107">
                  <c:v>5.0645773758748387</c:v>
                </c:pt>
                <c:pt idx="108">
                  <c:v>5.0995827954335198</c:v>
                </c:pt>
                <c:pt idx="109">
                  <c:v>5.053761858284453</c:v>
                </c:pt>
                <c:pt idx="110">
                  <c:v>5.1117740877634521</c:v>
                </c:pt>
                <c:pt idx="111">
                  <c:v>5.1249269177003329</c:v>
                </c:pt>
                <c:pt idx="112">
                  <c:v>5.1511540903117643</c:v>
                </c:pt>
                <c:pt idx="113">
                  <c:v>5.128932939619216</c:v>
                </c:pt>
                <c:pt idx="114">
                  <c:v>5.1224729804035514</c:v>
                </c:pt>
                <c:pt idx="115">
                  <c:v>5.1460934861247063</c:v>
                </c:pt>
                <c:pt idx="116">
                  <c:v>5.1645710793622293</c:v>
                </c:pt>
                <c:pt idx="117">
                  <c:v>5.1701636671960474</c:v>
                </c:pt>
                <c:pt idx="118">
                  <c:v>5.1923033024627818</c:v>
                </c:pt>
                <c:pt idx="119">
                  <c:v>5.265427442527808</c:v>
                </c:pt>
                <c:pt idx="120">
                  <c:v>5.286595681317027</c:v>
                </c:pt>
                <c:pt idx="121">
                  <c:v>5.303223703649933</c:v>
                </c:pt>
                <c:pt idx="122">
                  <c:v>5.319032586645692</c:v>
                </c:pt>
                <c:pt idx="123">
                  <c:v>5.33040253240517</c:v>
                </c:pt>
                <c:pt idx="124">
                  <c:v>5.3808215386510234</c:v>
                </c:pt>
                <c:pt idx="125">
                  <c:v>5.3479955841836482</c:v>
                </c:pt>
                <c:pt idx="126">
                  <c:v>5.3345717470150849</c:v>
                </c:pt>
                <c:pt idx="127">
                  <c:v>5.3225848265919451</c:v>
                </c:pt>
                <c:pt idx="128">
                  <c:v>5.3362549984387346</c:v>
                </c:pt>
                <c:pt idx="129">
                  <c:v>5.3510571857437634</c:v>
                </c:pt>
                <c:pt idx="130">
                  <c:v>5.3615071495318247</c:v>
                </c:pt>
                <c:pt idx="131">
                  <c:v>5.3588415346378717</c:v>
                </c:pt>
                <c:pt idx="132">
                  <c:v>5.3996346810952742</c:v>
                </c:pt>
                <c:pt idx="133">
                  <c:v>5.4128594795472447</c:v>
                </c:pt>
                <c:pt idx="134">
                  <c:v>5.4332726833994798</c:v>
                </c:pt>
                <c:pt idx="135">
                  <c:v>5.4863978776892344</c:v>
                </c:pt>
                <c:pt idx="136">
                  <c:v>5.4709124596953504</c:v>
                </c:pt>
                <c:pt idx="137">
                  <c:v>5.4511783339872464</c:v>
                </c:pt>
                <c:pt idx="138">
                  <c:v>5.4588258595797203</c:v>
                </c:pt>
                <c:pt idx="139">
                  <c:v>5.4466786073022089</c:v>
                </c:pt>
                <c:pt idx="140">
                  <c:v>5.4772292725804661</c:v>
                </c:pt>
                <c:pt idx="141">
                  <c:v>5.4869619463142323</c:v>
                </c:pt>
                <c:pt idx="142">
                  <c:v>5.4780204265441101</c:v>
                </c:pt>
                <c:pt idx="143">
                  <c:v>5.4717035142867498</c:v>
                </c:pt>
                <c:pt idx="144">
                  <c:v>5.4922941112085635</c:v>
                </c:pt>
                <c:pt idx="145">
                  <c:v>5.4900057884933853</c:v>
                </c:pt>
                <c:pt idx="146">
                  <c:v>5.4813869867751803</c:v>
                </c:pt>
                <c:pt idx="147">
                  <c:v>5.471272712977659</c:v>
                </c:pt>
                <c:pt idx="148">
                  <c:v>5.4610163720932441</c:v>
                </c:pt>
                <c:pt idx="149">
                  <c:v>5.4269378835404547</c:v>
                </c:pt>
                <c:pt idx="150">
                  <c:v>5.4777404987333087</c:v>
                </c:pt>
                <c:pt idx="151">
                  <c:v>5.4818953407603734</c:v>
                </c:pt>
                <c:pt idx="152">
                  <c:v>5.5140078966396295</c:v>
                </c:pt>
                <c:pt idx="153">
                  <c:v>5.5249825761886191</c:v>
                </c:pt>
                <c:pt idx="154">
                  <c:v>5.5226522785789287</c:v>
                </c:pt>
                <c:pt idx="155">
                  <c:v>5.5134045819831092</c:v>
                </c:pt>
                <c:pt idx="156">
                  <c:v>5.5243719787321917</c:v>
                </c:pt>
                <c:pt idx="157">
                  <c:v>5.5560570376354335</c:v>
                </c:pt>
                <c:pt idx="158">
                  <c:v>5.5667819250521671</c:v>
                </c:pt>
                <c:pt idx="159">
                  <c:v>5.5830225486347818</c:v>
                </c:pt>
                <c:pt idx="160">
                  <c:v>5.5888074725318377</c:v>
                </c:pt>
                <c:pt idx="161">
                  <c:v>5.5786929876075479</c:v>
                </c:pt>
                <c:pt idx="162">
                  <c:v>5.5819572665742507</c:v>
                </c:pt>
                <c:pt idx="163">
                  <c:v>5.5694356175044417</c:v>
                </c:pt>
                <c:pt idx="164">
                  <c:v>5.5884032631715881</c:v>
                </c:pt>
                <c:pt idx="165">
                  <c:v>5.6134519362299695</c:v>
                </c:pt>
                <c:pt idx="166">
                  <c:v>5.6034466846898194</c:v>
                </c:pt>
                <c:pt idx="167">
                  <c:v>5.5966124914730262</c:v>
                </c:pt>
                <c:pt idx="168">
                  <c:v>5.6384082562747029</c:v>
                </c:pt>
                <c:pt idx="169">
                  <c:v>5.6515401548302782</c:v>
                </c:pt>
                <c:pt idx="170">
                  <c:v>5.6466904350177796</c:v>
                </c:pt>
                <c:pt idx="171">
                  <c:v>5.6573670593143195</c:v>
                </c:pt>
                <c:pt idx="172">
                  <c:v>5.654065297325543</c:v>
                </c:pt>
                <c:pt idx="173">
                  <c:v>5.6542002778876501</c:v>
                </c:pt>
                <c:pt idx="174">
                  <c:v>5.6380823635863786</c:v>
                </c:pt>
                <c:pt idx="175">
                  <c:v>5.6602819004016061</c:v>
                </c:pt>
                <c:pt idx="176">
                  <c:v>5.6922417155001028</c:v>
                </c:pt>
                <c:pt idx="177">
                  <c:v>5.7142558145878928</c:v>
                </c:pt>
                <c:pt idx="178">
                  <c:v>5.7004072060686637</c:v>
                </c:pt>
                <c:pt idx="179">
                  <c:v>5.7027661478513449</c:v>
                </c:pt>
                <c:pt idx="180">
                  <c:v>5.8112319962395969</c:v>
                </c:pt>
                <c:pt idx="181">
                  <c:v>5.80778041855329</c:v>
                </c:pt>
                <c:pt idx="182">
                  <c:v>5.9401974472859767</c:v>
                </c:pt>
                <c:pt idx="183">
                  <c:v>5.9478383107777422</c:v>
                </c:pt>
                <c:pt idx="184">
                  <c:v>5.9725211626423098</c:v>
                </c:pt>
                <c:pt idx="185">
                  <c:v>5.9317488348820016</c:v>
                </c:pt>
                <c:pt idx="186">
                  <c:v>5.9607200458196337</c:v>
                </c:pt>
                <c:pt idx="187">
                  <c:v>5.9514150466315723</c:v>
                </c:pt>
                <c:pt idx="188">
                  <c:v>5.9785629638596465</c:v>
                </c:pt>
                <c:pt idx="189">
                  <c:v>5.977147379171627</c:v>
                </c:pt>
                <c:pt idx="190">
                  <c:v>5.9835901339950892</c:v>
                </c:pt>
                <c:pt idx="191">
                  <c:v>5.9536684014124042</c:v>
                </c:pt>
                <c:pt idx="192">
                  <c:v>6.0731873110956789</c:v>
                </c:pt>
                <c:pt idx="193">
                  <c:v>6.2373243475018185</c:v>
                </c:pt>
                <c:pt idx="194">
                  <c:v>6.2597757216362728</c:v>
                </c:pt>
                <c:pt idx="195">
                  <c:v>6.2802144748780675</c:v>
                </c:pt>
                <c:pt idx="196">
                  <c:v>6.2633326093355892</c:v>
                </c:pt>
                <c:pt idx="197">
                  <c:v>6.2365904585530094</c:v>
                </c:pt>
                <c:pt idx="198">
                  <c:v>6.2287926398225224</c:v>
                </c:pt>
                <c:pt idx="199">
                  <c:v>6.2017212064749589</c:v>
                </c:pt>
                <c:pt idx="200">
                  <c:v>6.251119632260874</c:v>
                </c:pt>
                <c:pt idx="201">
                  <c:v>6.2654482223018446</c:v>
                </c:pt>
                <c:pt idx="202">
                  <c:v>6.2663704055884635</c:v>
                </c:pt>
                <c:pt idx="203">
                  <c:v>6.2395040965620545</c:v>
                </c:pt>
                <c:pt idx="204">
                  <c:v>6.2244454470432755</c:v>
                </c:pt>
                <c:pt idx="205">
                  <c:v>6.2136449784072889</c:v>
                </c:pt>
                <c:pt idx="206">
                  <c:v>6.2203430563596163</c:v>
                </c:pt>
                <c:pt idx="207">
                  <c:v>6.2211635455967285</c:v>
                </c:pt>
                <c:pt idx="208">
                  <c:v>6.2120635261243917</c:v>
                </c:pt>
                <c:pt idx="209">
                  <c:v>6.178229652338211</c:v>
                </c:pt>
                <c:pt idx="210">
                  <c:v>6.1525896972028278</c:v>
                </c:pt>
                <c:pt idx="211">
                  <c:v>6.1437072140738049</c:v>
                </c:pt>
                <c:pt idx="212">
                  <c:v>6.2200407326926266</c:v>
                </c:pt>
                <c:pt idx="213">
                  <c:v>6.2052422243472556</c:v>
                </c:pt>
                <c:pt idx="214">
                  <c:v>6.1571397820443288</c:v>
                </c:pt>
                <c:pt idx="215">
                  <c:v>6.1721369614124129</c:v>
                </c:pt>
                <c:pt idx="216">
                  <c:v>6.3179598302607252</c:v>
                </c:pt>
                <c:pt idx="217">
                  <c:v>6.3224794529868653</c:v>
                </c:pt>
                <c:pt idx="218">
                  <c:v>6.3405371717042858</c:v>
                </c:pt>
                <c:pt idx="219">
                  <c:v>6.34500986804946</c:v>
                </c:pt>
                <c:pt idx="220">
                  <c:v>6.3125495012896318</c:v>
                </c:pt>
                <c:pt idx="221">
                  <c:v>6.2874426996673138</c:v>
                </c:pt>
                <c:pt idx="222">
                  <c:v>6.266558383218781</c:v>
                </c:pt>
                <c:pt idx="223">
                  <c:v>6.2602711701730946</c:v>
                </c:pt>
                <c:pt idx="224">
                  <c:v>6.3073606949689784</c:v>
                </c:pt>
                <c:pt idx="225">
                  <c:v>6.3000722911663356</c:v>
                </c:pt>
                <c:pt idx="226">
                  <c:v>6.2853306211490692</c:v>
                </c:pt>
                <c:pt idx="227">
                  <c:v>6.2483593253955121</c:v>
                </c:pt>
                <c:pt idx="228">
                  <c:v>6.2677689268313843</c:v>
                </c:pt>
                <c:pt idx="229">
                  <c:v>6.2700417711193941</c:v>
                </c:pt>
                <c:pt idx="230">
                  <c:v>6.2761226408105486</c:v>
                </c:pt>
                <c:pt idx="231">
                  <c:v>6.2972562203433808</c:v>
                </c:pt>
                <c:pt idx="232">
                  <c:v>6.2986365907220909</c:v>
                </c:pt>
                <c:pt idx="233">
                  <c:v>6.2828221091192225</c:v>
                </c:pt>
                <c:pt idx="234">
                  <c:v>6.2628451400423746</c:v>
                </c:pt>
                <c:pt idx="235">
                  <c:v>6.2392860724175501</c:v>
                </c:pt>
                <c:pt idx="236">
                  <c:v>6.2831436279350639</c:v>
                </c:pt>
                <c:pt idx="237">
                  <c:v>6.2856921019990688</c:v>
                </c:pt>
                <c:pt idx="238">
                  <c:v>6.2643613698459379</c:v>
                </c:pt>
                <c:pt idx="239">
                  <c:v>6.2403427305175105</c:v>
                </c:pt>
                <c:pt idx="240">
                  <c:v>6.2471110769012244</c:v>
                </c:pt>
                <c:pt idx="241">
                  <c:v>6.2528504890237393</c:v>
                </c:pt>
                <c:pt idx="242">
                  <c:v>6.2651792166932108</c:v>
                </c:pt>
                <c:pt idx="243">
                  <c:v>6.2815844500641189</c:v>
                </c:pt>
                <c:pt idx="244">
                  <c:v>6.2760620020497822</c:v>
                </c:pt>
                <c:pt idx="245">
                  <c:v>6.2568050361629481</c:v>
                </c:pt>
                <c:pt idx="246">
                  <c:v>6.2424649308209119</c:v>
                </c:pt>
                <c:pt idx="247">
                  <c:v>6.2223578088050484</c:v>
                </c:pt>
                <c:pt idx="248">
                  <c:v>6.255759719615253</c:v>
                </c:pt>
                <c:pt idx="249">
                  <c:v>6.2533258400534857</c:v>
                </c:pt>
                <c:pt idx="250">
                  <c:v>6.2427441311277141</c:v>
                </c:pt>
                <c:pt idx="251">
                  <c:v>6.2146876267953681</c:v>
                </c:pt>
                <c:pt idx="252">
                  <c:v>6.1734000413199839</c:v>
                </c:pt>
                <c:pt idx="253">
                  <c:v>6.1686735618821809</c:v>
                </c:pt>
                <c:pt idx="254">
                  <c:v>6.1772172329257984</c:v>
                </c:pt>
                <c:pt idx="255">
                  <c:v>6.1704411374020198</c:v>
                </c:pt>
                <c:pt idx="256">
                  <c:v>6.1518809681062283</c:v>
                </c:pt>
                <c:pt idx="257">
                  <c:v>6.1181037094576007</c:v>
                </c:pt>
                <c:pt idx="258">
                  <c:v>6.0923238852498409</c:v>
                </c:pt>
                <c:pt idx="259">
                  <c:v>6.0567213142250402</c:v>
                </c:pt>
                <c:pt idx="260">
                  <c:v>6.0721550426120237</c:v>
                </c:pt>
                <c:pt idx="261">
                  <c:v>6.0552718739918303</c:v>
                </c:pt>
                <c:pt idx="262">
                  <c:v>6.0240898987758733</c:v>
                </c:pt>
                <c:pt idx="263">
                  <c:v>5.9997253966001578</c:v>
                </c:pt>
                <c:pt idx="264">
                  <c:v>5.9872382065662899</c:v>
                </c:pt>
                <c:pt idx="265">
                  <c:v>5.9736261700145317</c:v>
                </c:pt>
                <c:pt idx="266">
                  <c:v>5.9942143181755121</c:v>
                </c:pt>
                <c:pt idx="267">
                  <c:v>6.0203875602345924</c:v>
                </c:pt>
                <c:pt idx="268">
                  <c:v>6.0208548365121644</c:v>
                </c:pt>
                <c:pt idx="269">
                  <c:v>6.0175023703106003</c:v>
                </c:pt>
                <c:pt idx="270">
                  <c:v>5.9985630647835499</c:v>
                </c:pt>
                <c:pt idx="271">
                  <c:v>5.9870976848535618</c:v>
                </c:pt>
                <c:pt idx="272">
                  <c:v>6.0279631747591003</c:v>
                </c:pt>
                <c:pt idx="273">
                  <c:v>6.0209164818225274</c:v>
                </c:pt>
                <c:pt idx="274">
                  <c:v>6.0035132810433272</c:v>
                </c:pt>
                <c:pt idx="275">
                  <c:v>5.9967970437657492</c:v>
                </c:pt>
                <c:pt idx="276">
                  <c:v>5.9321225546608378</c:v>
                </c:pt>
                <c:pt idx="277">
                  <c:v>5.9242819324069709</c:v>
                </c:pt>
                <c:pt idx="278">
                  <c:v>5.9332755873452312</c:v>
                </c:pt>
                <c:pt idx="279">
                  <c:v>5.9432460460218008</c:v>
                </c:pt>
                <c:pt idx="280">
                  <c:v>5.9387236562357968</c:v>
                </c:pt>
                <c:pt idx="281">
                  <c:v>5.9190121487958347</c:v>
                </c:pt>
                <c:pt idx="282">
                  <c:v>5.89138919225375</c:v>
                </c:pt>
                <c:pt idx="283">
                  <c:v>5.8539535786374195</c:v>
                </c:pt>
                <c:pt idx="284">
                  <c:v>5.8739194047593637</c:v>
                </c:pt>
                <c:pt idx="285">
                  <c:v>5.8721156925495199</c:v>
                </c:pt>
                <c:pt idx="286">
                  <c:v>5.8501348699287545</c:v>
                </c:pt>
                <c:pt idx="287">
                  <c:v>5.8301062986718604</c:v>
                </c:pt>
                <c:pt idx="288">
                  <c:v>5.8217397443623078</c:v>
                </c:pt>
                <c:pt idx="289">
                  <c:v>5.8212861081956833</c:v>
                </c:pt>
                <c:pt idx="290">
                  <c:v>5.8397529837655693</c:v>
                </c:pt>
                <c:pt idx="291">
                  <c:v>5.8136948605136842</c:v>
                </c:pt>
                <c:pt idx="292">
                  <c:v>5.8212239117792155</c:v>
                </c:pt>
                <c:pt idx="293">
                  <c:v>5.829775269002333</c:v>
                </c:pt>
                <c:pt idx="294">
                  <c:v>5.779762843360813</c:v>
                </c:pt>
                <c:pt idx="295">
                  <c:v>5.7658941862681656</c:v>
                </c:pt>
                <c:pt idx="296">
                  <c:v>5.7826489517887163</c:v>
                </c:pt>
                <c:pt idx="297">
                  <c:v>5.7789889372249394</c:v>
                </c:pt>
                <c:pt idx="298">
                  <c:v>5.7528980088753352</c:v>
                </c:pt>
                <c:pt idx="299">
                  <c:v>5.7523205396021408</c:v>
                </c:pt>
                <c:pt idx="300">
                  <c:v>5.6883673123455409</c:v>
                </c:pt>
                <c:pt idx="301">
                  <c:v>5.691765038845559</c:v>
                </c:pt>
                <c:pt idx="302">
                  <c:v>5.6855300093821564</c:v>
                </c:pt>
                <c:pt idx="303">
                  <c:v>5.6838307839824127</c:v>
                </c:pt>
                <c:pt idx="304">
                  <c:v>5.7009556049350838</c:v>
                </c:pt>
                <c:pt idx="305">
                  <c:v>5.6665647056569579</c:v>
                </c:pt>
                <c:pt idx="306">
                  <c:v>5.6232143884099877</c:v>
                </c:pt>
                <c:pt idx="307">
                  <c:v>5.6271073829865799</c:v>
                </c:pt>
                <c:pt idx="308">
                  <c:v>5.6375776173226306</c:v>
                </c:pt>
                <c:pt idx="309">
                  <c:v>5.6400992824425149</c:v>
                </c:pt>
                <c:pt idx="310">
                  <c:v>5.6335911906930924</c:v>
                </c:pt>
                <c:pt idx="311">
                  <c:v>5.6150804342712135</c:v>
                </c:pt>
                <c:pt idx="312">
                  <c:v>5.566234670763305</c:v>
                </c:pt>
                <c:pt idx="313">
                  <c:v>5.5737613693871007</c:v>
                </c:pt>
                <c:pt idx="314">
                  <c:v>5.6117636849383139</c:v>
                </c:pt>
                <c:pt idx="315">
                  <c:v>5.6509849570362416</c:v>
                </c:pt>
                <c:pt idx="316">
                  <c:v>5.6604773652089646</c:v>
                </c:pt>
                <c:pt idx="317">
                  <c:v>5.6394911680506077</c:v>
                </c:pt>
                <c:pt idx="318">
                  <c:v>5.6202165407358722</c:v>
                </c:pt>
                <c:pt idx="319">
                  <c:v>5.634112333486625</c:v>
                </c:pt>
                <c:pt idx="320">
                  <c:v>5.6592527948510458</c:v>
                </c:pt>
                <c:pt idx="321">
                  <c:v>5.6598311986147429</c:v>
                </c:pt>
                <c:pt idx="322">
                  <c:v>5.6651211287930927</c:v>
                </c:pt>
                <c:pt idx="323">
                  <c:v>5.6733629991753647</c:v>
                </c:pt>
                <c:pt idx="324">
                  <c:v>5.649872798775343</c:v>
                </c:pt>
                <c:pt idx="325">
                  <c:v>5.6539967322190749</c:v>
                </c:pt>
                <c:pt idx="326">
                  <c:v>5.6865865409765233</c:v>
                </c:pt>
                <c:pt idx="327">
                  <c:v>5.6857919759175797</c:v>
                </c:pt>
                <c:pt idx="328">
                  <c:v>5.6940319237790256</c:v>
                </c:pt>
                <c:pt idx="329">
                  <c:v>5.6825363699417535</c:v>
                </c:pt>
                <c:pt idx="330">
                  <c:v>5.6497074244156451</c:v>
                </c:pt>
                <c:pt idx="331">
                  <c:v>5.6373338543401967</c:v>
                </c:pt>
                <c:pt idx="332">
                  <c:v>5.6707983774606765</c:v>
                </c:pt>
                <c:pt idx="333">
                  <c:v>5.6766385584548571</c:v>
                </c:pt>
                <c:pt idx="334">
                  <c:v>5.653429380667208</c:v>
                </c:pt>
                <c:pt idx="335">
                  <c:v>5.6512874766152343</c:v>
                </c:pt>
                <c:pt idx="336">
                  <c:v>5.6447042918356916</c:v>
                </c:pt>
                <c:pt idx="337">
                  <c:v>5.6637010354274873</c:v>
                </c:pt>
                <c:pt idx="338">
                  <c:v>5.683538189789374</c:v>
                </c:pt>
                <c:pt idx="339">
                  <c:v>5.685064528166202</c:v>
                </c:pt>
                <c:pt idx="340">
                  <c:v>5.6876460033543372</c:v>
                </c:pt>
                <c:pt idx="341">
                  <c:v>5.6657018938107511</c:v>
                </c:pt>
                <c:pt idx="342">
                  <c:v>5.6275526382650094</c:v>
                </c:pt>
                <c:pt idx="343">
                  <c:v>5.6014184822633704</c:v>
                </c:pt>
                <c:pt idx="344">
                  <c:v>5.6238922275292378</c:v>
                </c:pt>
                <c:pt idx="345">
                  <c:v>5.6338027021668928</c:v>
                </c:pt>
                <c:pt idx="346">
                  <c:v>5.6190397091998694</c:v>
                </c:pt>
                <c:pt idx="347">
                  <c:v>5.6089003988322244</c:v>
                </c:pt>
                <c:pt idx="348">
                  <c:v>5.5724289542875729</c:v>
                </c:pt>
                <c:pt idx="349">
                  <c:v>5.5470326462394386</c:v>
                </c:pt>
                <c:pt idx="350">
                  <c:v>5.5769575606666928</c:v>
                </c:pt>
                <c:pt idx="351">
                  <c:v>5.5692130662738499</c:v>
                </c:pt>
                <c:pt idx="352">
                  <c:v>5.5591900461780863</c:v>
                </c:pt>
                <c:pt idx="353">
                  <c:v>5.5143019868292225</c:v>
                </c:pt>
                <c:pt idx="354">
                  <c:v>5.5001598791651034</c:v>
                </c:pt>
                <c:pt idx="355">
                  <c:v>5.4907338014839535</c:v>
                </c:pt>
                <c:pt idx="356">
                  <c:v>5.5133924711524926</c:v>
                </c:pt>
                <c:pt idx="357">
                  <c:v>5.500676226727248</c:v>
                </c:pt>
                <c:pt idx="358">
                  <c:v>5.4432155537653193</c:v>
                </c:pt>
                <c:pt idx="359">
                  <c:v>5.4420466874640923</c:v>
                </c:pt>
                <c:pt idx="360">
                  <c:v>5.4164431091302951</c:v>
                </c:pt>
                <c:pt idx="361">
                  <c:v>5.4193611103982446</c:v>
                </c:pt>
                <c:pt idx="362">
                  <c:v>5.4103197756611534</c:v>
                </c:pt>
                <c:pt idx="363">
                  <c:v>5.4014381727395202</c:v>
                </c:pt>
                <c:pt idx="364">
                  <c:v>5.4078898998026075</c:v>
                </c:pt>
                <c:pt idx="365">
                  <c:v>5.4070255462701882</c:v>
                </c:pt>
                <c:pt idx="366">
                  <c:v>5.3534772145485947</c:v>
                </c:pt>
                <c:pt idx="367">
                  <c:v>5.3308622005786193</c:v>
                </c:pt>
                <c:pt idx="368">
                  <c:v>5.2940253142588398</c:v>
                </c:pt>
                <c:pt idx="369">
                  <c:v>5.2954272413005361</c:v>
                </c:pt>
                <c:pt idx="370">
                  <c:v>5.3092716797226478</c:v>
                </c:pt>
                <c:pt idx="371">
                  <c:v>5.3117219098279556</c:v>
                </c:pt>
                <c:pt idx="372">
                  <c:v>5.2375150360678511</c:v>
                </c:pt>
                <c:pt idx="373">
                  <c:v>5.2594271025138726</c:v>
                </c:pt>
                <c:pt idx="374">
                  <c:v>5.2887739595483323</c:v>
                </c:pt>
                <c:pt idx="375">
                  <c:v>5.2890249493984713</c:v>
                </c:pt>
                <c:pt idx="376">
                  <c:v>5.2813982570427287</c:v>
                </c:pt>
                <c:pt idx="377">
                  <c:v>5.266796282648988</c:v>
                </c:pt>
                <c:pt idx="378">
                  <c:v>5.2290219118091565</c:v>
                </c:pt>
                <c:pt idx="379">
                  <c:v>5.2093235807551661</c:v>
                </c:pt>
                <c:pt idx="380">
                  <c:v>5.2652927166121923</c:v>
                </c:pt>
                <c:pt idx="381">
                  <c:v>5.2892116264631763</c:v>
                </c:pt>
                <c:pt idx="382">
                  <c:v>5.2932480277557934</c:v>
                </c:pt>
                <c:pt idx="383">
                  <c:v>5.2644234097828662</c:v>
                </c:pt>
                <c:pt idx="384">
                  <c:v>5.229589444458461</c:v>
                </c:pt>
                <c:pt idx="385">
                  <c:v>5.2357295250569731</c:v>
                </c:pt>
                <c:pt idx="386">
                  <c:v>5.2428657122678786</c:v>
                </c:pt>
                <c:pt idx="387">
                  <c:v>5.2536816386950882</c:v>
                </c:pt>
                <c:pt idx="388">
                  <c:v>5.2263481296978407</c:v>
                </c:pt>
                <c:pt idx="389">
                  <c:v>5.2227254824604152</c:v>
                </c:pt>
                <c:pt idx="390">
                  <c:v>5.2051401673932434</c:v>
                </c:pt>
                <c:pt idx="391">
                  <c:v>5.2020970927034842</c:v>
                </c:pt>
                <c:pt idx="392">
                  <c:v>5.2320002026313928</c:v>
                </c:pt>
                <c:pt idx="393">
                  <c:v>5.2436128012767913</c:v>
                </c:pt>
                <c:pt idx="394">
                  <c:v>5.2363084470007815</c:v>
                </c:pt>
                <c:pt idx="395">
                  <c:v>5.2312255043417322</c:v>
                </c:pt>
                <c:pt idx="396">
                  <c:v>5.1743510393412819</c:v>
                </c:pt>
                <c:pt idx="397">
                  <c:v>5.1833033907293631</c:v>
                </c:pt>
                <c:pt idx="398">
                  <c:v>5.2142492119558703</c:v>
                </c:pt>
                <c:pt idx="399">
                  <c:v>5.2250908517524648</c:v>
                </c:pt>
                <c:pt idx="400">
                  <c:v>5.2147598170834826</c:v>
                </c:pt>
                <c:pt idx="401">
                  <c:v>5.1849216195519912</c:v>
                </c:pt>
                <c:pt idx="402">
                  <c:v>5.1372520661909657</c:v>
                </c:pt>
                <c:pt idx="403">
                  <c:v>5.1537601857503335</c:v>
                </c:pt>
                <c:pt idx="404">
                  <c:v>5.2022595883579061</c:v>
                </c:pt>
                <c:pt idx="405">
                  <c:v>5.255175903163658</c:v>
                </c:pt>
                <c:pt idx="406">
                  <c:v>5.3052250313404352</c:v>
                </c:pt>
                <c:pt idx="407">
                  <c:v>5.2776582253284419</c:v>
                </c:pt>
                <c:pt idx="408">
                  <c:v>5.2447083796006346</c:v>
                </c:pt>
                <c:pt idx="409">
                  <c:v>5.2268361615310628</c:v>
                </c:pt>
                <c:pt idx="410">
                  <c:v>5.2469077900204297</c:v>
                </c:pt>
                <c:pt idx="411">
                  <c:v>5.2497012897901181</c:v>
                </c:pt>
                <c:pt idx="412">
                  <c:v>5.2284688343274599</c:v>
                </c:pt>
                <c:pt idx="413">
                  <c:v>5.1976863749779598</c:v>
                </c:pt>
                <c:pt idx="414">
                  <c:v>5.175262621093319</c:v>
                </c:pt>
                <c:pt idx="415">
                  <c:v>5.1687069663448728</c:v>
                </c:pt>
                <c:pt idx="416">
                  <c:v>5.174659798027375</c:v>
                </c:pt>
                <c:pt idx="417">
                  <c:v>5.1720896958618932</c:v>
                </c:pt>
                <c:pt idx="418">
                  <c:v>5.1535641465832187</c:v>
                </c:pt>
                <c:pt idx="419">
                  <c:v>5.1622193359373041</c:v>
                </c:pt>
                <c:pt idx="420">
                  <c:v>5.1262535754177163</c:v>
                </c:pt>
                <c:pt idx="421">
                  <c:v>5.1620126360389129</c:v>
                </c:pt>
                <c:pt idx="422">
                  <c:v>5.1726658003545305</c:v>
                </c:pt>
                <c:pt idx="423">
                  <c:v>5.1721625222048226</c:v>
                </c:pt>
                <c:pt idx="424">
                  <c:v>5.1844616816417695</c:v>
                </c:pt>
                <c:pt idx="425">
                  <c:v>5.1874914626792368</c:v>
                </c:pt>
                <c:pt idx="426">
                  <c:v>5.1618189425260717</c:v>
                </c:pt>
                <c:pt idx="427">
                  <c:v>5.1546185698738398</c:v>
                </c:pt>
                <c:pt idx="428">
                  <c:v>5.1897799076092834</c:v>
                </c:pt>
                <c:pt idx="429">
                  <c:v>5.1882906581450712</c:v>
                </c:pt>
                <c:pt idx="430">
                  <c:v>5.1923489398187446</c:v>
                </c:pt>
                <c:pt idx="431">
                  <c:v>5.2080246110945749</c:v>
                </c:pt>
                <c:pt idx="432">
                  <c:v>5.1642264711083374</c:v>
                </c:pt>
                <c:pt idx="433">
                  <c:v>5.1791698953033061</c:v>
                </c:pt>
                <c:pt idx="434">
                  <c:v>5.1875172953716886</c:v>
                </c:pt>
                <c:pt idx="435">
                  <c:v>5.1854148038094587</c:v>
                </c:pt>
                <c:pt idx="436">
                  <c:v>5.17857317915694</c:v>
                </c:pt>
                <c:pt idx="437">
                  <c:v>5.1662914531375312</c:v>
                </c:pt>
                <c:pt idx="438">
                  <c:v>5.1502660401887299</c:v>
                </c:pt>
                <c:pt idx="439">
                  <c:v>5.1356750629708223</c:v>
                </c:pt>
                <c:pt idx="440">
                  <c:v>5.1604953609262241</c:v>
                </c:pt>
                <c:pt idx="441">
                  <c:v>5.1571756119875722</c:v>
                </c:pt>
                <c:pt idx="442">
                  <c:v>5.1598222694390792</c:v>
                </c:pt>
                <c:pt idx="443">
                  <c:v>5.1687787311894153</c:v>
                </c:pt>
                <c:pt idx="444">
                  <c:v>5.1065865163082638</c:v>
                </c:pt>
                <c:pt idx="445">
                  <c:v>5.1295679966217627</c:v>
                </c:pt>
                <c:pt idx="446">
                  <c:v>5.133208920848892</c:v>
                </c:pt>
                <c:pt idx="447">
                  <c:v>5.1359350628893088</c:v>
                </c:pt>
                <c:pt idx="448">
                  <c:v>5.1423245012963692</c:v>
                </c:pt>
                <c:pt idx="449">
                  <c:v>5.1338498445248506</c:v>
                </c:pt>
                <c:pt idx="450">
                  <c:v>5.1124488778690322</c:v>
                </c:pt>
                <c:pt idx="451">
                  <c:v>5.0879709099350432</c:v>
                </c:pt>
                <c:pt idx="452">
                  <c:v>5.0841408460597126</c:v>
                </c:pt>
                <c:pt idx="453">
                  <c:v>5.0668769909902363</c:v>
                </c:pt>
                <c:pt idx="454">
                  <c:v>5.0629841815784138</c:v>
                </c:pt>
                <c:pt idx="455">
                  <c:v>5.0763426033218302</c:v>
                </c:pt>
                <c:pt idx="456">
                  <c:v>5.0241741753664888</c:v>
                </c:pt>
                <c:pt idx="457">
                  <c:v>5.0192766176806041</c:v>
                </c:pt>
                <c:pt idx="458">
                  <c:v>5.0535706674536138</c:v>
                </c:pt>
                <c:pt idx="459">
                  <c:v>5.0541646435152652</c:v>
                </c:pt>
                <c:pt idx="460">
                  <c:v>5.0602796427887666</c:v>
                </c:pt>
                <c:pt idx="461">
                  <c:v>5.039385781333606</c:v>
                </c:pt>
                <c:pt idx="462">
                  <c:v>5.0224596394514167</c:v>
                </c:pt>
                <c:pt idx="463">
                  <c:v>5.0151148029072345</c:v>
                </c:pt>
                <c:pt idx="464">
                  <c:v>5.0325599954094109</c:v>
                </c:pt>
                <c:pt idx="465">
                  <c:v>5.0194834135318169</c:v>
                </c:pt>
                <c:pt idx="466">
                  <c:v>5.0070319738382141</c:v>
                </c:pt>
                <c:pt idx="467">
                  <c:v>5.0071786159789111</c:v>
                </c:pt>
                <c:pt idx="468">
                  <c:v>4.9370280152224044</c:v>
                </c:pt>
                <c:pt idx="469">
                  <c:v>4.9523632360900329</c:v>
                </c:pt>
                <c:pt idx="470">
                  <c:v>4.941933487962924</c:v>
                </c:pt>
                <c:pt idx="471">
                  <c:v>4.9518449576477561</c:v>
                </c:pt>
                <c:pt idx="472">
                  <c:v>4.9449456848042699</c:v>
                </c:pt>
                <c:pt idx="473">
                  <c:v>4.9486474806020677</c:v>
                </c:pt>
                <c:pt idx="474">
                  <c:v>4.9268811334676839</c:v>
                </c:pt>
                <c:pt idx="475">
                  <c:v>4.922643133303092</c:v>
                </c:pt>
                <c:pt idx="476">
                  <c:v>4.9301455801186957</c:v>
                </c:pt>
                <c:pt idx="477">
                  <c:v>4.9337917872703088</c:v>
                </c:pt>
                <c:pt idx="478">
                  <c:v>4.9358530529706952</c:v>
                </c:pt>
                <c:pt idx="479">
                  <c:v>4.9587914861435589</c:v>
                </c:pt>
                <c:pt idx="480">
                  <c:v>4.9382741666817207</c:v>
                </c:pt>
                <c:pt idx="481">
                  <c:v>4.9604008049211563</c:v>
                </c:pt>
                <c:pt idx="482">
                  <c:v>4.9511591067866423</c:v>
                </c:pt>
                <c:pt idx="483">
                  <c:v>4.9455233638071716</c:v>
                </c:pt>
                <c:pt idx="484">
                  <c:v>4.946269994266089</c:v>
                </c:pt>
                <c:pt idx="485">
                  <c:v>4.9182553272174543</c:v>
                </c:pt>
                <c:pt idx="486">
                  <c:v>4.9120230741620183</c:v>
                </c:pt>
                <c:pt idx="487">
                  <c:v>4.9023271726025159</c:v>
                </c:pt>
                <c:pt idx="488">
                  <c:v>4.9329354575054447</c:v>
                </c:pt>
                <c:pt idx="489">
                  <c:v>4.9316670129464937</c:v>
                </c:pt>
                <c:pt idx="490">
                  <c:v>4.9173021722239767</c:v>
                </c:pt>
                <c:pt idx="491">
                  <c:v>4.9298004244994198</c:v>
                </c:pt>
                <c:pt idx="492">
                  <c:v>4.9151157907331768</c:v>
                </c:pt>
                <c:pt idx="493">
                  <c:v>4.9375049921028431</c:v>
                </c:pt>
                <c:pt idx="494">
                  <c:v>4.946546267412784</c:v>
                </c:pt>
                <c:pt idx="495">
                  <c:v>4.9266576937330688</c:v>
                </c:pt>
                <c:pt idx="496">
                  <c:v>4.9239074309323554</c:v>
                </c:pt>
                <c:pt idx="497">
                  <c:v>4.9153775145241863</c:v>
                </c:pt>
                <c:pt idx="498">
                  <c:v>4.9208038005041139</c:v>
                </c:pt>
                <c:pt idx="499">
                  <c:v>4.9062664473036133</c:v>
                </c:pt>
                <c:pt idx="500">
                  <c:v>4.9016152621311937</c:v>
                </c:pt>
                <c:pt idx="501">
                  <c:v>4.9069912302789307</c:v>
                </c:pt>
                <c:pt idx="502">
                  <c:v>4.9027492231750101</c:v>
                </c:pt>
                <c:pt idx="503">
                  <c:v>4.9147240378996617</c:v>
                </c:pt>
                <c:pt idx="504">
                  <c:v>4.8613383590998067</c:v>
                </c:pt>
                <c:pt idx="505">
                  <c:v>4.88774011607536</c:v>
                </c:pt>
                <c:pt idx="506">
                  <c:v>4.8892593218888898</c:v>
                </c:pt>
                <c:pt idx="507">
                  <c:v>4.9116724957761138</c:v>
                </c:pt>
                <c:pt idx="508">
                  <c:v>4.9185291147112133</c:v>
                </c:pt>
                <c:pt idx="509">
                  <c:v>4.918840134314066</c:v>
                </c:pt>
                <c:pt idx="510">
                  <c:v>4.9435054744373579</c:v>
                </c:pt>
                <c:pt idx="511">
                  <c:v>4.9166908737888244</c:v>
                </c:pt>
                <c:pt idx="512">
                  <c:v>4.8982782620979552</c:v>
                </c:pt>
                <c:pt idx="513">
                  <c:v>4.8908492257919125</c:v>
                </c:pt>
                <c:pt idx="514">
                  <c:v>4.8877823459900833</c:v>
                </c:pt>
                <c:pt idx="515">
                  <c:v>4.8954341540048762</c:v>
                </c:pt>
                <c:pt idx="516">
                  <c:v>4.8336701429580007</c:v>
                </c:pt>
                <c:pt idx="517">
                  <c:v>4.8560273897546224</c:v>
                </c:pt>
                <c:pt idx="518">
                  <c:v>4.8683966382018982</c:v>
                </c:pt>
                <c:pt idx="519">
                  <c:v>4.875743297524715</c:v>
                </c:pt>
                <c:pt idx="520">
                  <c:v>4.8760626523971187</c:v>
                </c:pt>
                <c:pt idx="521">
                  <c:v>4.8829716304888331</c:v>
                </c:pt>
                <c:pt idx="522">
                  <c:v>4.9045678328318347</c:v>
                </c:pt>
                <c:pt idx="523">
                  <c:v>4.8854085613738674</c:v>
                </c:pt>
                <c:pt idx="524">
                  <c:v>4.8977130101344049</c:v>
                </c:pt>
                <c:pt idx="525">
                  <c:v>4.8800424247137011</c:v>
                </c:pt>
                <c:pt idx="526">
                  <c:v>4.8787570510474012</c:v>
                </c:pt>
                <c:pt idx="527">
                  <c:v>4.8971219561748454</c:v>
                </c:pt>
                <c:pt idx="528">
                  <c:v>4.8522701705673388</c:v>
                </c:pt>
                <c:pt idx="529">
                  <c:v>4.8740372692169123</c:v>
                </c:pt>
                <c:pt idx="530">
                  <c:v>4.8669423793917579</c:v>
                </c:pt>
                <c:pt idx="531">
                  <c:v>4.8826757210987735</c:v>
                </c:pt>
                <c:pt idx="532">
                  <c:v>4.893746254549872</c:v>
                </c:pt>
                <c:pt idx="533">
                  <c:v>4.888324292501661</c:v>
                </c:pt>
                <c:pt idx="534">
                  <c:v>4.8964807752785324</c:v>
                </c:pt>
                <c:pt idx="535">
                  <c:v>4.8714416515722059</c:v>
                </c:pt>
                <c:pt idx="536">
                  <c:v>4.886671557130394</c:v>
                </c:pt>
                <c:pt idx="537">
                  <c:v>4.8741646818262048</c:v>
                </c:pt>
                <c:pt idx="538">
                  <c:v>4.8650833574414243</c:v>
                </c:pt>
                <c:pt idx="539">
                  <c:v>4.8700075429447285</c:v>
                </c:pt>
                <c:pt idx="540">
                  <c:v>4.7947197310925622</c:v>
                </c:pt>
                <c:pt idx="541">
                  <c:v>4.8121936883894723</c:v>
                </c:pt>
                <c:pt idx="542">
                  <c:v>4.8244809229528407</c:v>
                </c:pt>
                <c:pt idx="543">
                  <c:v>4.8477138655855949</c:v>
                </c:pt>
                <c:pt idx="544">
                  <c:v>4.882245355410844</c:v>
                </c:pt>
                <c:pt idx="545">
                  <c:v>4.8883209898906204</c:v>
                </c:pt>
                <c:pt idx="546">
                  <c:v>4.872210311130754</c:v>
                </c:pt>
                <c:pt idx="547">
                  <c:v>4.8469308974430918</c:v>
                </c:pt>
                <c:pt idx="548">
                  <c:v>4.8388745645279316</c:v>
                </c:pt>
                <c:pt idx="549">
                  <c:v>4.829023269375095</c:v>
                </c:pt>
                <c:pt idx="550">
                  <c:v>4.8174664051690002</c:v>
                </c:pt>
                <c:pt idx="551">
                  <c:v>4.8304207409442874</c:v>
                </c:pt>
                <c:pt idx="552">
                  <c:v>4.8031694438901713</c:v>
                </c:pt>
                <c:pt idx="553">
                  <c:v>4.79675387086486</c:v>
                </c:pt>
                <c:pt idx="554">
                  <c:v>4.7801038987491484</c:v>
                </c:pt>
                <c:pt idx="555">
                  <c:v>4.758551265034753</c:v>
                </c:pt>
                <c:pt idx="556">
                  <c:v>4.7375921567518402</c:v>
                </c:pt>
                <c:pt idx="557">
                  <c:v>4.7024448310881342</c:v>
                </c:pt>
                <c:pt idx="558">
                  <c:v>4.6918750435848642</c:v>
                </c:pt>
                <c:pt idx="559">
                  <c:v>4.7022904509917103</c:v>
                </c:pt>
                <c:pt idx="560">
                  <c:v>4.7072855446163597</c:v>
                </c:pt>
                <c:pt idx="561">
                  <c:v>4.6730409233901948</c:v>
                </c:pt>
                <c:pt idx="562">
                  <c:v>4.6545083523219457</c:v>
                </c:pt>
                <c:pt idx="563">
                  <c:v>4.6803483800228438</c:v>
                </c:pt>
                <c:pt idx="564">
                  <c:v>4.6286181577926166</c:v>
                </c:pt>
                <c:pt idx="565">
                  <c:v>4.6330702319025532</c:v>
                </c:pt>
                <c:pt idx="566">
                  <c:v>4.6656975904648865</c:v>
                </c:pt>
                <c:pt idx="567">
                  <c:v>4.6748362780857411</c:v>
                </c:pt>
                <c:pt idx="568">
                  <c:v>4.6818956565777956</c:v>
                </c:pt>
                <c:pt idx="569">
                  <c:v>4.6891076870377857</c:v>
                </c:pt>
                <c:pt idx="570">
                  <c:v>4.6935811680624173</c:v>
                </c:pt>
                <c:pt idx="571">
                  <c:v>4.7724394443903062</c:v>
                </c:pt>
                <c:pt idx="572">
                  <c:v>4.8223511772012921</c:v>
                </c:pt>
                <c:pt idx="573">
                  <c:v>4.8080285007211323</c:v>
                </c:pt>
                <c:pt idx="574">
                  <c:v>4.8440584884711555</c:v>
                </c:pt>
                <c:pt idx="575">
                  <c:v>4.9416685402836009</c:v>
                </c:pt>
                <c:pt idx="576">
                  <c:v>4.8604725156678921</c:v>
                </c:pt>
                <c:pt idx="577">
                  <c:v>4.8954470409584232</c:v>
                </c:pt>
                <c:pt idx="578">
                  <c:v>4.9195828340220009</c:v>
                </c:pt>
                <c:pt idx="579">
                  <c:v>4.9214463132816686</c:v>
                </c:pt>
                <c:pt idx="580">
                  <c:v>4.9315434355225918</c:v>
                </c:pt>
                <c:pt idx="581">
                  <c:v>4.9740288620272324</c:v>
                </c:pt>
                <c:pt idx="582">
                  <c:v>4.9660107603660046</c:v>
                </c:pt>
                <c:pt idx="583">
                  <c:v>4.9442685720282649</c:v>
                </c:pt>
                <c:pt idx="584">
                  <c:v>4.9518218794016873</c:v>
                </c:pt>
                <c:pt idx="585">
                  <c:v>4.9602840704319071</c:v>
                </c:pt>
                <c:pt idx="586">
                  <c:v>4.9678532575651433</c:v>
                </c:pt>
                <c:pt idx="587">
                  <c:v>4.9924713330674155</c:v>
                </c:pt>
                <c:pt idx="588">
                  <c:v>4.9699756584197523</c:v>
                </c:pt>
                <c:pt idx="589">
                  <c:v>4.9602875282054901</c:v>
                </c:pt>
                <c:pt idx="590">
                  <c:v>4.9475283590694712</c:v>
                </c:pt>
                <c:pt idx="591">
                  <c:v>4.9388836877453262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6A-4941-9468-4CF7E2E3A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0506888"/>
        <c:axId val="620507280"/>
      </c:lineChart>
      <c:dateAx>
        <c:axId val="62050688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0507280"/>
        <c:crosses val="autoZero"/>
        <c:auto val="1"/>
        <c:lblOffset val="100"/>
        <c:baseTimeUnit val="months"/>
        <c:majorUnit val="2"/>
        <c:majorTimeUnit val="years"/>
        <c:minorUnit val="1"/>
        <c:minorTimeUnit val="years"/>
      </c:dateAx>
      <c:valAx>
        <c:axId val="620507280"/>
        <c:scaling>
          <c:orientation val="minMax"/>
          <c:max val="11"/>
          <c:min val="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SEK/USD</a:t>
                </a:r>
              </a:p>
            </c:rich>
          </c:tx>
          <c:layout>
            <c:manualLayout>
              <c:xMode val="edge"/>
              <c:yMode val="edge"/>
              <c:x val="2.4960892763940989E-2"/>
              <c:y val="0.34364385789804441"/>
            </c:manualLayout>
          </c:layout>
          <c:overlay val="0"/>
          <c:spPr>
            <a:noFill/>
            <a:ln w="25400">
              <a:noFill/>
            </a:ln>
          </c:spPr>
        </c:title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0506888"/>
        <c:crosses val="autoZero"/>
        <c:crossBetween val="between"/>
        <c:majorUnit val="2"/>
      </c:valAx>
      <c:spPr>
        <a:pattFill prst="pct80">
          <a:fgClr>
            <a:srgbClr xmlns:mc="http://schemas.openxmlformats.org/markup-compatibility/2006" xmlns:a14="http://schemas.microsoft.com/office/drawing/2010/main" val="FFFFFF" mc:Ignorable="a14" a14:legacySpreadsheetColorIndex="9"/>
          </a:fgClr>
          <a:bgClr>
            <a:srgbClr xmlns:mc="http://schemas.openxmlformats.org/markup-compatibility/2006" xmlns:a14="http://schemas.microsoft.com/office/drawing/2010/main" val="000000" mc:Ignorable="a14" a14:legacySpreadsheetColorIndex="8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846740187519479"/>
          <c:y val="0.22909652138553102"/>
          <c:w val="0.11856472876512754"/>
          <c:h val="0.154639384865624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Nominal vs. Real FX (SKK/USD)</a:t>
            </a:r>
          </a:p>
        </c:rich>
      </c:tx>
      <c:layout>
        <c:manualLayout>
          <c:xMode val="edge"/>
          <c:yMode val="edge"/>
          <c:x val="0.31813374074509343"/>
          <c:y val="3.78007818952700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45104277129727E-2"/>
          <c:y val="0.15120325656161593"/>
          <c:w val="0.89395590662513946"/>
          <c:h val="0.56701221210605979"/>
        </c:manualLayout>
      </c:layout>
      <c:lineChart>
        <c:grouping val="standard"/>
        <c:varyColors val="0"/>
        <c:ser>
          <c:idx val="2"/>
          <c:order val="0"/>
          <c:tx>
            <c:v>Real FX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'Data-Forecast'!$A$9:$A$600</c:f>
              <c:numCache>
                <c:formatCode>m/d/yyyy</c:formatCode>
                <c:ptCount val="592"/>
                <c:pt idx="0">
                  <c:v>27395</c:v>
                </c:pt>
                <c:pt idx="1">
                  <c:v>27426</c:v>
                </c:pt>
                <c:pt idx="2">
                  <c:v>27454</c:v>
                </c:pt>
                <c:pt idx="3">
                  <c:v>27485</c:v>
                </c:pt>
                <c:pt idx="4">
                  <c:v>27515</c:v>
                </c:pt>
                <c:pt idx="5">
                  <c:v>27546</c:v>
                </c:pt>
                <c:pt idx="6">
                  <c:v>27576</c:v>
                </c:pt>
                <c:pt idx="7">
                  <c:v>27607</c:v>
                </c:pt>
                <c:pt idx="8">
                  <c:v>27638</c:v>
                </c:pt>
                <c:pt idx="9">
                  <c:v>27668</c:v>
                </c:pt>
                <c:pt idx="10">
                  <c:v>27699</c:v>
                </c:pt>
                <c:pt idx="11">
                  <c:v>27729</c:v>
                </c:pt>
                <c:pt idx="12">
                  <c:v>27760</c:v>
                </c:pt>
                <c:pt idx="13">
                  <c:v>27791</c:v>
                </c:pt>
                <c:pt idx="14">
                  <c:v>27820</c:v>
                </c:pt>
                <c:pt idx="15">
                  <c:v>27851</c:v>
                </c:pt>
                <c:pt idx="16">
                  <c:v>27881</c:v>
                </c:pt>
                <c:pt idx="17">
                  <c:v>27912</c:v>
                </c:pt>
                <c:pt idx="18">
                  <c:v>27942</c:v>
                </c:pt>
                <c:pt idx="19">
                  <c:v>27973</c:v>
                </c:pt>
                <c:pt idx="20">
                  <c:v>28004</c:v>
                </c:pt>
                <c:pt idx="21">
                  <c:v>28034</c:v>
                </c:pt>
                <c:pt idx="22">
                  <c:v>28065</c:v>
                </c:pt>
                <c:pt idx="23">
                  <c:v>28095</c:v>
                </c:pt>
                <c:pt idx="24">
                  <c:v>28126</c:v>
                </c:pt>
                <c:pt idx="25">
                  <c:v>28157</c:v>
                </c:pt>
                <c:pt idx="26">
                  <c:v>28185</c:v>
                </c:pt>
                <c:pt idx="27">
                  <c:v>28216</c:v>
                </c:pt>
                <c:pt idx="28">
                  <c:v>28246</c:v>
                </c:pt>
                <c:pt idx="29">
                  <c:v>28277</c:v>
                </c:pt>
                <c:pt idx="30">
                  <c:v>28307</c:v>
                </c:pt>
                <c:pt idx="31">
                  <c:v>28338</c:v>
                </c:pt>
                <c:pt idx="32">
                  <c:v>28369</c:v>
                </c:pt>
                <c:pt idx="33">
                  <c:v>28399</c:v>
                </c:pt>
                <c:pt idx="34">
                  <c:v>28430</c:v>
                </c:pt>
                <c:pt idx="35">
                  <c:v>28460</c:v>
                </c:pt>
                <c:pt idx="36">
                  <c:v>28491</c:v>
                </c:pt>
                <c:pt idx="37">
                  <c:v>28522</c:v>
                </c:pt>
                <c:pt idx="38">
                  <c:v>28550</c:v>
                </c:pt>
                <c:pt idx="39">
                  <c:v>28581</c:v>
                </c:pt>
                <c:pt idx="40">
                  <c:v>28611</c:v>
                </c:pt>
                <c:pt idx="41">
                  <c:v>28642</c:v>
                </c:pt>
                <c:pt idx="42">
                  <c:v>28672</c:v>
                </c:pt>
                <c:pt idx="43">
                  <c:v>28703</c:v>
                </c:pt>
                <c:pt idx="44">
                  <c:v>28734</c:v>
                </c:pt>
                <c:pt idx="45">
                  <c:v>28764</c:v>
                </c:pt>
                <c:pt idx="46">
                  <c:v>28795</c:v>
                </c:pt>
                <c:pt idx="47">
                  <c:v>28825</c:v>
                </c:pt>
                <c:pt idx="48">
                  <c:v>28856</c:v>
                </c:pt>
                <c:pt idx="49">
                  <c:v>28887</c:v>
                </c:pt>
                <c:pt idx="50">
                  <c:v>28915</c:v>
                </c:pt>
                <c:pt idx="51">
                  <c:v>28946</c:v>
                </c:pt>
                <c:pt idx="52">
                  <c:v>28976</c:v>
                </c:pt>
                <c:pt idx="53">
                  <c:v>29007</c:v>
                </c:pt>
                <c:pt idx="54">
                  <c:v>29037</c:v>
                </c:pt>
                <c:pt idx="55">
                  <c:v>29068</c:v>
                </c:pt>
                <c:pt idx="56">
                  <c:v>29099</c:v>
                </c:pt>
                <c:pt idx="57">
                  <c:v>29129</c:v>
                </c:pt>
                <c:pt idx="58">
                  <c:v>29160</c:v>
                </c:pt>
                <c:pt idx="59">
                  <c:v>29190</c:v>
                </c:pt>
                <c:pt idx="60">
                  <c:v>29221</c:v>
                </c:pt>
                <c:pt idx="61">
                  <c:v>29252</c:v>
                </c:pt>
                <c:pt idx="62">
                  <c:v>29281</c:v>
                </c:pt>
                <c:pt idx="63">
                  <c:v>29312</c:v>
                </c:pt>
                <c:pt idx="64">
                  <c:v>29342</c:v>
                </c:pt>
                <c:pt idx="65">
                  <c:v>29373</c:v>
                </c:pt>
                <c:pt idx="66">
                  <c:v>29403</c:v>
                </c:pt>
                <c:pt idx="67">
                  <c:v>29434</c:v>
                </c:pt>
                <c:pt idx="68">
                  <c:v>29465</c:v>
                </c:pt>
                <c:pt idx="69">
                  <c:v>29495</c:v>
                </c:pt>
                <c:pt idx="70">
                  <c:v>29526</c:v>
                </c:pt>
                <c:pt idx="71">
                  <c:v>29556</c:v>
                </c:pt>
                <c:pt idx="72">
                  <c:v>29587</c:v>
                </c:pt>
                <c:pt idx="73">
                  <c:v>29618</c:v>
                </c:pt>
                <c:pt idx="74">
                  <c:v>29646</c:v>
                </c:pt>
                <c:pt idx="75">
                  <c:v>29677</c:v>
                </c:pt>
                <c:pt idx="76">
                  <c:v>29707</c:v>
                </c:pt>
                <c:pt idx="77">
                  <c:v>29738</c:v>
                </c:pt>
                <c:pt idx="78">
                  <c:v>29768</c:v>
                </c:pt>
                <c:pt idx="79">
                  <c:v>29799</c:v>
                </c:pt>
                <c:pt idx="80">
                  <c:v>29830</c:v>
                </c:pt>
                <c:pt idx="81">
                  <c:v>29860</c:v>
                </c:pt>
                <c:pt idx="82">
                  <c:v>29891</c:v>
                </c:pt>
                <c:pt idx="83">
                  <c:v>29921</c:v>
                </c:pt>
                <c:pt idx="84">
                  <c:v>29952</c:v>
                </c:pt>
                <c:pt idx="85">
                  <c:v>29983</c:v>
                </c:pt>
                <c:pt idx="86">
                  <c:v>30011</c:v>
                </c:pt>
                <c:pt idx="87">
                  <c:v>30042</c:v>
                </c:pt>
                <c:pt idx="88">
                  <c:v>30072</c:v>
                </c:pt>
                <c:pt idx="89">
                  <c:v>30103</c:v>
                </c:pt>
                <c:pt idx="90">
                  <c:v>30133</c:v>
                </c:pt>
                <c:pt idx="91">
                  <c:v>30164</c:v>
                </c:pt>
                <c:pt idx="92">
                  <c:v>30195</c:v>
                </c:pt>
                <c:pt idx="93">
                  <c:v>30225</c:v>
                </c:pt>
                <c:pt idx="94">
                  <c:v>30256</c:v>
                </c:pt>
                <c:pt idx="95">
                  <c:v>30286</c:v>
                </c:pt>
                <c:pt idx="96">
                  <c:v>30317</c:v>
                </c:pt>
                <c:pt idx="97">
                  <c:v>30348</c:v>
                </c:pt>
                <c:pt idx="98">
                  <c:v>30376</c:v>
                </c:pt>
                <c:pt idx="99">
                  <c:v>30407</c:v>
                </c:pt>
                <c:pt idx="100">
                  <c:v>30437</c:v>
                </c:pt>
                <c:pt idx="101">
                  <c:v>30468</c:v>
                </c:pt>
                <c:pt idx="102">
                  <c:v>30498</c:v>
                </c:pt>
                <c:pt idx="103">
                  <c:v>30529</c:v>
                </c:pt>
                <c:pt idx="104">
                  <c:v>30560</c:v>
                </c:pt>
                <c:pt idx="105">
                  <c:v>30590</c:v>
                </c:pt>
                <c:pt idx="106">
                  <c:v>30621</c:v>
                </c:pt>
                <c:pt idx="107">
                  <c:v>30651</c:v>
                </c:pt>
                <c:pt idx="108">
                  <c:v>30682</c:v>
                </c:pt>
                <c:pt idx="109">
                  <c:v>30713</c:v>
                </c:pt>
                <c:pt idx="110">
                  <c:v>30742</c:v>
                </c:pt>
                <c:pt idx="111">
                  <c:v>30773</c:v>
                </c:pt>
                <c:pt idx="112">
                  <c:v>30803</c:v>
                </c:pt>
                <c:pt idx="113">
                  <c:v>30834</c:v>
                </c:pt>
                <c:pt idx="114">
                  <c:v>30864</c:v>
                </c:pt>
                <c:pt idx="115">
                  <c:v>30895</c:v>
                </c:pt>
                <c:pt idx="116">
                  <c:v>30926</c:v>
                </c:pt>
                <c:pt idx="117">
                  <c:v>30956</c:v>
                </c:pt>
                <c:pt idx="118">
                  <c:v>30987</c:v>
                </c:pt>
                <c:pt idx="119">
                  <c:v>31017</c:v>
                </c:pt>
                <c:pt idx="120">
                  <c:v>31048</c:v>
                </c:pt>
                <c:pt idx="121">
                  <c:v>31079</c:v>
                </c:pt>
                <c:pt idx="122">
                  <c:v>31107</c:v>
                </c:pt>
                <c:pt idx="123">
                  <c:v>31138</c:v>
                </c:pt>
                <c:pt idx="124">
                  <c:v>31168</c:v>
                </c:pt>
                <c:pt idx="125">
                  <c:v>31199</c:v>
                </c:pt>
                <c:pt idx="126">
                  <c:v>31229</c:v>
                </c:pt>
                <c:pt idx="127">
                  <c:v>31260</c:v>
                </c:pt>
                <c:pt idx="128">
                  <c:v>31291</c:v>
                </c:pt>
                <c:pt idx="129">
                  <c:v>31321</c:v>
                </c:pt>
                <c:pt idx="130">
                  <c:v>31352</c:v>
                </c:pt>
                <c:pt idx="131">
                  <c:v>31382</c:v>
                </c:pt>
                <c:pt idx="132">
                  <c:v>31413</c:v>
                </c:pt>
                <c:pt idx="133">
                  <c:v>31444</c:v>
                </c:pt>
                <c:pt idx="134">
                  <c:v>31472</c:v>
                </c:pt>
                <c:pt idx="135">
                  <c:v>31503</c:v>
                </c:pt>
                <c:pt idx="136">
                  <c:v>31533</c:v>
                </c:pt>
                <c:pt idx="137">
                  <c:v>31564</c:v>
                </c:pt>
                <c:pt idx="138">
                  <c:v>31594</c:v>
                </c:pt>
                <c:pt idx="139">
                  <c:v>31625</c:v>
                </c:pt>
                <c:pt idx="140">
                  <c:v>31656</c:v>
                </c:pt>
                <c:pt idx="141">
                  <c:v>31686</c:v>
                </c:pt>
                <c:pt idx="142">
                  <c:v>31717</c:v>
                </c:pt>
                <c:pt idx="143">
                  <c:v>31747</c:v>
                </c:pt>
                <c:pt idx="144">
                  <c:v>31778</c:v>
                </c:pt>
                <c:pt idx="145">
                  <c:v>31809</c:v>
                </c:pt>
                <c:pt idx="146">
                  <c:v>31837</c:v>
                </c:pt>
                <c:pt idx="147">
                  <c:v>31868</c:v>
                </c:pt>
                <c:pt idx="148">
                  <c:v>31898</c:v>
                </c:pt>
                <c:pt idx="149">
                  <c:v>31929</c:v>
                </c:pt>
                <c:pt idx="150">
                  <c:v>31959</c:v>
                </c:pt>
                <c:pt idx="151">
                  <c:v>31990</c:v>
                </c:pt>
                <c:pt idx="152">
                  <c:v>32021</c:v>
                </c:pt>
                <c:pt idx="153">
                  <c:v>32051</c:v>
                </c:pt>
                <c:pt idx="154">
                  <c:v>32082</c:v>
                </c:pt>
                <c:pt idx="155">
                  <c:v>32112</c:v>
                </c:pt>
                <c:pt idx="156">
                  <c:v>32143</c:v>
                </c:pt>
                <c:pt idx="157">
                  <c:v>32174</c:v>
                </c:pt>
                <c:pt idx="158">
                  <c:v>32203</c:v>
                </c:pt>
                <c:pt idx="159">
                  <c:v>32234</c:v>
                </c:pt>
                <c:pt idx="160">
                  <c:v>32264</c:v>
                </c:pt>
                <c:pt idx="161">
                  <c:v>32295</c:v>
                </c:pt>
                <c:pt idx="162">
                  <c:v>32325</c:v>
                </c:pt>
                <c:pt idx="163">
                  <c:v>32356</c:v>
                </c:pt>
                <c:pt idx="164">
                  <c:v>32387</c:v>
                </c:pt>
                <c:pt idx="165">
                  <c:v>32417</c:v>
                </c:pt>
                <c:pt idx="166">
                  <c:v>32448</c:v>
                </c:pt>
                <c:pt idx="167">
                  <c:v>32478</c:v>
                </c:pt>
                <c:pt idx="168">
                  <c:v>32509</c:v>
                </c:pt>
                <c:pt idx="169">
                  <c:v>32540</c:v>
                </c:pt>
                <c:pt idx="170">
                  <c:v>32568</c:v>
                </c:pt>
                <c:pt idx="171">
                  <c:v>32599</c:v>
                </c:pt>
                <c:pt idx="172">
                  <c:v>32629</c:v>
                </c:pt>
                <c:pt idx="173">
                  <c:v>32660</c:v>
                </c:pt>
                <c:pt idx="174">
                  <c:v>32690</c:v>
                </c:pt>
                <c:pt idx="175">
                  <c:v>32721</c:v>
                </c:pt>
                <c:pt idx="176">
                  <c:v>32752</c:v>
                </c:pt>
                <c:pt idx="177">
                  <c:v>32782</c:v>
                </c:pt>
                <c:pt idx="178">
                  <c:v>32813</c:v>
                </c:pt>
                <c:pt idx="179">
                  <c:v>32843</c:v>
                </c:pt>
                <c:pt idx="180">
                  <c:v>32874</c:v>
                </c:pt>
                <c:pt idx="181">
                  <c:v>32905</c:v>
                </c:pt>
                <c:pt idx="182">
                  <c:v>32933</c:v>
                </c:pt>
                <c:pt idx="183">
                  <c:v>32964</c:v>
                </c:pt>
                <c:pt idx="184">
                  <c:v>32994</c:v>
                </c:pt>
                <c:pt idx="185">
                  <c:v>33025</c:v>
                </c:pt>
                <c:pt idx="186">
                  <c:v>33055</c:v>
                </c:pt>
                <c:pt idx="187">
                  <c:v>33086</c:v>
                </c:pt>
                <c:pt idx="188">
                  <c:v>33117</c:v>
                </c:pt>
                <c:pt idx="189">
                  <c:v>33147</c:v>
                </c:pt>
                <c:pt idx="190">
                  <c:v>33178</c:v>
                </c:pt>
                <c:pt idx="191">
                  <c:v>33208</c:v>
                </c:pt>
                <c:pt idx="192">
                  <c:v>33239</c:v>
                </c:pt>
                <c:pt idx="193">
                  <c:v>33270</c:v>
                </c:pt>
                <c:pt idx="194">
                  <c:v>33298</c:v>
                </c:pt>
                <c:pt idx="195">
                  <c:v>33329</c:v>
                </c:pt>
                <c:pt idx="196">
                  <c:v>33359</c:v>
                </c:pt>
                <c:pt idx="197">
                  <c:v>33390</c:v>
                </c:pt>
                <c:pt idx="198">
                  <c:v>33420</c:v>
                </c:pt>
                <c:pt idx="199">
                  <c:v>33451</c:v>
                </c:pt>
                <c:pt idx="200">
                  <c:v>33482</c:v>
                </c:pt>
                <c:pt idx="201">
                  <c:v>33512</c:v>
                </c:pt>
                <c:pt idx="202">
                  <c:v>33543</c:v>
                </c:pt>
                <c:pt idx="203">
                  <c:v>33573</c:v>
                </c:pt>
                <c:pt idx="204">
                  <c:v>33604</c:v>
                </c:pt>
                <c:pt idx="205">
                  <c:v>33635</c:v>
                </c:pt>
                <c:pt idx="206">
                  <c:v>33664</c:v>
                </c:pt>
                <c:pt idx="207">
                  <c:v>33695</c:v>
                </c:pt>
                <c:pt idx="208">
                  <c:v>33725</c:v>
                </c:pt>
                <c:pt idx="209">
                  <c:v>33756</c:v>
                </c:pt>
                <c:pt idx="210">
                  <c:v>33786</c:v>
                </c:pt>
                <c:pt idx="211">
                  <c:v>33817</c:v>
                </c:pt>
                <c:pt idx="212">
                  <c:v>33848</c:v>
                </c:pt>
                <c:pt idx="213">
                  <c:v>33878</c:v>
                </c:pt>
                <c:pt idx="214">
                  <c:v>33909</c:v>
                </c:pt>
                <c:pt idx="215">
                  <c:v>33939</c:v>
                </c:pt>
                <c:pt idx="216">
                  <c:v>33970</c:v>
                </c:pt>
                <c:pt idx="217">
                  <c:v>34001</c:v>
                </c:pt>
                <c:pt idx="218">
                  <c:v>34029</c:v>
                </c:pt>
                <c:pt idx="219">
                  <c:v>34060</c:v>
                </c:pt>
                <c:pt idx="220">
                  <c:v>34090</c:v>
                </c:pt>
                <c:pt idx="221">
                  <c:v>34121</c:v>
                </c:pt>
                <c:pt idx="222">
                  <c:v>34151</c:v>
                </c:pt>
                <c:pt idx="223">
                  <c:v>34182</c:v>
                </c:pt>
                <c:pt idx="224">
                  <c:v>34213</c:v>
                </c:pt>
                <c:pt idx="225">
                  <c:v>34243</c:v>
                </c:pt>
                <c:pt idx="226">
                  <c:v>34274</c:v>
                </c:pt>
                <c:pt idx="227">
                  <c:v>34304</c:v>
                </c:pt>
                <c:pt idx="228">
                  <c:v>34335</c:v>
                </c:pt>
                <c:pt idx="229">
                  <c:v>34366</c:v>
                </c:pt>
                <c:pt idx="230">
                  <c:v>34394</c:v>
                </c:pt>
                <c:pt idx="231">
                  <c:v>34425</c:v>
                </c:pt>
                <c:pt idx="232">
                  <c:v>34455</c:v>
                </c:pt>
                <c:pt idx="233">
                  <c:v>34486</c:v>
                </c:pt>
                <c:pt idx="234">
                  <c:v>34516</c:v>
                </c:pt>
                <c:pt idx="235">
                  <c:v>34547</c:v>
                </c:pt>
                <c:pt idx="236">
                  <c:v>34578</c:v>
                </c:pt>
                <c:pt idx="237">
                  <c:v>34608</c:v>
                </c:pt>
                <c:pt idx="238">
                  <c:v>34639</c:v>
                </c:pt>
                <c:pt idx="239">
                  <c:v>34669</c:v>
                </c:pt>
                <c:pt idx="240">
                  <c:v>34700</c:v>
                </c:pt>
                <c:pt idx="241">
                  <c:v>34731</c:v>
                </c:pt>
                <c:pt idx="242">
                  <c:v>34759</c:v>
                </c:pt>
                <c:pt idx="243">
                  <c:v>34790</c:v>
                </c:pt>
                <c:pt idx="244">
                  <c:v>34820</c:v>
                </c:pt>
                <c:pt idx="245">
                  <c:v>34851</c:v>
                </c:pt>
                <c:pt idx="246">
                  <c:v>34881</c:v>
                </c:pt>
                <c:pt idx="247">
                  <c:v>34912</c:v>
                </c:pt>
                <c:pt idx="248">
                  <c:v>34943</c:v>
                </c:pt>
                <c:pt idx="249">
                  <c:v>34973</c:v>
                </c:pt>
                <c:pt idx="250">
                  <c:v>35004</c:v>
                </c:pt>
                <c:pt idx="251">
                  <c:v>35034</c:v>
                </c:pt>
                <c:pt idx="252">
                  <c:v>35065</c:v>
                </c:pt>
                <c:pt idx="253">
                  <c:v>35096</c:v>
                </c:pt>
                <c:pt idx="254">
                  <c:v>35125</c:v>
                </c:pt>
                <c:pt idx="255">
                  <c:v>35156</c:v>
                </c:pt>
                <c:pt idx="256">
                  <c:v>35186</c:v>
                </c:pt>
                <c:pt idx="257">
                  <c:v>35217</c:v>
                </c:pt>
                <c:pt idx="258">
                  <c:v>35247</c:v>
                </c:pt>
                <c:pt idx="259">
                  <c:v>35278</c:v>
                </c:pt>
                <c:pt idx="260">
                  <c:v>35309</c:v>
                </c:pt>
                <c:pt idx="261">
                  <c:v>35339</c:v>
                </c:pt>
                <c:pt idx="262">
                  <c:v>35370</c:v>
                </c:pt>
                <c:pt idx="263">
                  <c:v>35400</c:v>
                </c:pt>
                <c:pt idx="264">
                  <c:v>35431</c:v>
                </c:pt>
                <c:pt idx="265">
                  <c:v>35462</c:v>
                </c:pt>
                <c:pt idx="266">
                  <c:v>35490</c:v>
                </c:pt>
                <c:pt idx="267">
                  <c:v>35521</c:v>
                </c:pt>
                <c:pt idx="268">
                  <c:v>35551</c:v>
                </c:pt>
                <c:pt idx="269">
                  <c:v>35582</c:v>
                </c:pt>
                <c:pt idx="270">
                  <c:v>35612</c:v>
                </c:pt>
                <c:pt idx="271">
                  <c:v>35643</c:v>
                </c:pt>
                <c:pt idx="272">
                  <c:v>35674</c:v>
                </c:pt>
                <c:pt idx="273">
                  <c:v>35704</c:v>
                </c:pt>
                <c:pt idx="274">
                  <c:v>35735</c:v>
                </c:pt>
                <c:pt idx="275">
                  <c:v>35765</c:v>
                </c:pt>
                <c:pt idx="276">
                  <c:v>35796</c:v>
                </c:pt>
                <c:pt idx="277">
                  <c:v>35827</c:v>
                </c:pt>
                <c:pt idx="278">
                  <c:v>35855</c:v>
                </c:pt>
                <c:pt idx="279">
                  <c:v>35886</c:v>
                </c:pt>
                <c:pt idx="280">
                  <c:v>35916</c:v>
                </c:pt>
                <c:pt idx="281">
                  <c:v>35947</c:v>
                </c:pt>
                <c:pt idx="282">
                  <c:v>35977</c:v>
                </c:pt>
                <c:pt idx="283">
                  <c:v>36008</c:v>
                </c:pt>
                <c:pt idx="284">
                  <c:v>36039</c:v>
                </c:pt>
                <c:pt idx="285">
                  <c:v>36069</c:v>
                </c:pt>
                <c:pt idx="286">
                  <c:v>36100</c:v>
                </c:pt>
                <c:pt idx="287">
                  <c:v>36130</c:v>
                </c:pt>
                <c:pt idx="288">
                  <c:v>36161</c:v>
                </c:pt>
                <c:pt idx="289">
                  <c:v>36192</c:v>
                </c:pt>
                <c:pt idx="290">
                  <c:v>36220</c:v>
                </c:pt>
                <c:pt idx="291">
                  <c:v>36251</c:v>
                </c:pt>
                <c:pt idx="292">
                  <c:v>36281</c:v>
                </c:pt>
                <c:pt idx="293">
                  <c:v>36312</c:v>
                </c:pt>
                <c:pt idx="294">
                  <c:v>36342</c:v>
                </c:pt>
                <c:pt idx="295">
                  <c:v>36373</c:v>
                </c:pt>
                <c:pt idx="296">
                  <c:v>36404</c:v>
                </c:pt>
                <c:pt idx="297">
                  <c:v>36434</c:v>
                </c:pt>
                <c:pt idx="298">
                  <c:v>36465</c:v>
                </c:pt>
                <c:pt idx="299">
                  <c:v>36495</c:v>
                </c:pt>
                <c:pt idx="300">
                  <c:v>36526</c:v>
                </c:pt>
                <c:pt idx="301">
                  <c:v>36557</c:v>
                </c:pt>
                <c:pt idx="302">
                  <c:v>36586</c:v>
                </c:pt>
                <c:pt idx="303">
                  <c:v>36617</c:v>
                </c:pt>
                <c:pt idx="304">
                  <c:v>36647</c:v>
                </c:pt>
                <c:pt idx="305">
                  <c:v>36678</c:v>
                </c:pt>
                <c:pt idx="306">
                  <c:v>36708</c:v>
                </c:pt>
                <c:pt idx="307">
                  <c:v>36739</c:v>
                </c:pt>
                <c:pt idx="308">
                  <c:v>36770</c:v>
                </c:pt>
                <c:pt idx="309">
                  <c:v>36800</c:v>
                </c:pt>
                <c:pt idx="310">
                  <c:v>36831</c:v>
                </c:pt>
                <c:pt idx="311">
                  <c:v>36861</c:v>
                </c:pt>
                <c:pt idx="312">
                  <c:v>36892</c:v>
                </c:pt>
                <c:pt idx="313">
                  <c:v>36923</c:v>
                </c:pt>
                <c:pt idx="314">
                  <c:v>36951</c:v>
                </c:pt>
                <c:pt idx="315">
                  <c:v>36982</c:v>
                </c:pt>
                <c:pt idx="316">
                  <c:v>37012</c:v>
                </c:pt>
                <c:pt idx="317">
                  <c:v>37043</c:v>
                </c:pt>
                <c:pt idx="318">
                  <c:v>37073</c:v>
                </c:pt>
                <c:pt idx="319">
                  <c:v>37104</c:v>
                </c:pt>
                <c:pt idx="320">
                  <c:v>37135</c:v>
                </c:pt>
                <c:pt idx="321">
                  <c:v>37165</c:v>
                </c:pt>
                <c:pt idx="322">
                  <c:v>37196</c:v>
                </c:pt>
                <c:pt idx="323">
                  <c:v>37226</c:v>
                </c:pt>
                <c:pt idx="324">
                  <c:v>37257</c:v>
                </c:pt>
                <c:pt idx="325">
                  <c:v>37288</c:v>
                </c:pt>
                <c:pt idx="326">
                  <c:v>37316</c:v>
                </c:pt>
                <c:pt idx="327">
                  <c:v>37347</c:v>
                </c:pt>
                <c:pt idx="328">
                  <c:v>37377</c:v>
                </c:pt>
                <c:pt idx="329">
                  <c:v>37408</c:v>
                </c:pt>
                <c:pt idx="330">
                  <c:v>37438</c:v>
                </c:pt>
                <c:pt idx="331">
                  <c:v>37469</c:v>
                </c:pt>
                <c:pt idx="332">
                  <c:v>37500</c:v>
                </c:pt>
                <c:pt idx="333">
                  <c:v>37530</c:v>
                </c:pt>
                <c:pt idx="334">
                  <c:v>37561</c:v>
                </c:pt>
                <c:pt idx="335">
                  <c:v>37591</c:v>
                </c:pt>
                <c:pt idx="336">
                  <c:v>37622</c:v>
                </c:pt>
                <c:pt idx="337">
                  <c:v>37653</c:v>
                </c:pt>
                <c:pt idx="338">
                  <c:v>37681</c:v>
                </c:pt>
                <c:pt idx="339">
                  <c:v>37712</c:v>
                </c:pt>
                <c:pt idx="340">
                  <c:v>37742</c:v>
                </c:pt>
                <c:pt idx="341">
                  <c:v>37773</c:v>
                </c:pt>
                <c:pt idx="342">
                  <c:v>37803</c:v>
                </c:pt>
                <c:pt idx="343">
                  <c:v>37834</c:v>
                </c:pt>
                <c:pt idx="344">
                  <c:v>37865</c:v>
                </c:pt>
                <c:pt idx="345">
                  <c:v>37895</c:v>
                </c:pt>
                <c:pt idx="346">
                  <c:v>37926</c:v>
                </c:pt>
                <c:pt idx="347">
                  <c:v>37956</c:v>
                </c:pt>
                <c:pt idx="348">
                  <c:v>37987</c:v>
                </c:pt>
                <c:pt idx="349">
                  <c:v>38018</c:v>
                </c:pt>
                <c:pt idx="350">
                  <c:v>38047</c:v>
                </c:pt>
                <c:pt idx="351">
                  <c:v>38078</c:v>
                </c:pt>
                <c:pt idx="352">
                  <c:v>38108</c:v>
                </c:pt>
                <c:pt idx="353">
                  <c:v>38139</c:v>
                </c:pt>
                <c:pt idx="354">
                  <c:v>38169</c:v>
                </c:pt>
                <c:pt idx="355">
                  <c:v>38200</c:v>
                </c:pt>
                <c:pt idx="356">
                  <c:v>38231</c:v>
                </c:pt>
                <c:pt idx="357">
                  <c:v>38261</c:v>
                </c:pt>
                <c:pt idx="358">
                  <c:v>38292</c:v>
                </c:pt>
                <c:pt idx="359">
                  <c:v>38322</c:v>
                </c:pt>
                <c:pt idx="360">
                  <c:v>38353</c:v>
                </c:pt>
                <c:pt idx="361">
                  <c:v>38384</c:v>
                </c:pt>
                <c:pt idx="362">
                  <c:v>38412</c:v>
                </c:pt>
                <c:pt idx="363">
                  <c:v>38443</c:v>
                </c:pt>
                <c:pt idx="364">
                  <c:v>38473</c:v>
                </c:pt>
                <c:pt idx="365">
                  <c:v>38504</c:v>
                </c:pt>
                <c:pt idx="366">
                  <c:v>38534</c:v>
                </c:pt>
                <c:pt idx="367">
                  <c:v>38565</c:v>
                </c:pt>
                <c:pt idx="368">
                  <c:v>38596</c:v>
                </c:pt>
                <c:pt idx="369">
                  <c:v>38626</c:v>
                </c:pt>
                <c:pt idx="370">
                  <c:v>38657</c:v>
                </c:pt>
                <c:pt idx="371">
                  <c:v>38687</c:v>
                </c:pt>
                <c:pt idx="372">
                  <c:v>38718</c:v>
                </c:pt>
                <c:pt idx="373">
                  <c:v>38749</c:v>
                </c:pt>
                <c:pt idx="374">
                  <c:v>38777</c:v>
                </c:pt>
                <c:pt idx="375">
                  <c:v>38808</c:v>
                </c:pt>
                <c:pt idx="376">
                  <c:v>38838</c:v>
                </c:pt>
                <c:pt idx="377">
                  <c:v>38869</c:v>
                </c:pt>
                <c:pt idx="378">
                  <c:v>38899</c:v>
                </c:pt>
                <c:pt idx="379">
                  <c:v>38930</c:v>
                </c:pt>
                <c:pt idx="380">
                  <c:v>38961</c:v>
                </c:pt>
                <c:pt idx="381">
                  <c:v>38991</c:v>
                </c:pt>
                <c:pt idx="382">
                  <c:v>39022</c:v>
                </c:pt>
                <c:pt idx="383">
                  <c:v>39052</c:v>
                </c:pt>
                <c:pt idx="384">
                  <c:v>39083</c:v>
                </c:pt>
                <c:pt idx="385">
                  <c:v>39114</c:v>
                </c:pt>
                <c:pt idx="386">
                  <c:v>39142</c:v>
                </c:pt>
                <c:pt idx="387">
                  <c:v>39173</c:v>
                </c:pt>
                <c:pt idx="388">
                  <c:v>39203</c:v>
                </c:pt>
                <c:pt idx="389">
                  <c:v>39234</c:v>
                </c:pt>
                <c:pt idx="390">
                  <c:v>39264</c:v>
                </c:pt>
                <c:pt idx="391">
                  <c:v>39295</c:v>
                </c:pt>
                <c:pt idx="392">
                  <c:v>39326</c:v>
                </c:pt>
                <c:pt idx="393">
                  <c:v>39356</c:v>
                </c:pt>
                <c:pt idx="394">
                  <c:v>39387</c:v>
                </c:pt>
                <c:pt idx="395">
                  <c:v>39417</c:v>
                </c:pt>
                <c:pt idx="396">
                  <c:v>39448</c:v>
                </c:pt>
                <c:pt idx="397">
                  <c:v>39479</c:v>
                </c:pt>
                <c:pt idx="398">
                  <c:v>39508</c:v>
                </c:pt>
                <c:pt idx="399">
                  <c:v>39539</c:v>
                </c:pt>
                <c:pt idx="400">
                  <c:v>39569</c:v>
                </c:pt>
                <c:pt idx="401">
                  <c:v>39600</c:v>
                </c:pt>
                <c:pt idx="402">
                  <c:v>39630</c:v>
                </c:pt>
                <c:pt idx="403">
                  <c:v>39661</c:v>
                </c:pt>
                <c:pt idx="404">
                  <c:v>39692</c:v>
                </c:pt>
                <c:pt idx="405">
                  <c:v>39722</c:v>
                </c:pt>
                <c:pt idx="406">
                  <c:v>39753</c:v>
                </c:pt>
                <c:pt idx="407">
                  <c:v>39783</c:v>
                </c:pt>
                <c:pt idx="408">
                  <c:v>39814</c:v>
                </c:pt>
                <c:pt idx="409">
                  <c:v>39845</c:v>
                </c:pt>
                <c:pt idx="410">
                  <c:v>39873</c:v>
                </c:pt>
                <c:pt idx="411">
                  <c:v>39904</c:v>
                </c:pt>
                <c:pt idx="412">
                  <c:v>39934</c:v>
                </c:pt>
                <c:pt idx="413">
                  <c:v>39965</c:v>
                </c:pt>
                <c:pt idx="414">
                  <c:v>39995</c:v>
                </c:pt>
                <c:pt idx="415">
                  <c:v>40026</c:v>
                </c:pt>
                <c:pt idx="416">
                  <c:v>40057</c:v>
                </c:pt>
                <c:pt idx="417">
                  <c:v>40087</c:v>
                </c:pt>
                <c:pt idx="418">
                  <c:v>40118</c:v>
                </c:pt>
                <c:pt idx="419">
                  <c:v>40148</c:v>
                </c:pt>
                <c:pt idx="420">
                  <c:v>40179</c:v>
                </c:pt>
                <c:pt idx="421">
                  <c:v>40210</c:v>
                </c:pt>
                <c:pt idx="422">
                  <c:v>40238</c:v>
                </c:pt>
                <c:pt idx="423">
                  <c:v>40269</c:v>
                </c:pt>
                <c:pt idx="424">
                  <c:v>40299</c:v>
                </c:pt>
                <c:pt idx="425">
                  <c:v>40330</c:v>
                </c:pt>
                <c:pt idx="426">
                  <c:v>40360</c:v>
                </c:pt>
                <c:pt idx="427">
                  <c:v>40391</c:v>
                </c:pt>
                <c:pt idx="428">
                  <c:v>40422</c:v>
                </c:pt>
                <c:pt idx="429">
                  <c:v>40452</c:v>
                </c:pt>
                <c:pt idx="430">
                  <c:v>40483</c:v>
                </c:pt>
                <c:pt idx="431">
                  <c:v>40513</c:v>
                </c:pt>
                <c:pt idx="432">
                  <c:v>40544</c:v>
                </c:pt>
                <c:pt idx="433">
                  <c:v>40575</c:v>
                </c:pt>
                <c:pt idx="434">
                  <c:v>40603</c:v>
                </c:pt>
                <c:pt idx="435">
                  <c:v>40634</c:v>
                </c:pt>
                <c:pt idx="436">
                  <c:v>40664</c:v>
                </c:pt>
                <c:pt idx="437">
                  <c:v>40695</c:v>
                </c:pt>
                <c:pt idx="438">
                  <c:v>40725</c:v>
                </c:pt>
                <c:pt idx="439">
                  <c:v>40756</c:v>
                </c:pt>
                <c:pt idx="440">
                  <c:v>40787</c:v>
                </c:pt>
                <c:pt idx="441">
                  <c:v>40817</c:v>
                </c:pt>
                <c:pt idx="442">
                  <c:v>40848</c:v>
                </c:pt>
                <c:pt idx="443">
                  <c:v>40878</c:v>
                </c:pt>
                <c:pt idx="444">
                  <c:v>40909</c:v>
                </c:pt>
                <c:pt idx="445">
                  <c:v>40940</c:v>
                </c:pt>
                <c:pt idx="446">
                  <c:v>40969</c:v>
                </c:pt>
                <c:pt idx="447">
                  <c:v>41000</c:v>
                </c:pt>
                <c:pt idx="448">
                  <c:v>41030</c:v>
                </c:pt>
                <c:pt idx="449">
                  <c:v>41061</c:v>
                </c:pt>
                <c:pt idx="450">
                  <c:v>41091</c:v>
                </c:pt>
                <c:pt idx="451">
                  <c:v>41122</c:v>
                </c:pt>
                <c:pt idx="452">
                  <c:v>41153</c:v>
                </c:pt>
                <c:pt idx="453">
                  <c:v>41183</c:v>
                </c:pt>
                <c:pt idx="454">
                  <c:v>41214</c:v>
                </c:pt>
                <c:pt idx="455">
                  <c:v>41244</c:v>
                </c:pt>
                <c:pt idx="456">
                  <c:v>41275</c:v>
                </c:pt>
                <c:pt idx="457">
                  <c:v>41306</c:v>
                </c:pt>
                <c:pt idx="458">
                  <c:v>41334</c:v>
                </c:pt>
                <c:pt idx="459">
                  <c:v>41365</c:v>
                </c:pt>
                <c:pt idx="460">
                  <c:v>41395</c:v>
                </c:pt>
                <c:pt idx="461">
                  <c:v>41426</c:v>
                </c:pt>
                <c:pt idx="462">
                  <c:v>41456</c:v>
                </c:pt>
                <c:pt idx="463">
                  <c:v>41487</c:v>
                </c:pt>
                <c:pt idx="464">
                  <c:v>41518</c:v>
                </c:pt>
                <c:pt idx="465">
                  <c:v>41548</c:v>
                </c:pt>
                <c:pt idx="466">
                  <c:v>41579</c:v>
                </c:pt>
                <c:pt idx="467">
                  <c:v>41609</c:v>
                </c:pt>
                <c:pt idx="468">
                  <c:v>41640</c:v>
                </c:pt>
                <c:pt idx="469">
                  <c:v>41671</c:v>
                </c:pt>
                <c:pt idx="470">
                  <c:v>41699</c:v>
                </c:pt>
                <c:pt idx="471">
                  <c:v>41730</c:v>
                </c:pt>
                <c:pt idx="472">
                  <c:v>41760</c:v>
                </c:pt>
                <c:pt idx="473">
                  <c:v>41791</c:v>
                </c:pt>
                <c:pt idx="474">
                  <c:v>41821</c:v>
                </c:pt>
                <c:pt idx="475">
                  <c:v>41852</c:v>
                </c:pt>
                <c:pt idx="476">
                  <c:v>41883</c:v>
                </c:pt>
                <c:pt idx="477">
                  <c:v>41913</c:v>
                </c:pt>
                <c:pt idx="478">
                  <c:v>41944</c:v>
                </c:pt>
                <c:pt idx="479">
                  <c:v>41974</c:v>
                </c:pt>
                <c:pt idx="480">
                  <c:v>42005</c:v>
                </c:pt>
                <c:pt idx="481">
                  <c:v>42036</c:v>
                </c:pt>
                <c:pt idx="482">
                  <c:v>42064</c:v>
                </c:pt>
                <c:pt idx="483">
                  <c:v>42095</c:v>
                </c:pt>
                <c:pt idx="484">
                  <c:v>42125</c:v>
                </c:pt>
                <c:pt idx="485">
                  <c:v>42156</c:v>
                </c:pt>
                <c:pt idx="486">
                  <c:v>42186</c:v>
                </c:pt>
                <c:pt idx="487">
                  <c:v>42217</c:v>
                </c:pt>
                <c:pt idx="488">
                  <c:v>42248</c:v>
                </c:pt>
                <c:pt idx="489">
                  <c:v>42278</c:v>
                </c:pt>
                <c:pt idx="490">
                  <c:v>42309</c:v>
                </c:pt>
                <c:pt idx="491">
                  <c:v>42339</c:v>
                </c:pt>
                <c:pt idx="492">
                  <c:v>42370</c:v>
                </c:pt>
                <c:pt idx="493">
                  <c:v>42401</c:v>
                </c:pt>
                <c:pt idx="494">
                  <c:v>42430</c:v>
                </c:pt>
                <c:pt idx="495">
                  <c:v>42461</c:v>
                </c:pt>
                <c:pt idx="496">
                  <c:v>42491</c:v>
                </c:pt>
                <c:pt idx="497">
                  <c:v>42522</c:v>
                </c:pt>
                <c:pt idx="498">
                  <c:v>42552</c:v>
                </c:pt>
                <c:pt idx="499">
                  <c:v>42583</c:v>
                </c:pt>
                <c:pt idx="500">
                  <c:v>42614</c:v>
                </c:pt>
                <c:pt idx="501">
                  <c:v>42644</c:v>
                </c:pt>
                <c:pt idx="502">
                  <c:v>42675</c:v>
                </c:pt>
                <c:pt idx="503">
                  <c:v>42705</c:v>
                </c:pt>
                <c:pt idx="504">
                  <c:v>42736</c:v>
                </c:pt>
                <c:pt idx="505">
                  <c:v>42767</c:v>
                </c:pt>
                <c:pt idx="506">
                  <c:v>42795</c:v>
                </c:pt>
                <c:pt idx="507">
                  <c:v>42826</c:v>
                </c:pt>
                <c:pt idx="508">
                  <c:v>42856</c:v>
                </c:pt>
                <c:pt idx="509">
                  <c:v>42887</c:v>
                </c:pt>
                <c:pt idx="510">
                  <c:v>42917</c:v>
                </c:pt>
                <c:pt idx="511">
                  <c:v>42948</c:v>
                </c:pt>
                <c:pt idx="512">
                  <c:v>42979</c:v>
                </c:pt>
                <c:pt idx="513">
                  <c:v>43009</c:v>
                </c:pt>
                <c:pt idx="514">
                  <c:v>43040</c:v>
                </c:pt>
                <c:pt idx="515">
                  <c:v>43070</c:v>
                </c:pt>
                <c:pt idx="516">
                  <c:v>43101</c:v>
                </c:pt>
                <c:pt idx="517">
                  <c:v>43132</c:v>
                </c:pt>
                <c:pt idx="518">
                  <c:v>43160</c:v>
                </c:pt>
                <c:pt idx="519">
                  <c:v>43191</c:v>
                </c:pt>
                <c:pt idx="520">
                  <c:v>43221</c:v>
                </c:pt>
                <c:pt idx="521">
                  <c:v>43252</c:v>
                </c:pt>
                <c:pt idx="522">
                  <c:v>43282</c:v>
                </c:pt>
                <c:pt idx="523">
                  <c:v>43313</c:v>
                </c:pt>
                <c:pt idx="524">
                  <c:v>43344</c:v>
                </c:pt>
                <c:pt idx="525">
                  <c:v>43374</c:v>
                </c:pt>
                <c:pt idx="526">
                  <c:v>43405</c:v>
                </c:pt>
                <c:pt idx="527">
                  <c:v>43435</c:v>
                </c:pt>
                <c:pt idx="528">
                  <c:v>43466</c:v>
                </c:pt>
                <c:pt idx="529">
                  <c:v>43497</c:v>
                </c:pt>
                <c:pt idx="530">
                  <c:v>43525</c:v>
                </c:pt>
                <c:pt idx="531">
                  <c:v>43556</c:v>
                </c:pt>
                <c:pt idx="532">
                  <c:v>43586</c:v>
                </c:pt>
                <c:pt idx="533">
                  <c:v>43617</c:v>
                </c:pt>
                <c:pt idx="534">
                  <c:v>43647</c:v>
                </c:pt>
                <c:pt idx="535">
                  <c:v>43678</c:v>
                </c:pt>
                <c:pt idx="536">
                  <c:v>43709</c:v>
                </c:pt>
                <c:pt idx="537">
                  <c:v>43739</c:v>
                </c:pt>
                <c:pt idx="538">
                  <c:v>43770</c:v>
                </c:pt>
                <c:pt idx="539">
                  <c:v>43800</c:v>
                </c:pt>
                <c:pt idx="540">
                  <c:v>43831</c:v>
                </c:pt>
                <c:pt idx="541">
                  <c:v>43862</c:v>
                </c:pt>
                <c:pt idx="542">
                  <c:v>43891</c:v>
                </c:pt>
                <c:pt idx="543">
                  <c:v>43922</c:v>
                </c:pt>
                <c:pt idx="544">
                  <c:v>43952</c:v>
                </c:pt>
                <c:pt idx="545">
                  <c:v>43983</c:v>
                </c:pt>
                <c:pt idx="546">
                  <c:v>44013</c:v>
                </c:pt>
                <c:pt idx="547">
                  <c:v>44044</c:v>
                </c:pt>
                <c:pt idx="548">
                  <c:v>44075</c:v>
                </c:pt>
                <c:pt idx="549">
                  <c:v>44105</c:v>
                </c:pt>
                <c:pt idx="550">
                  <c:v>44136</c:v>
                </c:pt>
                <c:pt idx="551">
                  <c:v>44166</c:v>
                </c:pt>
                <c:pt idx="552">
                  <c:v>44197</c:v>
                </c:pt>
                <c:pt idx="553">
                  <c:v>44228</c:v>
                </c:pt>
                <c:pt idx="554">
                  <c:v>44256</c:v>
                </c:pt>
                <c:pt idx="555">
                  <c:v>44287</c:v>
                </c:pt>
                <c:pt idx="556">
                  <c:v>44317</c:v>
                </c:pt>
                <c:pt idx="557">
                  <c:v>44348</c:v>
                </c:pt>
                <c:pt idx="558">
                  <c:v>44378</c:v>
                </c:pt>
                <c:pt idx="559">
                  <c:v>44409</c:v>
                </c:pt>
                <c:pt idx="560">
                  <c:v>44440</c:v>
                </c:pt>
                <c:pt idx="561">
                  <c:v>44470</c:v>
                </c:pt>
                <c:pt idx="562">
                  <c:v>44501</c:v>
                </c:pt>
                <c:pt idx="563">
                  <c:v>44531</c:v>
                </c:pt>
                <c:pt idx="564">
                  <c:v>44562</c:v>
                </c:pt>
                <c:pt idx="565">
                  <c:v>44593</c:v>
                </c:pt>
                <c:pt idx="566">
                  <c:v>44621</c:v>
                </c:pt>
                <c:pt idx="567">
                  <c:v>44652</c:v>
                </c:pt>
                <c:pt idx="568">
                  <c:v>44682</c:v>
                </c:pt>
                <c:pt idx="569">
                  <c:v>44713</c:v>
                </c:pt>
                <c:pt idx="570">
                  <c:v>44743</c:v>
                </c:pt>
                <c:pt idx="571">
                  <c:v>44774</c:v>
                </c:pt>
                <c:pt idx="572">
                  <c:v>44805</c:v>
                </c:pt>
                <c:pt idx="573">
                  <c:v>44835</c:v>
                </c:pt>
                <c:pt idx="574">
                  <c:v>44866</c:v>
                </c:pt>
                <c:pt idx="575">
                  <c:v>44896</c:v>
                </c:pt>
                <c:pt idx="576">
                  <c:v>44927</c:v>
                </c:pt>
                <c:pt idx="577">
                  <c:v>44958</c:v>
                </c:pt>
                <c:pt idx="578">
                  <c:v>44986</c:v>
                </c:pt>
                <c:pt idx="579">
                  <c:v>45017</c:v>
                </c:pt>
                <c:pt idx="580">
                  <c:v>45047</c:v>
                </c:pt>
                <c:pt idx="581">
                  <c:v>45078</c:v>
                </c:pt>
                <c:pt idx="582">
                  <c:v>45108</c:v>
                </c:pt>
                <c:pt idx="583">
                  <c:v>45139</c:v>
                </c:pt>
                <c:pt idx="584">
                  <c:v>45170</c:v>
                </c:pt>
                <c:pt idx="585">
                  <c:v>45200</c:v>
                </c:pt>
                <c:pt idx="586">
                  <c:v>45231</c:v>
                </c:pt>
                <c:pt idx="587">
                  <c:v>45261</c:v>
                </c:pt>
                <c:pt idx="588">
                  <c:v>45292</c:v>
                </c:pt>
                <c:pt idx="589">
                  <c:v>45323</c:v>
                </c:pt>
                <c:pt idx="590">
                  <c:v>45352</c:v>
                </c:pt>
                <c:pt idx="591">
                  <c:v>45383</c:v>
                </c:pt>
              </c:numCache>
            </c:numRef>
          </c:cat>
          <c:val>
            <c:numRef>
              <c:f>'Data-Forecast'!$E$9:$E$600</c:f>
              <c:numCache>
                <c:formatCode>General</c:formatCode>
                <c:ptCount val="592"/>
                <c:pt idx="0">
                  <c:v>4.0886552843457977</c:v>
                </c:pt>
                <c:pt idx="1">
                  <c:v>10.273388575930525</c:v>
                </c:pt>
                <c:pt idx="2">
                  <c:v>3.9461201897426914</c:v>
                </c:pt>
                <c:pt idx="3">
                  <c:v>4.0019249702849313</c:v>
                </c:pt>
                <c:pt idx="4">
                  <c:v>3.9077539778859767</c:v>
                </c:pt>
                <c:pt idx="5">
                  <c:v>3.8957147205136184</c:v>
                </c:pt>
                <c:pt idx="6">
                  <c:v>4.0965803356177526</c:v>
                </c:pt>
                <c:pt idx="7">
                  <c:v>4.2476726758465535</c:v>
                </c:pt>
                <c:pt idx="8">
                  <c:v>4.3968276243726461</c:v>
                </c:pt>
                <c:pt idx="9">
                  <c:v>4.3226319283079047</c:v>
                </c:pt>
                <c:pt idx="10">
                  <c:v>4.3062739312766753</c:v>
                </c:pt>
                <c:pt idx="11">
                  <c:v>4.3371706982318345</c:v>
                </c:pt>
                <c:pt idx="12">
                  <c:v>4.2625993545058956</c:v>
                </c:pt>
                <c:pt idx="13">
                  <c:v>4.2319044409326212</c:v>
                </c:pt>
                <c:pt idx="14">
                  <c:v>4.2285704868628233</c:v>
                </c:pt>
                <c:pt idx="15">
                  <c:v>4.2034864782654022</c:v>
                </c:pt>
                <c:pt idx="16">
                  <c:v>4.2000044797764033</c:v>
                </c:pt>
                <c:pt idx="17">
                  <c:v>4.2203644485109342</c:v>
                </c:pt>
                <c:pt idx="18">
                  <c:v>4.2554900152914712</c:v>
                </c:pt>
                <c:pt idx="19">
                  <c:v>4.1992877242969202</c:v>
                </c:pt>
                <c:pt idx="20">
                  <c:v>4.1524820607185653</c:v>
                </c:pt>
                <c:pt idx="21">
                  <c:v>4.0255037752890201</c:v>
                </c:pt>
                <c:pt idx="22">
                  <c:v>3.9764463545388744</c:v>
                </c:pt>
                <c:pt idx="23">
                  <c:v>3.9327552255768294</c:v>
                </c:pt>
                <c:pt idx="24">
                  <c:v>3.9574328103399461</c:v>
                </c:pt>
                <c:pt idx="25">
                  <c:v>3.9797427005735853</c:v>
                </c:pt>
                <c:pt idx="26">
                  <c:v>3.932114437441149</c:v>
                </c:pt>
                <c:pt idx="27">
                  <c:v>4.035002038421772</c:v>
                </c:pt>
                <c:pt idx="28">
                  <c:v>4.0067293286267853</c:v>
                </c:pt>
                <c:pt idx="29">
                  <c:v>3.9968332516900182</c:v>
                </c:pt>
                <c:pt idx="30">
                  <c:v>3.9175531855701173</c:v>
                </c:pt>
                <c:pt idx="31">
                  <c:v>4.0210257621548688</c:v>
                </c:pt>
                <c:pt idx="32">
                  <c:v>4.3506372154744231</c:v>
                </c:pt>
                <c:pt idx="33">
                  <c:v>4.2950768631142973</c:v>
                </c:pt>
                <c:pt idx="34">
                  <c:v>4.2887227955551426</c:v>
                </c:pt>
                <c:pt idx="35">
                  <c:v>4.2417684688600117</c:v>
                </c:pt>
                <c:pt idx="36">
                  <c:v>4.1088278870474095</c:v>
                </c:pt>
                <c:pt idx="37">
                  <c:v>4.0554840198664364</c:v>
                </c:pt>
                <c:pt idx="38">
                  <c:v>4.053877523670268</c:v>
                </c:pt>
                <c:pt idx="39">
                  <c:v>4.0529426822840069</c:v>
                </c:pt>
                <c:pt idx="40">
                  <c:v>4.114459563687908</c:v>
                </c:pt>
                <c:pt idx="41">
                  <c:v>4.1040887308150706</c:v>
                </c:pt>
                <c:pt idx="42">
                  <c:v>4.0576635535534971</c:v>
                </c:pt>
                <c:pt idx="43">
                  <c:v>3.9927909127330259</c:v>
                </c:pt>
                <c:pt idx="44">
                  <c:v>3.98847921901092</c:v>
                </c:pt>
                <c:pt idx="45">
                  <c:v>3.8757730015410283</c:v>
                </c:pt>
                <c:pt idx="46">
                  <c:v>3.9658337946934958</c:v>
                </c:pt>
                <c:pt idx="47">
                  <c:v>3.9729918783127518</c:v>
                </c:pt>
                <c:pt idx="48">
                  <c:v>3.9501216097561636</c:v>
                </c:pt>
                <c:pt idx="49">
                  <c:v>3.9735667474432184</c:v>
                </c:pt>
                <c:pt idx="50">
                  <c:v>3.9927929458581</c:v>
                </c:pt>
                <c:pt idx="51">
                  <c:v>4.0331028206922719</c:v>
                </c:pt>
                <c:pt idx="52">
                  <c:v>4.0571997940677038</c:v>
                </c:pt>
                <c:pt idx="53">
                  <c:v>4.0365513428549722</c:v>
                </c:pt>
                <c:pt idx="54">
                  <c:v>3.9405512032529253</c:v>
                </c:pt>
                <c:pt idx="55">
                  <c:v>3.9218035009004057</c:v>
                </c:pt>
                <c:pt idx="56">
                  <c:v>3.9146086441346495</c:v>
                </c:pt>
                <c:pt idx="57">
                  <c:v>3.9383944243522779</c:v>
                </c:pt>
                <c:pt idx="58">
                  <c:v>3.9345635275963096</c:v>
                </c:pt>
                <c:pt idx="59">
                  <c:v>3.9058699356109945</c:v>
                </c:pt>
                <c:pt idx="60">
                  <c:v>3.8056852934560021</c:v>
                </c:pt>
                <c:pt idx="61">
                  <c:v>3.8185878785492249</c:v>
                </c:pt>
                <c:pt idx="62">
                  <c:v>4.0150632629482601</c:v>
                </c:pt>
                <c:pt idx="63">
                  <c:v>4.0525617504369116</c:v>
                </c:pt>
                <c:pt idx="64">
                  <c:v>3.9303065870485874</c:v>
                </c:pt>
                <c:pt idx="65">
                  <c:v>3.9146351068439942</c:v>
                </c:pt>
                <c:pt idx="66">
                  <c:v>3.8476381035377867</c:v>
                </c:pt>
                <c:pt idx="67">
                  <c:v>3.8997169721780676</c:v>
                </c:pt>
                <c:pt idx="68">
                  <c:v>3.80482043287767</c:v>
                </c:pt>
                <c:pt idx="69">
                  <c:v>3.8235441722569843</c:v>
                </c:pt>
                <c:pt idx="70">
                  <c:v>3.9403887884303632</c:v>
                </c:pt>
                <c:pt idx="71">
                  <c:v>4.0507712940903282</c:v>
                </c:pt>
                <c:pt idx="72">
                  <c:v>4.0557569554544868</c:v>
                </c:pt>
                <c:pt idx="73">
                  <c:v>4.1552487051775335</c:v>
                </c:pt>
                <c:pt idx="74">
                  <c:v>4.1669862238200208</c:v>
                </c:pt>
                <c:pt idx="75">
                  <c:v>4.2428555045329359</c:v>
                </c:pt>
                <c:pt idx="76">
                  <c:v>4.4239819586928775</c:v>
                </c:pt>
                <c:pt idx="77">
                  <c:v>4.5923464671888485</c:v>
                </c:pt>
                <c:pt idx="78">
                  <c:v>4.7223813276838769</c:v>
                </c:pt>
                <c:pt idx="79">
                  <c:v>4.8290036873982967</c:v>
                </c:pt>
                <c:pt idx="80">
                  <c:v>4.9601695655425742</c:v>
                </c:pt>
                <c:pt idx="81">
                  <c:v>5.0523903500666387</c:v>
                </c:pt>
                <c:pt idx="82">
                  <c:v>5.0006521406990752</c:v>
                </c:pt>
                <c:pt idx="83">
                  <c:v>5.089463991111284</c:v>
                </c:pt>
                <c:pt idx="84">
                  <c:v>5.0678475439941097</c:v>
                </c:pt>
                <c:pt idx="85">
                  <c:v>5.1354254072618151</c:v>
                </c:pt>
                <c:pt idx="86">
                  <c:v>5.1920864725713223</c:v>
                </c:pt>
                <c:pt idx="87">
                  <c:v>5.2432663220117428</c:v>
                </c:pt>
                <c:pt idx="88">
                  <c:v>5.1586382345368582</c:v>
                </c:pt>
                <c:pt idx="89">
                  <c:v>5.4118695545310427</c:v>
                </c:pt>
                <c:pt idx="90">
                  <c:v>5.4842410149471128</c:v>
                </c:pt>
                <c:pt idx="91">
                  <c:v>5.5063752753584732</c:v>
                </c:pt>
                <c:pt idx="92">
                  <c:v>5.5546185168288122</c:v>
                </c:pt>
                <c:pt idx="93">
                  <c:v>6.3155069227974439</c:v>
                </c:pt>
                <c:pt idx="94">
                  <c:v>6.5700982665332441</c:v>
                </c:pt>
                <c:pt idx="95">
                  <c:v>6.3973236248622776</c:v>
                </c:pt>
                <c:pt idx="96">
                  <c:v>6.2440036665589052</c:v>
                </c:pt>
                <c:pt idx="97">
                  <c:v>6.3467588012345129</c:v>
                </c:pt>
                <c:pt idx="98">
                  <c:v>6.3719320744993704</c:v>
                </c:pt>
                <c:pt idx="99">
                  <c:v>6.3721686555536863</c:v>
                </c:pt>
                <c:pt idx="100">
                  <c:v>6.3611699574424403</c:v>
                </c:pt>
                <c:pt idx="101">
                  <c:v>6.4556644734791595</c:v>
                </c:pt>
                <c:pt idx="102">
                  <c:v>6.4797683019341124</c:v>
                </c:pt>
                <c:pt idx="103">
                  <c:v>6.6046549359156508</c:v>
                </c:pt>
                <c:pt idx="104">
                  <c:v>6.5924077394182188</c:v>
                </c:pt>
                <c:pt idx="105">
                  <c:v>6.4875576952468945</c:v>
                </c:pt>
                <c:pt idx="106">
                  <c:v>6.5805850346343897</c:v>
                </c:pt>
                <c:pt idx="107">
                  <c:v>6.6630627672025451</c:v>
                </c:pt>
                <c:pt idx="108">
                  <c:v>6.7140178021769481</c:v>
                </c:pt>
                <c:pt idx="109">
                  <c:v>6.6250712885236585</c:v>
                </c:pt>
                <c:pt idx="110">
                  <c:v>6.332739636506874</c:v>
                </c:pt>
                <c:pt idx="111">
                  <c:v>6.4081247793638774</c:v>
                </c:pt>
                <c:pt idx="112">
                  <c:v>6.565582125836281</c:v>
                </c:pt>
                <c:pt idx="113">
                  <c:v>6.6111957196969531</c:v>
                </c:pt>
                <c:pt idx="114">
                  <c:v>6.7886806801855668</c:v>
                </c:pt>
                <c:pt idx="115">
                  <c:v>6.7922671797089631</c:v>
                </c:pt>
                <c:pt idx="116">
                  <c:v>6.9628346492783582</c:v>
                </c:pt>
                <c:pt idx="117">
                  <c:v>7.0359043087615847</c:v>
                </c:pt>
                <c:pt idx="118">
                  <c:v>6.9309717202428249</c:v>
                </c:pt>
                <c:pt idx="119">
                  <c:v>7.046169281059302</c:v>
                </c:pt>
                <c:pt idx="120">
                  <c:v>7.1844818224279026</c:v>
                </c:pt>
                <c:pt idx="121">
                  <c:v>7.3711431207554163</c:v>
                </c:pt>
                <c:pt idx="122">
                  <c:v>7.4100281852335694</c:v>
                </c:pt>
                <c:pt idx="123">
                  <c:v>7.065208185748177</c:v>
                </c:pt>
                <c:pt idx="124">
                  <c:v>6.9951600567331953</c:v>
                </c:pt>
                <c:pt idx="125">
                  <c:v>6.9339269061687014</c:v>
                </c:pt>
                <c:pt idx="126">
                  <c:v>6.6481448155107481</c:v>
                </c:pt>
                <c:pt idx="127">
                  <c:v>6.5374625551829677</c:v>
                </c:pt>
                <c:pt idx="128">
                  <c:v>6.5836734170936042</c:v>
                </c:pt>
                <c:pt idx="129">
                  <c:v>6.2251551278990629</c:v>
                </c:pt>
                <c:pt idx="130">
                  <c:v>6.1013235391095959</c:v>
                </c:pt>
                <c:pt idx="131">
                  <c:v>6.0019895868642683</c:v>
                </c:pt>
                <c:pt idx="132">
                  <c:v>5.8887246519317884</c:v>
                </c:pt>
                <c:pt idx="133">
                  <c:v>5.7240863635912991</c:v>
                </c:pt>
                <c:pt idx="134">
                  <c:v>5.5955757468832701</c:v>
                </c:pt>
                <c:pt idx="135">
                  <c:v>5.5276882630720117</c:v>
                </c:pt>
                <c:pt idx="136">
                  <c:v>5.4686745353651505</c:v>
                </c:pt>
                <c:pt idx="137">
                  <c:v>5.5396289199662929</c:v>
                </c:pt>
                <c:pt idx="138">
                  <c:v>5.4237304650793288</c:v>
                </c:pt>
                <c:pt idx="139">
                  <c:v>5.3320418660748956</c:v>
                </c:pt>
                <c:pt idx="140">
                  <c:v>5.2891076374777537</c:v>
                </c:pt>
                <c:pt idx="141">
                  <c:v>5.257613942430357</c:v>
                </c:pt>
                <c:pt idx="142">
                  <c:v>5.3259492614028074</c:v>
                </c:pt>
                <c:pt idx="143">
                  <c:v>5.2860112250366287</c:v>
                </c:pt>
                <c:pt idx="144">
                  <c:v>5.045756221864715</c:v>
                </c:pt>
                <c:pt idx="145">
                  <c:v>4.9584688409559039</c:v>
                </c:pt>
                <c:pt idx="146">
                  <c:v>4.9040603098046667</c:v>
                </c:pt>
                <c:pt idx="147">
                  <c:v>4.8359480973451756</c:v>
                </c:pt>
                <c:pt idx="148">
                  <c:v>4.7999251015055346</c:v>
                </c:pt>
                <c:pt idx="149">
                  <c:v>4.8975143664681546</c:v>
                </c:pt>
                <c:pt idx="150">
                  <c:v>4.9274231146345029</c:v>
                </c:pt>
                <c:pt idx="151">
                  <c:v>4.9566996076416077</c:v>
                </c:pt>
                <c:pt idx="152">
                  <c:v>4.847898879151975</c:v>
                </c:pt>
                <c:pt idx="153">
                  <c:v>4.816771820677741</c:v>
                </c:pt>
                <c:pt idx="154">
                  <c:v>4.6053023674194407</c:v>
                </c:pt>
                <c:pt idx="155">
                  <c:v>4.5164913787683085</c:v>
                </c:pt>
                <c:pt idx="156">
                  <c:v>4.5284742503101008</c:v>
                </c:pt>
                <c:pt idx="157">
                  <c:v>4.5610975970474561</c:v>
                </c:pt>
                <c:pt idx="158">
                  <c:v>4.475086685161167</c:v>
                </c:pt>
                <c:pt idx="159">
                  <c:v>4.4167728025466779</c:v>
                </c:pt>
                <c:pt idx="160">
                  <c:v>4.4271218629373541</c:v>
                </c:pt>
                <c:pt idx="161">
                  <c:v>4.5839497994096039</c:v>
                </c:pt>
                <c:pt idx="162">
                  <c:v>4.7664099680213488</c:v>
                </c:pt>
                <c:pt idx="163">
                  <c:v>4.8775214072849922</c:v>
                </c:pt>
                <c:pt idx="164">
                  <c:v>4.8288175135391072</c:v>
                </c:pt>
                <c:pt idx="165">
                  <c:v>4.6765062875011374</c:v>
                </c:pt>
                <c:pt idx="166">
                  <c:v>4.5558527377908087</c:v>
                </c:pt>
                <c:pt idx="167">
                  <c:v>4.5554122679474975</c:v>
                </c:pt>
                <c:pt idx="168">
                  <c:v>4.6582055483151947</c:v>
                </c:pt>
                <c:pt idx="169">
                  <c:v>4.6854264486570099</c:v>
                </c:pt>
                <c:pt idx="170">
                  <c:v>4.7409687122975406</c:v>
                </c:pt>
                <c:pt idx="171">
                  <c:v>4.7140268256253091</c:v>
                </c:pt>
                <c:pt idx="172">
                  <c:v>4.8698469677063683</c:v>
                </c:pt>
                <c:pt idx="173">
                  <c:v>4.9523793602261348</c:v>
                </c:pt>
                <c:pt idx="174">
                  <c:v>4.8016893235374374</c:v>
                </c:pt>
                <c:pt idx="175">
                  <c:v>4.844110413552646</c:v>
                </c:pt>
                <c:pt idx="176">
                  <c:v>4.8627337269467921</c:v>
                </c:pt>
                <c:pt idx="177">
                  <c:v>4.7324825386762113</c:v>
                </c:pt>
                <c:pt idx="178">
                  <c:v>4.7238063331434965</c:v>
                </c:pt>
                <c:pt idx="179">
                  <c:v>4.6200873673931024</c:v>
                </c:pt>
                <c:pt idx="180">
                  <c:v>4.4522024750907745</c:v>
                </c:pt>
                <c:pt idx="181">
                  <c:v>4.4169067740259056</c:v>
                </c:pt>
                <c:pt idx="182">
                  <c:v>4.3494275996283323</c:v>
                </c:pt>
                <c:pt idx="183">
                  <c:v>4.3070222994565341</c:v>
                </c:pt>
                <c:pt idx="184">
                  <c:v>4.2471710027817906</c:v>
                </c:pt>
                <c:pt idx="185">
                  <c:v>4.2999084302083812</c:v>
                </c:pt>
                <c:pt idx="186">
                  <c:v>4.1789012883601817</c:v>
                </c:pt>
                <c:pt idx="187">
                  <c:v>4.0646116103537926</c:v>
                </c:pt>
                <c:pt idx="188">
                  <c:v>4.0399039984136103</c:v>
                </c:pt>
                <c:pt idx="189">
                  <c:v>3.9531178269434268</c:v>
                </c:pt>
                <c:pt idx="190">
                  <c:v>3.8944095064194966</c:v>
                </c:pt>
                <c:pt idx="191">
                  <c:v>3.9635069621771515</c:v>
                </c:pt>
                <c:pt idx="192">
                  <c:v>3.8862727376575186</c:v>
                </c:pt>
                <c:pt idx="193">
                  <c:v>3.7284033172117867</c:v>
                </c:pt>
                <c:pt idx="194">
                  <c:v>3.9535943843079657</c:v>
                </c:pt>
                <c:pt idx="195">
                  <c:v>4.0784266820491757</c:v>
                </c:pt>
                <c:pt idx="196">
                  <c:v>4.1183378701369753</c:v>
                </c:pt>
                <c:pt idx="197">
                  <c:v>4.3144048424899992</c:v>
                </c:pt>
                <c:pt idx="198">
                  <c:v>4.3449495671329101</c:v>
                </c:pt>
                <c:pt idx="199">
                  <c:v>4.2761898359750612</c:v>
                </c:pt>
                <c:pt idx="200">
                  <c:v>4.1313255826758883</c:v>
                </c:pt>
                <c:pt idx="201">
                  <c:v>4.1152055671805945</c:v>
                </c:pt>
                <c:pt idx="202">
                  <c:v>3.9604520615535459</c:v>
                </c:pt>
                <c:pt idx="203">
                  <c:v>3.837278555103794</c:v>
                </c:pt>
                <c:pt idx="204">
                  <c:v>3.8669462167129538</c:v>
                </c:pt>
                <c:pt idx="205">
                  <c:v>3.961493039654616</c:v>
                </c:pt>
                <c:pt idx="206">
                  <c:v>4.0581871822844322</c:v>
                </c:pt>
                <c:pt idx="207">
                  <c:v>4.0175229954866616</c:v>
                </c:pt>
                <c:pt idx="208">
                  <c:v>3.9421414319033383</c:v>
                </c:pt>
                <c:pt idx="209">
                  <c:v>3.850443422698814</c:v>
                </c:pt>
                <c:pt idx="210">
                  <c:v>3.6820809177609548</c:v>
                </c:pt>
                <c:pt idx="211">
                  <c:v>3.5961013765602652</c:v>
                </c:pt>
                <c:pt idx="212">
                  <c:v>3.6153654301380809</c:v>
                </c:pt>
                <c:pt idx="213">
                  <c:v>3.7806276284109046</c:v>
                </c:pt>
                <c:pt idx="214">
                  <c:v>4.2537705536026529</c:v>
                </c:pt>
                <c:pt idx="215">
                  <c:v>4.6760871416932384</c:v>
                </c:pt>
                <c:pt idx="216">
                  <c:v>4.8094106467231832</c:v>
                </c:pt>
                <c:pt idx="217">
                  <c:v>5.0067369697034376</c:v>
                </c:pt>
                <c:pt idx="218">
                  <c:v>5.1111559358702294</c:v>
                </c:pt>
                <c:pt idx="219">
                  <c:v>4.9186116094163967</c:v>
                </c:pt>
                <c:pt idx="220">
                  <c:v>4.8622768915466672</c:v>
                </c:pt>
                <c:pt idx="221">
                  <c:v>4.9662929914783316</c:v>
                </c:pt>
                <c:pt idx="222">
                  <c:v>5.3345015470423229</c:v>
                </c:pt>
                <c:pt idx="223">
                  <c:v>5.3842785989880344</c:v>
                </c:pt>
                <c:pt idx="224">
                  <c:v>5.3244768677078431</c:v>
                </c:pt>
                <c:pt idx="225">
                  <c:v>5.3322734991455407</c:v>
                </c:pt>
                <c:pt idx="226">
                  <c:v>5.5090966909706207</c:v>
                </c:pt>
                <c:pt idx="227">
                  <c:v>5.5979404977407983</c:v>
                </c:pt>
                <c:pt idx="228">
                  <c:v>5.4258204234077452</c:v>
                </c:pt>
                <c:pt idx="229">
                  <c:v>5.3359388015306104</c:v>
                </c:pt>
                <c:pt idx="230">
                  <c:v>5.2831943819388814</c:v>
                </c:pt>
                <c:pt idx="231">
                  <c:v>5.2451208036810293</c:v>
                </c:pt>
                <c:pt idx="232">
                  <c:v>5.1329756562299496</c:v>
                </c:pt>
                <c:pt idx="233">
                  <c:v>5.1983321960097486</c:v>
                </c:pt>
                <c:pt idx="234">
                  <c:v>5.1816159395999248</c:v>
                </c:pt>
                <c:pt idx="235">
                  <c:v>5.1976783004655651</c:v>
                </c:pt>
                <c:pt idx="236">
                  <c:v>5.0152660281513164</c:v>
                </c:pt>
                <c:pt idx="237">
                  <c:v>4.8402328740642302</c:v>
                </c:pt>
                <c:pt idx="238">
                  <c:v>4.9239390950167747</c:v>
                </c:pt>
                <c:pt idx="239">
                  <c:v>5.0451508309683399</c:v>
                </c:pt>
                <c:pt idx="240">
                  <c:v>5.0138171520996826</c:v>
                </c:pt>
                <c:pt idx="241">
                  <c:v>4.9515482555182331</c:v>
                </c:pt>
                <c:pt idx="242">
                  <c:v>4.8664735982171869</c:v>
                </c:pt>
                <c:pt idx="243">
                  <c:v>4.8983599290147959</c:v>
                </c:pt>
                <c:pt idx="244">
                  <c:v>4.8770987438741198</c:v>
                </c:pt>
                <c:pt idx="245">
                  <c:v>4.8625552586757834</c:v>
                </c:pt>
                <c:pt idx="246">
                  <c:v>4.8145265082301583</c:v>
                </c:pt>
                <c:pt idx="247">
                  <c:v>4.8727337898587928</c:v>
                </c:pt>
                <c:pt idx="248">
                  <c:v>4.7693446807736422</c:v>
                </c:pt>
                <c:pt idx="249">
                  <c:v>4.5751957439354829</c:v>
                </c:pt>
                <c:pt idx="250">
                  <c:v>4.4344503059396407</c:v>
                </c:pt>
                <c:pt idx="251">
                  <c:v>4.4750012294468373</c:v>
                </c:pt>
                <c:pt idx="252">
                  <c:v>4.5734384937038053</c:v>
                </c:pt>
                <c:pt idx="253">
                  <c:v>4.6699616781592104</c:v>
                </c:pt>
                <c:pt idx="254">
                  <c:v>4.5647265689139074</c:v>
                </c:pt>
                <c:pt idx="255">
                  <c:v>4.5577048356392496</c:v>
                </c:pt>
                <c:pt idx="256">
                  <c:v>4.6288262716104169</c:v>
                </c:pt>
                <c:pt idx="257">
                  <c:v>4.5737522525527332</c:v>
                </c:pt>
                <c:pt idx="258">
                  <c:v>4.5646747709667252</c:v>
                </c:pt>
                <c:pt idx="259">
                  <c:v>4.5788171157015523</c:v>
                </c:pt>
                <c:pt idx="260">
                  <c:v>4.5821154609209209</c:v>
                </c:pt>
                <c:pt idx="261">
                  <c:v>4.5657295453933431</c:v>
                </c:pt>
                <c:pt idx="262">
                  <c:v>4.6075738477760124</c:v>
                </c:pt>
                <c:pt idx="263">
                  <c:v>4.7668349816580324</c:v>
                </c:pt>
                <c:pt idx="264">
                  <c:v>4.9452804368803793</c:v>
                </c:pt>
                <c:pt idx="265">
                  <c:v>5.193304344089646</c:v>
                </c:pt>
                <c:pt idx="266">
                  <c:v>5.3454809951387645</c:v>
                </c:pt>
                <c:pt idx="267">
                  <c:v>5.3528672058693996</c:v>
                </c:pt>
                <c:pt idx="268">
                  <c:v>5.3464692024915319</c:v>
                </c:pt>
                <c:pt idx="269">
                  <c:v>5.3946844803557683</c:v>
                </c:pt>
                <c:pt idx="270">
                  <c:v>5.4593150878820156</c:v>
                </c:pt>
                <c:pt idx="271">
                  <c:v>5.5885295086751716</c:v>
                </c:pt>
                <c:pt idx="272">
                  <c:v>5.3423562807193257</c:v>
                </c:pt>
                <c:pt idx="273">
                  <c:v>5.2705459352842281</c:v>
                </c:pt>
                <c:pt idx="274">
                  <c:v>5.2739452468111461</c:v>
                </c:pt>
                <c:pt idx="275">
                  <c:v>5.4462163833596184</c:v>
                </c:pt>
                <c:pt idx="276">
                  <c:v>5.6619785645045608</c:v>
                </c:pt>
                <c:pt idx="277">
                  <c:v>5.7069418917588228</c:v>
                </c:pt>
                <c:pt idx="278">
                  <c:v>5.6244534639187131</c:v>
                </c:pt>
                <c:pt idx="279">
                  <c:v>5.5136196465926144</c:v>
                </c:pt>
                <c:pt idx="280">
                  <c:v>5.4323305479858757</c:v>
                </c:pt>
                <c:pt idx="281">
                  <c:v>5.6023925833539883</c:v>
                </c:pt>
                <c:pt idx="282">
                  <c:v>5.6831940851134508</c:v>
                </c:pt>
                <c:pt idx="283">
                  <c:v>5.8153639488059863</c:v>
                </c:pt>
                <c:pt idx="284">
                  <c:v>5.6197772583198198</c:v>
                </c:pt>
                <c:pt idx="285">
                  <c:v>5.5914716992331126</c:v>
                </c:pt>
                <c:pt idx="286">
                  <c:v>5.7373829829239469</c:v>
                </c:pt>
                <c:pt idx="287">
                  <c:v>5.7984353224153375</c:v>
                </c:pt>
                <c:pt idx="288">
                  <c:v>5.6248874824081776</c:v>
                </c:pt>
                <c:pt idx="289">
                  <c:v>5.7220214434760113</c:v>
                </c:pt>
                <c:pt idx="290">
                  <c:v>5.8912672586615802</c:v>
                </c:pt>
                <c:pt idx="291">
                  <c:v>6.0002689836169223</c:v>
                </c:pt>
                <c:pt idx="292">
                  <c:v>6.0744583577789575</c:v>
                </c:pt>
                <c:pt idx="293">
                  <c:v>6.1110224584102077</c:v>
                </c:pt>
                <c:pt idx="294">
                  <c:v>6.1177386696356262</c:v>
                </c:pt>
                <c:pt idx="295">
                  <c:v>5.9986295971479482</c:v>
                </c:pt>
                <c:pt idx="296">
                  <c:v>5.9577839517706872</c:v>
                </c:pt>
                <c:pt idx="297">
                  <c:v>5.9056047659058315</c:v>
                </c:pt>
                <c:pt idx="298">
                  <c:v>6.0847764054305014</c:v>
                </c:pt>
                <c:pt idx="299">
                  <c:v>6.1817781499697215</c:v>
                </c:pt>
                <c:pt idx="300">
                  <c:v>6.2516601013888202</c:v>
                </c:pt>
                <c:pt idx="301">
                  <c:v>6.3628695203752894</c:v>
                </c:pt>
                <c:pt idx="302">
                  <c:v>6.4059718011008382</c:v>
                </c:pt>
                <c:pt idx="303">
                  <c:v>6.4458324362698765</c:v>
                </c:pt>
                <c:pt idx="304">
                  <c:v>6.6791243295891514</c:v>
                </c:pt>
                <c:pt idx="305">
                  <c:v>6.4641706078627648</c:v>
                </c:pt>
                <c:pt idx="306">
                  <c:v>6.6753813962349202</c:v>
                </c:pt>
                <c:pt idx="307">
                  <c:v>6.9037636162567999</c:v>
                </c:pt>
                <c:pt idx="308">
                  <c:v>7.1942181464882919</c:v>
                </c:pt>
                <c:pt idx="309">
                  <c:v>7.4194640151733768</c:v>
                </c:pt>
                <c:pt idx="310">
                  <c:v>7.5049542873289958</c:v>
                </c:pt>
                <c:pt idx="311">
                  <c:v>7.2044092943841713</c:v>
                </c:pt>
                <c:pt idx="312">
                  <c:v>7.1398322623267081</c:v>
                </c:pt>
                <c:pt idx="313">
                  <c:v>7.326141372853022</c:v>
                </c:pt>
                <c:pt idx="314">
                  <c:v>7.5002609542346264</c:v>
                </c:pt>
                <c:pt idx="315">
                  <c:v>7.5608512598236226</c:v>
                </c:pt>
                <c:pt idx="316">
                  <c:v>7.6575741556921813</c:v>
                </c:pt>
                <c:pt idx="317">
                  <c:v>8.0139751641157098</c:v>
                </c:pt>
                <c:pt idx="318">
                  <c:v>8.0171421807150889</c:v>
                </c:pt>
                <c:pt idx="319">
                  <c:v>7.6797128079806338</c:v>
                </c:pt>
                <c:pt idx="320">
                  <c:v>7.8694882021444164</c:v>
                </c:pt>
                <c:pt idx="321">
                  <c:v>7.8174830910113782</c:v>
                </c:pt>
                <c:pt idx="322">
                  <c:v>7.8438855407878432</c:v>
                </c:pt>
                <c:pt idx="323">
                  <c:v>7.8056172710908047</c:v>
                </c:pt>
                <c:pt idx="324">
                  <c:v>7.7496687248072833</c:v>
                </c:pt>
                <c:pt idx="325">
                  <c:v>7.8136443024759537</c:v>
                </c:pt>
                <c:pt idx="326">
                  <c:v>7.6086769281175872</c:v>
                </c:pt>
                <c:pt idx="327">
                  <c:v>7.5910285529327943</c:v>
                </c:pt>
                <c:pt idx="328">
                  <c:v>7.4014937444744842</c:v>
                </c:pt>
                <c:pt idx="329">
                  <c:v>7.0283989750998872</c:v>
                </c:pt>
                <c:pt idx="330">
                  <c:v>6.928174026470745</c:v>
                </c:pt>
                <c:pt idx="331">
                  <c:v>7.0277218610992618</c:v>
                </c:pt>
                <c:pt idx="332">
                  <c:v>6.8969678282669218</c:v>
                </c:pt>
                <c:pt idx="333">
                  <c:v>6.8490205936666078</c:v>
                </c:pt>
                <c:pt idx="334">
                  <c:v>6.7145820983591644</c:v>
                </c:pt>
                <c:pt idx="335">
                  <c:v>6.6171647357292729</c:v>
                </c:pt>
                <c:pt idx="336">
                  <c:v>6.4071183528537095</c:v>
                </c:pt>
                <c:pt idx="337">
                  <c:v>6.272548025309935</c:v>
                </c:pt>
                <c:pt idx="338">
                  <c:v>6.295118982897371</c:v>
                </c:pt>
                <c:pt idx="339">
                  <c:v>6.2104823993598268</c:v>
                </c:pt>
                <c:pt idx="340">
                  <c:v>5.8320954104733138</c:v>
                </c:pt>
                <c:pt idx="341">
                  <c:v>5.7735795825699556</c:v>
                </c:pt>
                <c:pt idx="342">
                  <c:v>6.0219046124836355</c:v>
                </c:pt>
                <c:pt idx="343">
                  <c:v>6.1913153910089438</c:v>
                </c:pt>
                <c:pt idx="344">
                  <c:v>5.9883280489413035</c:v>
                </c:pt>
                <c:pt idx="345">
                  <c:v>5.7199439458390726</c:v>
                </c:pt>
                <c:pt idx="346">
                  <c:v>5.7231894781607711</c:v>
                </c:pt>
                <c:pt idx="347">
                  <c:v>5.479378372055872</c:v>
                </c:pt>
                <c:pt idx="348">
                  <c:v>5.435359578476775</c:v>
                </c:pt>
                <c:pt idx="349">
                  <c:v>5.4825348496655497</c:v>
                </c:pt>
                <c:pt idx="350">
                  <c:v>5.6552989075510158</c:v>
                </c:pt>
                <c:pt idx="351">
                  <c:v>5.7514187228635532</c:v>
                </c:pt>
                <c:pt idx="352">
                  <c:v>5.7316911447927499</c:v>
                </c:pt>
                <c:pt idx="353">
                  <c:v>5.719403381525991</c:v>
                </c:pt>
                <c:pt idx="354">
                  <c:v>5.7115601066649617</c:v>
                </c:pt>
                <c:pt idx="355">
                  <c:v>5.7469063027305962</c:v>
                </c:pt>
                <c:pt idx="356">
                  <c:v>5.6469617002253409</c:v>
                </c:pt>
                <c:pt idx="357">
                  <c:v>5.5150919827183928</c:v>
                </c:pt>
                <c:pt idx="358">
                  <c:v>5.3272010742968678</c:v>
                </c:pt>
                <c:pt idx="359">
                  <c:v>5.1523160781597817</c:v>
                </c:pt>
                <c:pt idx="360">
                  <c:v>5.3329838991023246</c:v>
                </c:pt>
                <c:pt idx="361">
                  <c:v>5.3926262691707425</c:v>
                </c:pt>
                <c:pt idx="362">
                  <c:v>5.3361359994876274</c:v>
                </c:pt>
                <c:pt idx="363">
                  <c:v>5.489058574360353</c:v>
                </c:pt>
                <c:pt idx="364">
                  <c:v>5.6039031137931294</c:v>
                </c:pt>
                <c:pt idx="365">
                  <c:v>5.9026855172931381</c:v>
                </c:pt>
                <c:pt idx="366">
                  <c:v>6.1204257234137032</c:v>
                </c:pt>
                <c:pt idx="367">
                  <c:v>5.9646623605310598</c:v>
                </c:pt>
                <c:pt idx="368">
                  <c:v>6.0331942591559207</c:v>
                </c:pt>
                <c:pt idx="369">
                  <c:v>6.2002154295440413</c:v>
                </c:pt>
                <c:pt idx="370">
                  <c:v>6.3987372490303001</c:v>
                </c:pt>
                <c:pt idx="371">
                  <c:v>6.2666199926647836</c:v>
                </c:pt>
                <c:pt idx="372">
                  <c:v>6.1294186872120271</c:v>
                </c:pt>
                <c:pt idx="373">
                  <c:v>6.2255795232661573</c:v>
                </c:pt>
                <c:pt idx="374">
                  <c:v>6.1818262380919924</c:v>
                </c:pt>
                <c:pt idx="375">
                  <c:v>6.0150241031288179</c:v>
                </c:pt>
                <c:pt idx="376">
                  <c:v>5.7894893249446318</c:v>
                </c:pt>
                <c:pt idx="377">
                  <c:v>5.7974737941616175</c:v>
                </c:pt>
                <c:pt idx="378">
                  <c:v>5.8155130039170437</c:v>
                </c:pt>
                <c:pt idx="379">
                  <c:v>5.7760222828259815</c:v>
                </c:pt>
                <c:pt idx="380">
                  <c:v>5.7901553175732232</c:v>
                </c:pt>
                <c:pt idx="381">
                  <c:v>5.8029430938179436</c:v>
                </c:pt>
                <c:pt idx="382">
                  <c:v>5.5829871155273683</c:v>
                </c:pt>
                <c:pt idx="383">
                  <c:v>5.4373848132160871</c:v>
                </c:pt>
                <c:pt idx="384">
                  <c:v>5.5938199061745264</c:v>
                </c:pt>
                <c:pt idx="385">
                  <c:v>5.6111846878775919</c:v>
                </c:pt>
                <c:pt idx="386">
                  <c:v>5.60127175816395</c:v>
                </c:pt>
                <c:pt idx="387">
                  <c:v>5.4463878750917853</c:v>
                </c:pt>
                <c:pt idx="388">
                  <c:v>5.4525737698829895</c:v>
                </c:pt>
                <c:pt idx="389">
                  <c:v>5.567807416057927</c:v>
                </c:pt>
                <c:pt idx="390">
                  <c:v>5.3814039888924112</c:v>
                </c:pt>
                <c:pt idx="391">
                  <c:v>5.504899513804129</c:v>
                </c:pt>
                <c:pt idx="392">
                  <c:v>5.3363075163807636</c:v>
                </c:pt>
                <c:pt idx="393">
                  <c:v>5.143032439694311</c:v>
                </c:pt>
                <c:pt idx="394">
                  <c:v>5.0544829689160258</c:v>
                </c:pt>
                <c:pt idx="395">
                  <c:v>5.1811404542430157</c:v>
                </c:pt>
                <c:pt idx="396">
                  <c:v>5.1743227306736168</c:v>
                </c:pt>
                <c:pt idx="397">
                  <c:v>5.1227781437913134</c:v>
                </c:pt>
                <c:pt idx="398">
                  <c:v>4.8647859524594415</c:v>
                </c:pt>
                <c:pt idx="399">
                  <c:v>4.7631681566483168</c:v>
                </c:pt>
                <c:pt idx="400">
                  <c:v>4.8060137370170919</c:v>
                </c:pt>
                <c:pt idx="401">
                  <c:v>4.8625993979694622</c:v>
                </c:pt>
                <c:pt idx="402">
                  <c:v>4.8883377520906555</c:v>
                </c:pt>
                <c:pt idx="403">
                  <c:v>5.1024260712077156</c:v>
                </c:pt>
                <c:pt idx="404">
                  <c:v>5.3743025170340282</c:v>
                </c:pt>
                <c:pt idx="405">
                  <c:v>5.926327734057856</c:v>
                </c:pt>
                <c:pt idx="406">
                  <c:v>6.2776429579034536</c:v>
                </c:pt>
                <c:pt idx="407">
                  <c:v>6.3512920007831397</c:v>
                </c:pt>
                <c:pt idx="408">
                  <c:v>6.4644764116746352</c:v>
                </c:pt>
                <c:pt idx="409">
                  <c:v>6.8395422112957238</c:v>
                </c:pt>
                <c:pt idx="410">
                  <c:v>6.8350389687157547</c:v>
                </c:pt>
                <c:pt idx="411">
                  <c:v>6.5580759936328459</c:v>
                </c:pt>
                <c:pt idx="412">
                  <c:v>6.2090167680096702</c:v>
                </c:pt>
                <c:pt idx="413">
                  <c:v>6.2509569163389482</c:v>
                </c:pt>
                <c:pt idx="414">
                  <c:v>6.2112033897147505</c:v>
                </c:pt>
                <c:pt idx="415">
                  <c:v>5.7916532507263483</c:v>
                </c:pt>
                <c:pt idx="416">
                  <c:v>5.6539633807583751</c:v>
                </c:pt>
                <c:pt idx="417">
                  <c:v>5.6251407967250886</c:v>
                </c:pt>
                <c:pt idx="418">
                  <c:v>5.6223230131048147</c:v>
                </c:pt>
                <c:pt idx="419">
                  <c:v>5.7844477965509125</c:v>
                </c:pt>
                <c:pt idx="420">
                  <c:v>5.8372450962046516</c:v>
                </c:pt>
                <c:pt idx="421">
                  <c:v>5.8898796248869845</c:v>
                </c:pt>
                <c:pt idx="422">
                  <c:v>5.7925990013029631</c:v>
                </c:pt>
                <c:pt idx="423">
                  <c:v>5.8251894984283181</c:v>
                </c:pt>
                <c:pt idx="424">
                  <c:v>6.2160753176855801</c:v>
                </c:pt>
                <c:pt idx="425">
                  <c:v>6.3107398886377482</c:v>
                </c:pt>
                <c:pt idx="426">
                  <c:v>6.0021158812768247</c:v>
                </c:pt>
                <c:pt idx="427">
                  <c:v>5.9251987491834193</c:v>
                </c:pt>
                <c:pt idx="428">
                  <c:v>5.6741044165829324</c:v>
                </c:pt>
                <c:pt idx="429">
                  <c:v>5.3833021662988596</c:v>
                </c:pt>
                <c:pt idx="430">
                  <c:v>5.4943890682889256</c:v>
                </c:pt>
                <c:pt idx="431">
                  <c:v>5.5038608490892997</c:v>
                </c:pt>
                <c:pt idx="432">
                  <c:v>5.4004578154648604</c:v>
                </c:pt>
                <c:pt idx="433">
                  <c:v>5.1966596526441524</c:v>
                </c:pt>
                <c:pt idx="434">
                  <c:v>5.1198797690319031</c:v>
                </c:pt>
                <c:pt idx="435">
                  <c:v>5.0006997881563269</c:v>
                </c:pt>
                <c:pt idx="436">
                  <c:v>5.0505812090759381</c:v>
                </c:pt>
                <c:pt idx="437">
                  <c:v>5.1230707485546052</c:v>
                </c:pt>
                <c:pt idx="438">
                  <c:v>5.1945235515147452</c:v>
                </c:pt>
                <c:pt idx="439">
                  <c:v>5.2102940214638336</c:v>
                </c:pt>
                <c:pt idx="440">
                  <c:v>5.3871229792102859</c:v>
                </c:pt>
                <c:pt idx="441">
                  <c:v>5.3853973500757935</c:v>
                </c:pt>
                <c:pt idx="442">
                  <c:v>5.462168513716704</c:v>
                </c:pt>
                <c:pt idx="443">
                  <c:v>5.5478775895318506</c:v>
                </c:pt>
                <c:pt idx="444">
                  <c:v>5.6078864084119946</c:v>
                </c:pt>
                <c:pt idx="445">
                  <c:v>5.4324463354702841</c:v>
                </c:pt>
                <c:pt idx="446">
                  <c:v>5.4856423067259588</c:v>
                </c:pt>
                <c:pt idx="447">
                  <c:v>5.4859931301668015</c:v>
                </c:pt>
                <c:pt idx="448">
                  <c:v>5.7167645785208938</c:v>
                </c:pt>
                <c:pt idx="449">
                  <c:v>5.7641776142529153</c:v>
                </c:pt>
                <c:pt idx="450">
                  <c:v>5.6866817362094837</c:v>
                </c:pt>
                <c:pt idx="451">
                  <c:v>5.4881343154249533</c:v>
                </c:pt>
                <c:pt idx="452">
                  <c:v>5.4265967967267885</c:v>
                </c:pt>
                <c:pt idx="453">
                  <c:v>5.4813586474012457</c:v>
                </c:pt>
                <c:pt idx="454">
                  <c:v>5.5400229615384688</c:v>
                </c:pt>
                <c:pt idx="455">
                  <c:v>5.4329110692154057</c:v>
                </c:pt>
                <c:pt idx="456">
                  <c:v>5.3947215135379576</c:v>
                </c:pt>
                <c:pt idx="457">
                  <c:v>5.3128756603349396</c:v>
                </c:pt>
                <c:pt idx="458">
                  <c:v>5.334573214564271</c:v>
                </c:pt>
                <c:pt idx="459">
                  <c:v>5.3680398501876585</c:v>
                </c:pt>
                <c:pt idx="460">
                  <c:v>5.454542045729184</c:v>
                </c:pt>
                <c:pt idx="461">
                  <c:v>5.465151772122395</c:v>
                </c:pt>
                <c:pt idx="462">
                  <c:v>5.509598995732496</c:v>
                </c:pt>
                <c:pt idx="463">
                  <c:v>5.4512645279072043</c:v>
                </c:pt>
                <c:pt idx="464">
                  <c:v>5.3933972067589417</c:v>
                </c:pt>
                <c:pt idx="465">
                  <c:v>5.3394473966999252</c:v>
                </c:pt>
                <c:pt idx="466">
                  <c:v>5.5016377099039406</c:v>
                </c:pt>
                <c:pt idx="467">
                  <c:v>5.4567889440714072</c:v>
                </c:pt>
                <c:pt idx="468">
                  <c:v>5.4946584175277833</c:v>
                </c:pt>
                <c:pt idx="469">
                  <c:v>5.4834052752796678</c:v>
                </c:pt>
                <c:pt idx="470">
                  <c:v>5.4258969660079037</c:v>
                </c:pt>
                <c:pt idx="471">
                  <c:v>5.5311046060081432</c:v>
                </c:pt>
                <c:pt idx="472">
                  <c:v>5.5583444069512655</c:v>
                </c:pt>
                <c:pt idx="473">
                  <c:v>5.6505382593634712</c:v>
                </c:pt>
                <c:pt idx="474">
                  <c:v>5.7883734241655027</c:v>
                </c:pt>
                <c:pt idx="475">
                  <c:v>5.8608160208196542</c:v>
                </c:pt>
                <c:pt idx="476">
                  <c:v>6.0486210898427801</c:v>
                </c:pt>
                <c:pt idx="477">
                  <c:v>6.1419727399769464</c:v>
                </c:pt>
                <c:pt idx="478">
                  <c:v>6.2833640516762594</c:v>
                </c:pt>
                <c:pt idx="479">
                  <c:v>6.4341897540979769</c:v>
                </c:pt>
                <c:pt idx="480">
                  <c:v>6.8711746756749985</c:v>
                </c:pt>
                <c:pt idx="481">
                  <c:v>7.0434650033902475</c:v>
                </c:pt>
                <c:pt idx="482">
                  <c:v>7.2180036449180198</c:v>
                </c:pt>
                <c:pt idx="483">
                  <c:v>7.3000488657635456</c:v>
                </c:pt>
                <c:pt idx="484">
                  <c:v>7.0477349545777246</c:v>
                </c:pt>
                <c:pt idx="485">
                  <c:v>7.0284975858645655</c:v>
                </c:pt>
                <c:pt idx="486">
                  <c:v>7.2649056015572988</c:v>
                </c:pt>
                <c:pt idx="487">
                  <c:v>7.2954836513782357</c:v>
                </c:pt>
                <c:pt idx="488">
                  <c:v>7.0927596939803523</c:v>
                </c:pt>
                <c:pt idx="489">
                  <c:v>7.0653249435330361</c:v>
                </c:pt>
                <c:pt idx="490">
                  <c:v>7.3848943812895875</c:v>
                </c:pt>
                <c:pt idx="491">
                  <c:v>7.2057284766364873</c:v>
                </c:pt>
                <c:pt idx="492">
                  <c:v>7.2736399152354601</c:v>
                </c:pt>
                <c:pt idx="493">
                  <c:v>7.1831008372553775</c:v>
                </c:pt>
                <c:pt idx="494">
                  <c:v>7.0507998057129919</c:v>
                </c:pt>
                <c:pt idx="495">
                  <c:v>6.8852700240727485</c:v>
                </c:pt>
                <c:pt idx="496">
                  <c:v>6.9777792480329159</c:v>
                </c:pt>
                <c:pt idx="497">
                  <c:v>7.0654927817253412</c:v>
                </c:pt>
                <c:pt idx="498">
                  <c:v>7.2853816877691502</c:v>
                </c:pt>
                <c:pt idx="499">
                  <c:v>7.2192166563712563</c:v>
                </c:pt>
                <c:pt idx="500">
                  <c:v>7.2787771625607904</c:v>
                </c:pt>
                <c:pt idx="501">
                  <c:v>7.5178951249617283</c:v>
                </c:pt>
                <c:pt idx="502">
                  <c:v>7.785071711979664</c:v>
                </c:pt>
                <c:pt idx="503">
                  <c:v>7.8345661327193179</c:v>
                </c:pt>
                <c:pt idx="504">
                  <c:v>7.6949551077079077</c:v>
                </c:pt>
                <c:pt idx="505">
                  <c:v>7.6154667764373141</c:v>
                </c:pt>
                <c:pt idx="506">
                  <c:v>7.6250740893765681</c:v>
                </c:pt>
                <c:pt idx="507">
                  <c:v>7.630254169225533</c:v>
                </c:pt>
                <c:pt idx="508">
                  <c:v>7.4674141503398195</c:v>
                </c:pt>
                <c:pt idx="509">
                  <c:v>7.3779266400037571</c:v>
                </c:pt>
                <c:pt idx="510">
                  <c:v>7.0323527271558346</c:v>
                </c:pt>
                <c:pt idx="511">
                  <c:v>6.8754411213976772</c:v>
                </c:pt>
                <c:pt idx="512">
                  <c:v>6.8380631880884009</c:v>
                </c:pt>
                <c:pt idx="513">
                  <c:v>6.9920868274149788</c:v>
                </c:pt>
                <c:pt idx="514">
                  <c:v>7.177585345604057</c:v>
                </c:pt>
                <c:pt idx="515">
                  <c:v>7.1691235071977131</c:v>
                </c:pt>
                <c:pt idx="516">
                  <c:v>6.9623103872754744</c:v>
                </c:pt>
                <c:pt idx="517">
                  <c:v>6.9356804256739171</c:v>
                </c:pt>
                <c:pt idx="518">
                  <c:v>7.0781682911017914</c:v>
                </c:pt>
                <c:pt idx="519">
                  <c:v>7.2553555528032625</c:v>
                </c:pt>
                <c:pt idx="520">
                  <c:v>7.5086427762930574</c:v>
                </c:pt>
                <c:pt idx="521">
                  <c:v>7.5369935091800082</c:v>
                </c:pt>
                <c:pt idx="522">
                  <c:v>7.5233565678238277</c:v>
                </c:pt>
                <c:pt idx="523">
                  <c:v>7.762601421019041</c:v>
                </c:pt>
                <c:pt idx="524">
                  <c:v>7.6325721011410002</c:v>
                </c:pt>
                <c:pt idx="525">
                  <c:v>7.7454908112378229</c:v>
                </c:pt>
                <c:pt idx="526">
                  <c:v>7.7719606318599874</c:v>
                </c:pt>
                <c:pt idx="527">
                  <c:v>7.710984030661729</c:v>
                </c:pt>
                <c:pt idx="528">
                  <c:v>7.7518973444611037</c:v>
                </c:pt>
                <c:pt idx="529">
                  <c:v>7.9345316043061516</c:v>
                </c:pt>
                <c:pt idx="530">
                  <c:v>7.984719120948613</c:v>
                </c:pt>
                <c:pt idx="531">
                  <c:v>7.9889763372693361</c:v>
                </c:pt>
                <c:pt idx="532">
                  <c:v>8.1965854822406108</c:v>
                </c:pt>
                <c:pt idx="533">
                  <c:v>8.0486169382613273</c:v>
                </c:pt>
                <c:pt idx="534">
                  <c:v>8.0442933248381898</c:v>
                </c:pt>
                <c:pt idx="535">
                  <c:v>8.2809806856604098</c:v>
                </c:pt>
                <c:pt idx="536">
                  <c:v>8.3081827675819486</c:v>
                </c:pt>
                <c:pt idx="537">
                  <c:v>8.3799738501135081</c:v>
                </c:pt>
                <c:pt idx="538">
                  <c:v>8.284347508796106</c:v>
                </c:pt>
                <c:pt idx="539">
                  <c:v>8.0993658554541668</c:v>
                </c:pt>
                <c:pt idx="540">
                  <c:v>8.2939974138187402</c:v>
                </c:pt>
                <c:pt idx="541">
                  <c:v>8.4187721083430596</c:v>
                </c:pt>
                <c:pt idx="542">
                  <c:v>8.5321075240789135</c:v>
                </c:pt>
                <c:pt idx="543">
                  <c:v>8.6398614479245008</c:v>
                </c:pt>
                <c:pt idx="544">
                  <c:v>8.3321965314670479</c:v>
                </c:pt>
                <c:pt idx="545">
                  <c:v>7.9642424974835579</c:v>
                </c:pt>
                <c:pt idx="546">
                  <c:v>7.7322820603151419</c:v>
                </c:pt>
                <c:pt idx="547">
                  <c:v>7.5141749621521319</c:v>
                </c:pt>
                <c:pt idx="548">
                  <c:v>7.6520396117938114</c:v>
                </c:pt>
                <c:pt idx="549">
                  <c:v>7.6496218884568998</c:v>
                </c:pt>
                <c:pt idx="550">
                  <c:v>7.5136939718037707</c:v>
                </c:pt>
                <c:pt idx="551">
                  <c:v>7.2393080982011613</c:v>
                </c:pt>
                <c:pt idx="552">
                  <c:v>7.2137921454585605</c:v>
                </c:pt>
                <c:pt idx="553">
                  <c:v>7.2730875377434279</c:v>
                </c:pt>
                <c:pt idx="554">
                  <c:v>7.4727102812250488</c:v>
                </c:pt>
                <c:pt idx="555">
                  <c:v>7.4679246055897472</c:v>
                </c:pt>
                <c:pt idx="556">
                  <c:v>7.3698772585636991</c:v>
                </c:pt>
                <c:pt idx="557">
                  <c:v>7.4649597426025824</c:v>
                </c:pt>
                <c:pt idx="558">
                  <c:v>7.6857421063370372</c:v>
                </c:pt>
                <c:pt idx="559">
                  <c:v>7.7159776144514769</c:v>
                </c:pt>
                <c:pt idx="560">
                  <c:v>7.6770045176105759</c:v>
                </c:pt>
                <c:pt idx="561">
                  <c:v>7.7492006958310551</c:v>
                </c:pt>
                <c:pt idx="562">
                  <c:v>7.9066056510908869</c:v>
                </c:pt>
                <c:pt idx="563">
                  <c:v>8.1187157511384331</c:v>
                </c:pt>
                <c:pt idx="564">
                  <c:v>8.2664662394038739</c:v>
                </c:pt>
                <c:pt idx="565">
                  <c:v>8.3780406928637099</c:v>
                </c:pt>
                <c:pt idx="566">
                  <c:v>8.570497758152797</c:v>
                </c:pt>
                <c:pt idx="567">
                  <c:v>8.5478221240543437</c:v>
                </c:pt>
                <c:pt idx="568">
                  <c:v>8.8732892767157754</c:v>
                </c:pt>
                <c:pt idx="569">
                  <c:v>8.9468271580871157</c:v>
                </c:pt>
                <c:pt idx="570">
                  <c:v>9.2522785973392772</c:v>
                </c:pt>
                <c:pt idx="571">
                  <c:v>9.0904920913148093</c:v>
                </c:pt>
                <c:pt idx="572">
                  <c:v>9.4588619332179125</c:v>
                </c:pt>
                <c:pt idx="573">
                  <c:v>9.6616744785343833</c:v>
                </c:pt>
                <c:pt idx="574">
                  <c:v>9.2386303611572007</c:v>
                </c:pt>
                <c:pt idx="575">
                  <c:v>8.7804269021669104</c:v>
                </c:pt>
                <c:pt idx="576">
                  <c:v>8.9431130601011652</c:v>
                </c:pt>
                <c:pt idx="577">
                  <c:v>8.9236151918720488</c:v>
                </c:pt>
                <c:pt idx="578">
                  <c:v>8.9028992255403896</c:v>
                </c:pt>
                <c:pt idx="579">
                  <c:v>8.7908923707883098</c:v>
                </c:pt>
                <c:pt idx="580">
                  <c:v>8.8711679786473265</c:v>
                </c:pt>
                <c:pt idx="581">
                  <c:v>9.0517463889273237</c:v>
                </c:pt>
                <c:pt idx="582">
                  <c:v>8.8399487051722279</c:v>
                </c:pt>
                <c:pt idx="583">
                  <c:v>9.1567301718829253</c:v>
                </c:pt>
                <c:pt idx="584">
                  <c:v>9.3586957119606087</c:v>
                </c:pt>
                <c:pt idx="585">
                  <c:v>9.2930990388225911</c:v>
                </c:pt>
                <c:pt idx="586">
                  <c:v>8.9789460570009716</c:v>
                </c:pt>
                <c:pt idx="587">
                  <c:v>8.5899232631908387</c:v>
                </c:pt>
                <c:pt idx="588">
                  <c:v>8.714234993157941</c:v>
                </c:pt>
                <c:pt idx="589">
                  <c:v>8.7879028418059644</c:v>
                </c:pt>
                <c:pt idx="590">
                  <c:v>8.7975518598006648</c:v>
                </c:pt>
                <c:pt idx="591">
                  <c:v>9.1553013806887993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A0-4ED8-AD57-6A783423F6F2}"/>
            </c:ext>
          </c:extLst>
        </c:ser>
        <c:ser>
          <c:idx val="13"/>
          <c:order val="1"/>
          <c:tx>
            <c:v>Nominal</c:v>
          </c:tx>
          <c:spPr>
            <a:ln w="12700">
              <a:solidFill>
                <a:srgbClr val="A50021"/>
              </a:solidFill>
              <a:prstDash val="solid"/>
            </a:ln>
          </c:spPr>
          <c:marker>
            <c:symbol val="none"/>
          </c:marker>
          <c:cat>
            <c:numRef>
              <c:f>'Data-Forecast'!$A$9:$A$600</c:f>
              <c:numCache>
                <c:formatCode>m/d/yyyy</c:formatCode>
                <c:ptCount val="592"/>
                <c:pt idx="0">
                  <c:v>27395</c:v>
                </c:pt>
                <c:pt idx="1">
                  <c:v>27426</c:v>
                </c:pt>
                <c:pt idx="2">
                  <c:v>27454</c:v>
                </c:pt>
                <c:pt idx="3">
                  <c:v>27485</c:v>
                </c:pt>
                <c:pt idx="4">
                  <c:v>27515</c:v>
                </c:pt>
                <c:pt idx="5">
                  <c:v>27546</c:v>
                </c:pt>
                <c:pt idx="6">
                  <c:v>27576</c:v>
                </c:pt>
                <c:pt idx="7">
                  <c:v>27607</c:v>
                </c:pt>
                <c:pt idx="8">
                  <c:v>27638</c:v>
                </c:pt>
                <c:pt idx="9">
                  <c:v>27668</c:v>
                </c:pt>
                <c:pt idx="10">
                  <c:v>27699</c:v>
                </c:pt>
                <c:pt idx="11">
                  <c:v>27729</c:v>
                </c:pt>
                <c:pt idx="12">
                  <c:v>27760</c:v>
                </c:pt>
                <c:pt idx="13">
                  <c:v>27791</c:v>
                </c:pt>
                <c:pt idx="14">
                  <c:v>27820</c:v>
                </c:pt>
                <c:pt idx="15">
                  <c:v>27851</c:v>
                </c:pt>
                <c:pt idx="16">
                  <c:v>27881</c:v>
                </c:pt>
                <c:pt idx="17">
                  <c:v>27912</c:v>
                </c:pt>
                <c:pt idx="18">
                  <c:v>27942</c:v>
                </c:pt>
                <c:pt idx="19">
                  <c:v>27973</c:v>
                </c:pt>
                <c:pt idx="20">
                  <c:v>28004</c:v>
                </c:pt>
                <c:pt idx="21">
                  <c:v>28034</c:v>
                </c:pt>
                <c:pt idx="22">
                  <c:v>28065</c:v>
                </c:pt>
                <c:pt idx="23">
                  <c:v>28095</c:v>
                </c:pt>
                <c:pt idx="24">
                  <c:v>28126</c:v>
                </c:pt>
                <c:pt idx="25">
                  <c:v>28157</c:v>
                </c:pt>
                <c:pt idx="26">
                  <c:v>28185</c:v>
                </c:pt>
                <c:pt idx="27">
                  <c:v>28216</c:v>
                </c:pt>
                <c:pt idx="28">
                  <c:v>28246</c:v>
                </c:pt>
                <c:pt idx="29">
                  <c:v>28277</c:v>
                </c:pt>
                <c:pt idx="30">
                  <c:v>28307</c:v>
                </c:pt>
                <c:pt idx="31">
                  <c:v>28338</c:v>
                </c:pt>
                <c:pt idx="32">
                  <c:v>28369</c:v>
                </c:pt>
                <c:pt idx="33">
                  <c:v>28399</c:v>
                </c:pt>
                <c:pt idx="34">
                  <c:v>28430</c:v>
                </c:pt>
                <c:pt idx="35">
                  <c:v>28460</c:v>
                </c:pt>
                <c:pt idx="36">
                  <c:v>28491</c:v>
                </c:pt>
                <c:pt idx="37">
                  <c:v>28522</c:v>
                </c:pt>
                <c:pt idx="38">
                  <c:v>28550</c:v>
                </c:pt>
                <c:pt idx="39">
                  <c:v>28581</c:v>
                </c:pt>
                <c:pt idx="40">
                  <c:v>28611</c:v>
                </c:pt>
                <c:pt idx="41">
                  <c:v>28642</c:v>
                </c:pt>
                <c:pt idx="42">
                  <c:v>28672</c:v>
                </c:pt>
                <c:pt idx="43">
                  <c:v>28703</c:v>
                </c:pt>
                <c:pt idx="44">
                  <c:v>28734</c:v>
                </c:pt>
                <c:pt idx="45">
                  <c:v>28764</c:v>
                </c:pt>
                <c:pt idx="46">
                  <c:v>28795</c:v>
                </c:pt>
                <c:pt idx="47">
                  <c:v>28825</c:v>
                </c:pt>
                <c:pt idx="48">
                  <c:v>28856</c:v>
                </c:pt>
                <c:pt idx="49">
                  <c:v>28887</c:v>
                </c:pt>
                <c:pt idx="50">
                  <c:v>28915</c:v>
                </c:pt>
                <c:pt idx="51">
                  <c:v>28946</c:v>
                </c:pt>
                <c:pt idx="52">
                  <c:v>28976</c:v>
                </c:pt>
                <c:pt idx="53">
                  <c:v>29007</c:v>
                </c:pt>
                <c:pt idx="54">
                  <c:v>29037</c:v>
                </c:pt>
                <c:pt idx="55">
                  <c:v>29068</c:v>
                </c:pt>
                <c:pt idx="56">
                  <c:v>29099</c:v>
                </c:pt>
                <c:pt idx="57">
                  <c:v>29129</c:v>
                </c:pt>
                <c:pt idx="58">
                  <c:v>29160</c:v>
                </c:pt>
                <c:pt idx="59">
                  <c:v>29190</c:v>
                </c:pt>
                <c:pt idx="60">
                  <c:v>29221</c:v>
                </c:pt>
                <c:pt idx="61">
                  <c:v>29252</c:v>
                </c:pt>
                <c:pt idx="62">
                  <c:v>29281</c:v>
                </c:pt>
                <c:pt idx="63">
                  <c:v>29312</c:v>
                </c:pt>
                <c:pt idx="64">
                  <c:v>29342</c:v>
                </c:pt>
                <c:pt idx="65">
                  <c:v>29373</c:v>
                </c:pt>
                <c:pt idx="66">
                  <c:v>29403</c:v>
                </c:pt>
                <c:pt idx="67">
                  <c:v>29434</c:v>
                </c:pt>
                <c:pt idx="68">
                  <c:v>29465</c:v>
                </c:pt>
                <c:pt idx="69">
                  <c:v>29495</c:v>
                </c:pt>
                <c:pt idx="70">
                  <c:v>29526</c:v>
                </c:pt>
                <c:pt idx="71">
                  <c:v>29556</c:v>
                </c:pt>
                <c:pt idx="72">
                  <c:v>29587</c:v>
                </c:pt>
                <c:pt idx="73">
                  <c:v>29618</c:v>
                </c:pt>
                <c:pt idx="74">
                  <c:v>29646</c:v>
                </c:pt>
                <c:pt idx="75">
                  <c:v>29677</c:v>
                </c:pt>
                <c:pt idx="76">
                  <c:v>29707</c:v>
                </c:pt>
                <c:pt idx="77">
                  <c:v>29738</c:v>
                </c:pt>
                <c:pt idx="78">
                  <c:v>29768</c:v>
                </c:pt>
                <c:pt idx="79">
                  <c:v>29799</c:v>
                </c:pt>
                <c:pt idx="80">
                  <c:v>29830</c:v>
                </c:pt>
                <c:pt idx="81">
                  <c:v>29860</c:v>
                </c:pt>
                <c:pt idx="82">
                  <c:v>29891</c:v>
                </c:pt>
                <c:pt idx="83">
                  <c:v>29921</c:v>
                </c:pt>
                <c:pt idx="84">
                  <c:v>29952</c:v>
                </c:pt>
                <c:pt idx="85">
                  <c:v>29983</c:v>
                </c:pt>
                <c:pt idx="86">
                  <c:v>30011</c:v>
                </c:pt>
                <c:pt idx="87">
                  <c:v>30042</c:v>
                </c:pt>
                <c:pt idx="88">
                  <c:v>30072</c:v>
                </c:pt>
                <c:pt idx="89">
                  <c:v>30103</c:v>
                </c:pt>
                <c:pt idx="90">
                  <c:v>30133</c:v>
                </c:pt>
                <c:pt idx="91">
                  <c:v>30164</c:v>
                </c:pt>
                <c:pt idx="92">
                  <c:v>30195</c:v>
                </c:pt>
                <c:pt idx="93">
                  <c:v>30225</c:v>
                </c:pt>
                <c:pt idx="94">
                  <c:v>30256</c:v>
                </c:pt>
                <c:pt idx="95">
                  <c:v>30286</c:v>
                </c:pt>
                <c:pt idx="96">
                  <c:v>30317</c:v>
                </c:pt>
                <c:pt idx="97">
                  <c:v>30348</c:v>
                </c:pt>
                <c:pt idx="98">
                  <c:v>30376</c:v>
                </c:pt>
                <c:pt idx="99">
                  <c:v>30407</c:v>
                </c:pt>
                <c:pt idx="100">
                  <c:v>30437</c:v>
                </c:pt>
                <c:pt idx="101">
                  <c:v>30468</c:v>
                </c:pt>
                <c:pt idx="102">
                  <c:v>30498</c:v>
                </c:pt>
                <c:pt idx="103">
                  <c:v>30529</c:v>
                </c:pt>
                <c:pt idx="104">
                  <c:v>30560</c:v>
                </c:pt>
                <c:pt idx="105">
                  <c:v>30590</c:v>
                </c:pt>
                <c:pt idx="106">
                  <c:v>30621</c:v>
                </c:pt>
                <c:pt idx="107">
                  <c:v>30651</c:v>
                </c:pt>
                <c:pt idx="108">
                  <c:v>30682</c:v>
                </c:pt>
                <c:pt idx="109">
                  <c:v>30713</c:v>
                </c:pt>
                <c:pt idx="110">
                  <c:v>30742</c:v>
                </c:pt>
                <c:pt idx="111">
                  <c:v>30773</c:v>
                </c:pt>
                <c:pt idx="112">
                  <c:v>30803</c:v>
                </c:pt>
                <c:pt idx="113">
                  <c:v>30834</c:v>
                </c:pt>
                <c:pt idx="114">
                  <c:v>30864</c:v>
                </c:pt>
                <c:pt idx="115">
                  <c:v>30895</c:v>
                </c:pt>
                <c:pt idx="116">
                  <c:v>30926</c:v>
                </c:pt>
                <c:pt idx="117">
                  <c:v>30956</c:v>
                </c:pt>
                <c:pt idx="118">
                  <c:v>30987</c:v>
                </c:pt>
                <c:pt idx="119">
                  <c:v>31017</c:v>
                </c:pt>
                <c:pt idx="120">
                  <c:v>31048</c:v>
                </c:pt>
                <c:pt idx="121">
                  <c:v>31079</c:v>
                </c:pt>
                <c:pt idx="122">
                  <c:v>31107</c:v>
                </c:pt>
                <c:pt idx="123">
                  <c:v>31138</c:v>
                </c:pt>
                <c:pt idx="124">
                  <c:v>31168</c:v>
                </c:pt>
                <c:pt idx="125">
                  <c:v>31199</c:v>
                </c:pt>
                <c:pt idx="126">
                  <c:v>31229</c:v>
                </c:pt>
                <c:pt idx="127">
                  <c:v>31260</c:v>
                </c:pt>
                <c:pt idx="128">
                  <c:v>31291</c:v>
                </c:pt>
                <c:pt idx="129">
                  <c:v>31321</c:v>
                </c:pt>
                <c:pt idx="130">
                  <c:v>31352</c:v>
                </c:pt>
                <c:pt idx="131">
                  <c:v>31382</c:v>
                </c:pt>
                <c:pt idx="132">
                  <c:v>31413</c:v>
                </c:pt>
                <c:pt idx="133">
                  <c:v>31444</c:v>
                </c:pt>
                <c:pt idx="134">
                  <c:v>31472</c:v>
                </c:pt>
                <c:pt idx="135">
                  <c:v>31503</c:v>
                </c:pt>
                <c:pt idx="136">
                  <c:v>31533</c:v>
                </c:pt>
                <c:pt idx="137">
                  <c:v>31564</c:v>
                </c:pt>
                <c:pt idx="138">
                  <c:v>31594</c:v>
                </c:pt>
                <c:pt idx="139">
                  <c:v>31625</c:v>
                </c:pt>
                <c:pt idx="140">
                  <c:v>31656</c:v>
                </c:pt>
                <c:pt idx="141">
                  <c:v>31686</c:v>
                </c:pt>
                <c:pt idx="142">
                  <c:v>31717</c:v>
                </c:pt>
                <c:pt idx="143">
                  <c:v>31747</c:v>
                </c:pt>
                <c:pt idx="144">
                  <c:v>31778</c:v>
                </c:pt>
                <c:pt idx="145">
                  <c:v>31809</c:v>
                </c:pt>
                <c:pt idx="146">
                  <c:v>31837</c:v>
                </c:pt>
                <c:pt idx="147">
                  <c:v>31868</c:v>
                </c:pt>
                <c:pt idx="148">
                  <c:v>31898</c:v>
                </c:pt>
                <c:pt idx="149">
                  <c:v>31929</c:v>
                </c:pt>
                <c:pt idx="150">
                  <c:v>31959</c:v>
                </c:pt>
                <c:pt idx="151">
                  <c:v>31990</c:v>
                </c:pt>
                <c:pt idx="152">
                  <c:v>32021</c:v>
                </c:pt>
                <c:pt idx="153">
                  <c:v>32051</c:v>
                </c:pt>
                <c:pt idx="154">
                  <c:v>32082</c:v>
                </c:pt>
                <c:pt idx="155">
                  <c:v>32112</c:v>
                </c:pt>
                <c:pt idx="156">
                  <c:v>32143</c:v>
                </c:pt>
                <c:pt idx="157">
                  <c:v>32174</c:v>
                </c:pt>
                <c:pt idx="158">
                  <c:v>32203</c:v>
                </c:pt>
                <c:pt idx="159">
                  <c:v>32234</c:v>
                </c:pt>
                <c:pt idx="160">
                  <c:v>32264</c:v>
                </c:pt>
                <c:pt idx="161">
                  <c:v>32295</c:v>
                </c:pt>
                <c:pt idx="162">
                  <c:v>32325</c:v>
                </c:pt>
                <c:pt idx="163">
                  <c:v>32356</c:v>
                </c:pt>
                <c:pt idx="164">
                  <c:v>32387</c:v>
                </c:pt>
                <c:pt idx="165">
                  <c:v>32417</c:v>
                </c:pt>
                <c:pt idx="166">
                  <c:v>32448</c:v>
                </c:pt>
                <c:pt idx="167">
                  <c:v>32478</c:v>
                </c:pt>
                <c:pt idx="168">
                  <c:v>32509</c:v>
                </c:pt>
                <c:pt idx="169">
                  <c:v>32540</c:v>
                </c:pt>
                <c:pt idx="170">
                  <c:v>32568</c:v>
                </c:pt>
                <c:pt idx="171">
                  <c:v>32599</c:v>
                </c:pt>
                <c:pt idx="172">
                  <c:v>32629</c:v>
                </c:pt>
                <c:pt idx="173">
                  <c:v>32660</c:v>
                </c:pt>
                <c:pt idx="174">
                  <c:v>32690</c:v>
                </c:pt>
                <c:pt idx="175">
                  <c:v>32721</c:v>
                </c:pt>
                <c:pt idx="176">
                  <c:v>32752</c:v>
                </c:pt>
                <c:pt idx="177">
                  <c:v>32782</c:v>
                </c:pt>
                <c:pt idx="178">
                  <c:v>32813</c:v>
                </c:pt>
                <c:pt idx="179">
                  <c:v>32843</c:v>
                </c:pt>
                <c:pt idx="180">
                  <c:v>32874</c:v>
                </c:pt>
                <c:pt idx="181">
                  <c:v>32905</c:v>
                </c:pt>
                <c:pt idx="182">
                  <c:v>32933</c:v>
                </c:pt>
                <c:pt idx="183">
                  <c:v>32964</c:v>
                </c:pt>
                <c:pt idx="184">
                  <c:v>32994</c:v>
                </c:pt>
                <c:pt idx="185">
                  <c:v>33025</c:v>
                </c:pt>
                <c:pt idx="186">
                  <c:v>33055</c:v>
                </c:pt>
                <c:pt idx="187">
                  <c:v>33086</c:v>
                </c:pt>
                <c:pt idx="188">
                  <c:v>33117</c:v>
                </c:pt>
                <c:pt idx="189">
                  <c:v>33147</c:v>
                </c:pt>
                <c:pt idx="190">
                  <c:v>33178</c:v>
                </c:pt>
                <c:pt idx="191">
                  <c:v>33208</c:v>
                </c:pt>
                <c:pt idx="192">
                  <c:v>33239</c:v>
                </c:pt>
                <c:pt idx="193">
                  <c:v>33270</c:v>
                </c:pt>
                <c:pt idx="194">
                  <c:v>33298</c:v>
                </c:pt>
                <c:pt idx="195">
                  <c:v>33329</c:v>
                </c:pt>
                <c:pt idx="196">
                  <c:v>33359</c:v>
                </c:pt>
                <c:pt idx="197">
                  <c:v>33390</c:v>
                </c:pt>
                <c:pt idx="198">
                  <c:v>33420</c:v>
                </c:pt>
                <c:pt idx="199">
                  <c:v>33451</c:v>
                </c:pt>
                <c:pt idx="200">
                  <c:v>33482</c:v>
                </c:pt>
                <c:pt idx="201">
                  <c:v>33512</c:v>
                </c:pt>
                <c:pt idx="202">
                  <c:v>33543</c:v>
                </c:pt>
                <c:pt idx="203">
                  <c:v>33573</c:v>
                </c:pt>
                <c:pt idx="204">
                  <c:v>33604</c:v>
                </c:pt>
                <c:pt idx="205">
                  <c:v>33635</c:v>
                </c:pt>
                <c:pt idx="206">
                  <c:v>33664</c:v>
                </c:pt>
                <c:pt idx="207">
                  <c:v>33695</c:v>
                </c:pt>
                <c:pt idx="208">
                  <c:v>33725</c:v>
                </c:pt>
                <c:pt idx="209">
                  <c:v>33756</c:v>
                </c:pt>
                <c:pt idx="210">
                  <c:v>33786</c:v>
                </c:pt>
                <c:pt idx="211">
                  <c:v>33817</c:v>
                </c:pt>
                <c:pt idx="212">
                  <c:v>33848</c:v>
                </c:pt>
                <c:pt idx="213">
                  <c:v>33878</c:v>
                </c:pt>
                <c:pt idx="214">
                  <c:v>33909</c:v>
                </c:pt>
                <c:pt idx="215">
                  <c:v>33939</c:v>
                </c:pt>
                <c:pt idx="216">
                  <c:v>33970</c:v>
                </c:pt>
                <c:pt idx="217">
                  <c:v>34001</c:v>
                </c:pt>
                <c:pt idx="218">
                  <c:v>34029</c:v>
                </c:pt>
                <c:pt idx="219">
                  <c:v>34060</c:v>
                </c:pt>
                <c:pt idx="220">
                  <c:v>34090</c:v>
                </c:pt>
                <c:pt idx="221">
                  <c:v>34121</c:v>
                </c:pt>
                <c:pt idx="222">
                  <c:v>34151</c:v>
                </c:pt>
                <c:pt idx="223">
                  <c:v>34182</c:v>
                </c:pt>
                <c:pt idx="224">
                  <c:v>34213</c:v>
                </c:pt>
                <c:pt idx="225">
                  <c:v>34243</c:v>
                </c:pt>
                <c:pt idx="226">
                  <c:v>34274</c:v>
                </c:pt>
                <c:pt idx="227">
                  <c:v>34304</c:v>
                </c:pt>
                <c:pt idx="228">
                  <c:v>34335</c:v>
                </c:pt>
                <c:pt idx="229">
                  <c:v>34366</c:v>
                </c:pt>
                <c:pt idx="230">
                  <c:v>34394</c:v>
                </c:pt>
                <c:pt idx="231">
                  <c:v>34425</c:v>
                </c:pt>
                <c:pt idx="232">
                  <c:v>34455</c:v>
                </c:pt>
                <c:pt idx="233">
                  <c:v>34486</c:v>
                </c:pt>
                <c:pt idx="234">
                  <c:v>34516</c:v>
                </c:pt>
                <c:pt idx="235">
                  <c:v>34547</c:v>
                </c:pt>
                <c:pt idx="236">
                  <c:v>34578</c:v>
                </c:pt>
                <c:pt idx="237">
                  <c:v>34608</c:v>
                </c:pt>
                <c:pt idx="238">
                  <c:v>34639</c:v>
                </c:pt>
                <c:pt idx="239">
                  <c:v>34669</c:v>
                </c:pt>
                <c:pt idx="240">
                  <c:v>34700</c:v>
                </c:pt>
                <c:pt idx="241">
                  <c:v>34731</c:v>
                </c:pt>
                <c:pt idx="242">
                  <c:v>34759</c:v>
                </c:pt>
                <c:pt idx="243">
                  <c:v>34790</c:v>
                </c:pt>
                <c:pt idx="244">
                  <c:v>34820</c:v>
                </c:pt>
                <c:pt idx="245">
                  <c:v>34851</c:v>
                </c:pt>
                <c:pt idx="246">
                  <c:v>34881</c:v>
                </c:pt>
                <c:pt idx="247">
                  <c:v>34912</c:v>
                </c:pt>
                <c:pt idx="248">
                  <c:v>34943</c:v>
                </c:pt>
                <c:pt idx="249">
                  <c:v>34973</c:v>
                </c:pt>
                <c:pt idx="250">
                  <c:v>35004</c:v>
                </c:pt>
                <c:pt idx="251">
                  <c:v>35034</c:v>
                </c:pt>
                <c:pt idx="252">
                  <c:v>35065</c:v>
                </c:pt>
                <c:pt idx="253">
                  <c:v>35096</c:v>
                </c:pt>
                <c:pt idx="254">
                  <c:v>35125</c:v>
                </c:pt>
                <c:pt idx="255">
                  <c:v>35156</c:v>
                </c:pt>
                <c:pt idx="256">
                  <c:v>35186</c:v>
                </c:pt>
                <c:pt idx="257">
                  <c:v>35217</c:v>
                </c:pt>
                <c:pt idx="258">
                  <c:v>35247</c:v>
                </c:pt>
                <c:pt idx="259">
                  <c:v>35278</c:v>
                </c:pt>
                <c:pt idx="260">
                  <c:v>35309</c:v>
                </c:pt>
                <c:pt idx="261">
                  <c:v>35339</c:v>
                </c:pt>
                <c:pt idx="262">
                  <c:v>35370</c:v>
                </c:pt>
                <c:pt idx="263">
                  <c:v>35400</c:v>
                </c:pt>
                <c:pt idx="264">
                  <c:v>35431</c:v>
                </c:pt>
                <c:pt idx="265">
                  <c:v>35462</c:v>
                </c:pt>
                <c:pt idx="266">
                  <c:v>35490</c:v>
                </c:pt>
                <c:pt idx="267">
                  <c:v>35521</c:v>
                </c:pt>
                <c:pt idx="268">
                  <c:v>35551</c:v>
                </c:pt>
                <c:pt idx="269">
                  <c:v>35582</c:v>
                </c:pt>
                <c:pt idx="270">
                  <c:v>35612</c:v>
                </c:pt>
                <c:pt idx="271">
                  <c:v>35643</c:v>
                </c:pt>
                <c:pt idx="272">
                  <c:v>35674</c:v>
                </c:pt>
                <c:pt idx="273">
                  <c:v>35704</c:v>
                </c:pt>
                <c:pt idx="274">
                  <c:v>35735</c:v>
                </c:pt>
                <c:pt idx="275">
                  <c:v>35765</c:v>
                </c:pt>
                <c:pt idx="276">
                  <c:v>35796</c:v>
                </c:pt>
                <c:pt idx="277">
                  <c:v>35827</c:v>
                </c:pt>
                <c:pt idx="278">
                  <c:v>35855</c:v>
                </c:pt>
                <c:pt idx="279">
                  <c:v>35886</c:v>
                </c:pt>
                <c:pt idx="280">
                  <c:v>35916</c:v>
                </c:pt>
                <c:pt idx="281">
                  <c:v>35947</c:v>
                </c:pt>
                <c:pt idx="282">
                  <c:v>35977</c:v>
                </c:pt>
                <c:pt idx="283">
                  <c:v>36008</c:v>
                </c:pt>
                <c:pt idx="284">
                  <c:v>36039</c:v>
                </c:pt>
                <c:pt idx="285">
                  <c:v>36069</c:v>
                </c:pt>
                <c:pt idx="286">
                  <c:v>36100</c:v>
                </c:pt>
                <c:pt idx="287">
                  <c:v>36130</c:v>
                </c:pt>
                <c:pt idx="288">
                  <c:v>36161</c:v>
                </c:pt>
                <c:pt idx="289">
                  <c:v>36192</c:v>
                </c:pt>
                <c:pt idx="290">
                  <c:v>36220</c:v>
                </c:pt>
                <c:pt idx="291">
                  <c:v>36251</c:v>
                </c:pt>
                <c:pt idx="292">
                  <c:v>36281</c:v>
                </c:pt>
                <c:pt idx="293">
                  <c:v>36312</c:v>
                </c:pt>
                <c:pt idx="294">
                  <c:v>36342</c:v>
                </c:pt>
                <c:pt idx="295">
                  <c:v>36373</c:v>
                </c:pt>
                <c:pt idx="296">
                  <c:v>36404</c:v>
                </c:pt>
                <c:pt idx="297">
                  <c:v>36434</c:v>
                </c:pt>
                <c:pt idx="298">
                  <c:v>36465</c:v>
                </c:pt>
                <c:pt idx="299">
                  <c:v>36495</c:v>
                </c:pt>
                <c:pt idx="300">
                  <c:v>36526</c:v>
                </c:pt>
                <c:pt idx="301">
                  <c:v>36557</c:v>
                </c:pt>
                <c:pt idx="302">
                  <c:v>36586</c:v>
                </c:pt>
                <c:pt idx="303">
                  <c:v>36617</c:v>
                </c:pt>
                <c:pt idx="304">
                  <c:v>36647</c:v>
                </c:pt>
                <c:pt idx="305">
                  <c:v>36678</c:v>
                </c:pt>
                <c:pt idx="306">
                  <c:v>36708</c:v>
                </c:pt>
                <c:pt idx="307">
                  <c:v>36739</c:v>
                </c:pt>
                <c:pt idx="308">
                  <c:v>36770</c:v>
                </c:pt>
                <c:pt idx="309">
                  <c:v>36800</c:v>
                </c:pt>
                <c:pt idx="310">
                  <c:v>36831</c:v>
                </c:pt>
                <c:pt idx="311">
                  <c:v>36861</c:v>
                </c:pt>
                <c:pt idx="312">
                  <c:v>36892</c:v>
                </c:pt>
                <c:pt idx="313">
                  <c:v>36923</c:v>
                </c:pt>
                <c:pt idx="314">
                  <c:v>36951</c:v>
                </c:pt>
                <c:pt idx="315">
                  <c:v>36982</c:v>
                </c:pt>
                <c:pt idx="316">
                  <c:v>37012</c:v>
                </c:pt>
                <c:pt idx="317">
                  <c:v>37043</c:v>
                </c:pt>
                <c:pt idx="318">
                  <c:v>37073</c:v>
                </c:pt>
                <c:pt idx="319">
                  <c:v>37104</c:v>
                </c:pt>
                <c:pt idx="320">
                  <c:v>37135</c:v>
                </c:pt>
                <c:pt idx="321">
                  <c:v>37165</c:v>
                </c:pt>
                <c:pt idx="322">
                  <c:v>37196</c:v>
                </c:pt>
                <c:pt idx="323">
                  <c:v>37226</c:v>
                </c:pt>
                <c:pt idx="324">
                  <c:v>37257</c:v>
                </c:pt>
                <c:pt idx="325">
                  <c:v>37288</c:v>
                </c:pt>
                <c:pt idx="326">
                  <c:v>37316</c:v>
                </c:pt>
                <c:pt idx="327">
                  <c:v>37347</c:v>
                </c:pt>
                <c:pt idx="328">
                  <c:v>37377</c:v>
                </c:pt>
                <c:pt idx="329">
                  <c:v>37408</c:v>
                </c:pt>
                <c:pt idx="330">
                  <c:v>37438</c:v>
                </c:pt>
                <c:pt idx="331">
                  <c:v>37469</c:v>
                </c:pt>
                <c:pt idx="332">
                  <c:v>37500</c:v>
                </c:pt>
                <c:pt idx="333">
                  <c:v>37530</c:v>
                </c:pt>
                <c:pt idx="334">
                  <c:v>37561</c:v>
                </c:pt>
                <c:pt idx="335">
                  <c:v>37591</c:v>
                </c:pt>
                <c:pt idx="336">
                  <c:v>37622</c:v>
                </c:pt>
                <c:pt idx="337">
                  <c:v>37653</c:v>
                </c:pt>
                <c:pt idx="338">
                  <c:v>37681</c:v>
                </c:pt>
                <c:pt idx="339">
                  <c:v>37712</c:v>
                </c:pt>
                <c:pt idx="340">
                  <c:v>37742</c:v>
                </c:pt>
                <c:pt idx="341">
                  <c:v>37773</c:v>
                </c:pt>
                <c:pt idx="342">
                  <c:v>37803</c:v>
                </c:pt>
                <c:pt idx="343">
                  <c:v>37834</c:v>
                </c:pt>
                <c:pt idx="344">
                  <c:v>37865</c:v>
                </c:pt>
                <c:pt idx="345">
                  <c:v>37895</c:v>
                </c:pt>
                <c:pt idx="346">
                  <c:v>37926</c:v>
                </c:pt>
                <c:pt idx="347">
                  <c:v>37956</c:v>
                </c:pt>
                <c:pt idx="348">
                  <c:v>37987</c:v>
                </c:pt>
                <c:pt idx="349">
                  <c:v>38018</c:v>
                </c:pt>
                <c:pt idx="350">
                  <c:v>38047</c:v>
                </c:pt>
                <c:pt idx="351">
                  <c:v>38078</c:v>
                </c:pt>
                <c:pt idx="352">
                  <c:v>38108</c:v>
                </c:pt>
                <c:pt idx="353">
                  <c:v>38139</c:v>
                </c:pt>
                <c:pt idx="354">
                  <c:v>38169</c:v>
                </c:pt>
                <c:pt idx="355">
                  <c:v>38200</c:v>
                </c:pt>
                <c:pt idx="356">
                  <c:v>38231</c:v>
                </c:pt>
                <c:pt idx="357">
                  <c:v>38261</c:v>
                </c:pt>
                <c:pt idx="358">
                  <c:v>38292</c:v>
                </c:pt>
                <c:pt idx="359">
                  <c:v>38322</c:v>
                </c:pt>
                <c:pt idx="360">
                  <c:v>38353</c:v>
                </c:pt>
                <c:pt idx="361">
                  <c:v>38384</c:v>
                </c:pt>
                <c:pt idx="362">
                  <c:v>38412</c:v>
                </c:pt>
                <c:pt idx="363">
                  <c:v>38443</c:v>
                </c:pt>
                <c:pt idx="364">
                  <c:v>38473</c:v>
                </c:pt>
                <c:pt idx="365">
                  <c:v>38504</c:v>
                </c:pt>
                <c:pt idx="366">
                  <c:v>38534</c:v>
                </c:pt>
                <c:pt idx="367">
                  <c:v>38565</c:v>
                </c:pt>
                <c:pt idx="368">
                  <c:v>38596</c:v>
                </c:pt>
                <c:pt idx="369">
                  <c:v>38626</c:v>
                </c:pt>
                <c:pt idx="370">
                  <c:v>38657</c:v>
                </c:pt>
                <c:pt idx="371">
                  <c:v>38687</c:v>
                </c:pt>
                <c:pt idx="372">
                  <c:v>38718</c:v>
                </c:pt>
                <c:pt idx="373">
                  <c:v>38749</c:v>
                </c:pt>
                <c:pt idx="374">
                  <c:v>38777</c:v>
                </c:pt>
                <c:pt idx="375">
                  <c:v>38808</c:v>
                </c:pt>
                <c:pt idx="376">
                  <c:v>38838</c:v>
                </c:pt>
                <c:pt idx="377">
                  <c:v>38869</c:v>
                </c:pt>
                <c:pt idx="378">
                  <c:v>38899</c:v>
                </c:pt>
                <c:pt idx="379">
                  <c:v>38930</c:v>
                </c:pt>
                <c:pt idx="380">
                  <c:v>38961</c:v>
                </c:pt>
                <c:pt idx="381">
                  <c:v>38991</c:v>
                </c:pt>
                <c:pt idx="382">
                  <c:v>39022</c:v>
                </c:pt>
                <c:pt idx="383">
                  <c:v>39052</c:v>
                </c:pt>
                <c:pt idx="384">
                  <c:v>39083</c:v>
                </c:pt>
                <c:pt idx="385">
                  <c:v>39114</c:v>
                </c:pt>
                <c:pt idx="386">
                  <c:v>39142</c:v>
                </c:pt>
                <c:pt idx="387">
                  <c:v>39173</c:v>
                </c:pt>
                <c:pt idx="388">
                  <c:v>39203</c:v>
                </c:pt>
                <c:pt idx="389">
                  <c:v>39234</c:v>
                </c:pt>
                <c:pt idx="390">
                  <c:v>39264</c:v>
                </c:pt>
                <c:pt idx="391">
                  <c:v>39295</c:v>
                </c:pt>
                <c:pt idx="392">
                  <c:v>39326</c:v>
                </c:pt>
                <c:pt idx="393">
                  <c:v>39356</c:v>
                </c:pt>
                <c:pt idx="394">
                  <c:v>39387</c:v>
                </c:pt>
                <c:pt idx="395">
                  <c:v>39417</c:v>
                </c:pt>
                <c:pt idx="396">
                  <c:v>39448</c:v>
                </c:pt>
                <c:pt idx="397">
                  <c:v>39479</c:v>
                </c:pt>
                <c:pt idx="398">
                  <c:v>39508</c:v>
                </c:pt>
                <c:pt idx="399">
                  <c:v>39539</c:v>
                </c:pt>
                <c:pt idx="400">
                  <c:v>39569</c:v>
                </c:pt>
                <c:pt idx="401">
                  <c:v>39600</c:v>
                </c:pt>
                <c:pt idx="402">
                  <c:v>39630</c:v>
                </c:pt>
                <c:pt idx="403">
                  <c:v>39661</c:v>
                </c:pt>
                <c:pt idx="404">
                  <c:v>39692</c:v>
                </c:pt>
                <c:pt idx="405">
                  <c:v>39722</c:v>
                </c:pt>
                <c:pt idx="406">
                  <c:v>39753</c:v>
                </c:pt>
                <c:pt idx="407">
                  <c:v>39783</c:v>
                </c:pt>
                <c:pt idx="408">
                  <c:v>39814</c:v>
                </c:pt>
                <c:pt idx="409">
                  <c:v>39845</c:v>
                </c:pt>
                <c:pt idx="410">
                  <c:v>39873</c:v>
                </c:pt>
                <c:pt idx="411">
                  <c:v>39904</c:v>
                </c:pt>
                <c:pt idx="412">
                  <c:v>39934</c:v>
                </c:pt>
                <c:pt idx="413">
                  <c:v>39965</c:v>
                </c:pt>
                <c:pt idx="414">
                  <c:v>39995</c:v>
                </c:pt>
                <c:pt idx="415">
                  <c:v>40026</c:v>
                </c:pt>
                <c:pt idx="416">
                  <c:v>40057</c:v>
                </c:pt>
                <c:pt idx="417">
                  <c:v>40087</c:v>
                </c:pt>
                <c:pt idx="418">
                  <c:v>40118</c:v>
                </c:pt>
                <c:pt idx="419">
                  <c:v>40148</c:v>
                </c:pt>
                <c:pt idx="420">
                  <c:v>40179</c:v>
                </c:pt>
                <c:pt idx="421">
                  <c:v>40210</c:v>
                </c:pt>
                <c:pt idx="422">
                  <c:v>40238</c:v>
                </c:pt>
                <c:pt idx="423">
                  <c:v>40269</c:v>
                </c:pt>
                <c:pt idx="424">
                  <c:v>40299</c:v>
                </c:pt>
                <c:pt idx="425">
                  <c:v>40330</c:v>
                </c:pt>
                <c:pt idx="426">
                  <c:v>40360</c:v>
                </c:pt>
                <c:pt idx="427">
                  <c:v>40391</c:v>
                </c:pt>
                <c:pt idx="428">
                  <c:v>40422</c:v>
                </c:pt>
                <c:pt idx="429">
                  <c:v>40452</c:v>
                </c:pt>
                <c:pt idx="430">
                  <c:v>40483</c:v>
                </c:pt>
                <c:pt idx="431">
                  <c:v>40513</c:v>
                </c:pt>
                <c:pt idx="432">
                  <c:v>40544</c:v>
                </c:pt>
                <c:pt idx="433">
                  <c:v>40575</c:v>
                </c:pt>
                <c:pt idx="434">
                  <c:v>40603</c:v>
                </c:pt>
                <c:pt idx="435">
                  <c:v>40634</c:v>
                </c:pt>
                <c:pt idx="436">
                  <c:v>40664</c:v>
                </c:pt>
                <c:pt idx="437">
                  <c:v>40695</c:v>
                </c:pt>
                <c:pt idx="438">
                  <c:v>40725</c:v>
                </c:pt>
                <c:pt idx="439">
                  <c:v>40756</c:v>
                </c:pt>
                <c:pt idx="440">
                  <c:v>40787</c:v>
                </c:pt>
                <c:pt idx="441">
                  <c:v>40817</c:v>
                </c:pt>
                <c:pt idx="442">
                  <c:v>40848</c:v>
                </c:pt>
                <c:pt idx="443">
                  <c:v>40878</c:v>
                </c:pt>
                <c:pt idx="444">
                  <c:v>40909</c:v>
                </c:pt>
                <c:pt idx="445">
                  <c:v>40940</c:v>
                </c:pt>
                <c:pt idx="446">
                  <c:v>40969</c:v>
                </c:pt>
                <c:pt idx="447">
                  <c:v>41000</c:v>
                </c:pt>
                <c:pt idx="448">
                  <c:v>41030</c:v>
                </c:pt>
                <c:pt idx="449">
                  <c:v>41061</c:v>
                </c:pt>
                <c:pt idx="450">
                  <c:v>41091</c:v>
                </c:pt>
                <c:pt idx="451">
                  <c:v>41122</c:v>
                </c:pt>
                <c:pt idx="452">
                  <c:v>41153</c:v>
                </c:pt>
                <c:pt idx="453">
                  <c:v>41183</c:v>
                </c:pt>
                <c:pt idx="454">
                  <c:v>41214</c:v>
                </c:pt>
                <c:pt idx="455">
                  <c:v>41244</c:v>
                </c:pt>
                <c:pt idx="456">
                  <c:v>41275</c:v>
                </c:pt>
                <c:pt idx="457">
                  <c:v>41306</c:v>
                </c:pt>
                <c:pt idx="458">
                  <c:v>41334</c:v>
                </c:pt>
                <c:pt idx="459">
                  <c:v>41365</c:v>
                </c:pt>
                <c:pt idx="460">
                  <c:v>41395</c:v>
                </c:pt>
                <c:pt idx="461">
                  <c:v>41426</c:v>
                </c:pt>
                <c:pt idx="462">
                  <c:v>41456</c:v>
                </c:pt>
                <c:pt idx="463">
                  <c:v>41487</c:v>
                </c:pt>
                <c:pt idx="464">
                  <c:v>41518</c:v>
                </c:pt>
                <c:pt idx="465">
                  <c:v>41548</c:v>
                </c:pt>
                <c:pt idx="466">
                  <c:v>41579</c:v>
                </c:pt>
                <c:pt idx="467">
                  <c:v>41609</c:v>
                </c:pt>
                <c:pt idx="468">
                  <c:v>41640</c:v>
                </c:pt>
                <c:pt idx="469">
                  <c:v>41671</c:v>
                </c:pt>
                <c:pt idx="470">
                  <c:v>41699</c:v>
                </c:pt>
                <c:pt idx="471">
                  <c:v>41730</c:v>
                </c:pt>
                <c:pt idx="472">
                  <c:v>41760</c:v>
                </c:pt>
                <c:pt idx="473">
                  <c:v>41791</c:v>
                </c:pt>
                <c:pt idx="474">
                  <c:v>41821</c:v>
                </c:pt>
                <c:pt idx="475">
                  <c:v>41852</c:v>
                </c:pt>
                <c:pt idx="476">
                  <c:v>41883</c:v>
                </c:pt>
                <c:pt idx="477">
                  <c:v>41913</c:v>
                </c:pt>
                <c:pt idx="478">
                  <c:v>41944</c:v>
                </c:pt>
                <c:pt idx="479">
                  <c:v>41974</c:v>
                </c:pt>
                <c:pt idx="480">
                  <c:v>42005</c:v>
                </c:pt>
                <c:pt idx="481">
                  <c:v>42036</c:v>
                </c:pt>
                <c:pt idx="482">
                  <c:v>42064</c:v>
                </c:pt>
                <c:pt idx="483">
                  <c:v>42095</c:v>
                </c:pt>
                <c:pt idx="484">
                  <c:v>42125</c:v>
                </c:pt>
                <c:pt idx="485">
                  <c:v>42156</c:v>
                </c:pt>
                <c:pt idx="486">
                  <c:v>42186</c:v>
                </c:pt>
                <c:pt idx="487">
                  <c:v>42217</c:v>
                </c:pt>
                <c:pt idx="488">
                  <c:v>42248</c:v>
                </c:pt>
                <c:pt idx="489">
                  <c:v>42278</c:v>
                </c:pt>
                <c:pt idx="490">
                  <c:v>42309</c:v>
                </c:pt>
                <c:pt idx="491">
                  <c:v>42339</c:v>
                </c:pt>
                <c:pt idx="492">
                  <c:v>42370</c:v>
                </c:pt>
                <c:pt idx="493">
                  <c:v>42401</c:v>
                </c:pt>
                <c:pt idx="494">
                  <c:v>42430</c:v>
                </c:pt>
                <c:pt idx="495">
                  <c:v>42461</c:v>
                </c:pt>
                <c:pt idx="496">
                  <c:v>42491</c:v>
                </c:pt>
                <c:pt idx="497">
                  <c:v>42522</c:v>
                </c:pt>
                <c:pt idx="498">
                  <c:v>42552</c:v>
                </c:pt>
                <c:pt idx="499">
                  <c:v>42583</c:v>
                </c:pt>
                <c:pt idx="500">
                  <c:v>42614</c:v>
                </c:pt>
                <c:pt idx="501">
                  <c:v>42644</c:v>
                </c:pt>
                <c:pt idx="502">
                  <c:v>42675</c:v>
                </c:pt>
                <c:pt idx="503">
                  <c:v>42705</c:v>
                </c:pt>
                <c:pt idx="504">
                  <c:v>42736</c:v>
                </c:pt>
                <c:pt idx="505">
                  <c:v>42767</c:v>
                </c:pt>
                <c:pt idx="506">
                  <c:v>42795</c:v>
                </c:pt>
                <c:pt idx="507">
                  <c:v>42826</c:v>
                </c:pt>
                <c:pt idx="508">
                  <c:v>42856</c:v>
                </c:pt>
                <c:pt idx="509">
                  <c:v>42887</c:v>
                </c:pt>
                <c:pt idx="510">
                  <c:v>42917</c:v>
                </c:pt>
                <c:pt idx="511">
                  <c:v>42948</c:v>
                </c:pt>
                <c:pt idx="512">
                  <c:v>42979</c:v>
                </c:pt>
                <c:pt idx="513">
                  <c:v>43009</c:v>
                </c:pt>
                <c:pt idx="514">
                  <c:v>43040</c:v>
                </c:pt>
                <c:pt idx="515">
                  <c:v>43070</c:v>
                </c:pt>
                <c:pt idx="516">
                  <c:v>43101</c:v>
                </c:pt>
                <c:pt idx="517">
                  <c:v>43132</c:v>
                </c:pt>
                <c:pt idx="518">
                  <c:v>43160</c:v>
                </c:pt>
                <c:pt idx="519">
                  <c:v>43191</c:v>
                </c:pt>
                <c:pt idx="520">
                  <c:v>43221</c:v>
                </c:pt>
                <c:pt idx="521">
                  <c:v>43252</c:v>
                </c:pt>
                <c:pt idx="522">
                  <c:v>43282</c:v>
                </c:pt>
                <c:pt idx="523">
                  <c:v>43313</c:v>
                </c:pt>
                <c:pt idx="524">
                  <c:v>43344</c:v>
                </c:pt>
                <c:pt idx="525">
                  <c:v>43374</c:v>
                </c:pt>
                <c:pt idx="526">
                  <c:v>43405</c:v>
                </c:pt>
                <c:pt idx="527">
                  <c:v>43435</c:v>
                </c:pt>
                <c:pt idx="528">
                  <c:v>43466</c:v>
                </c:pt>
                <c:pt idx="529">
                  <c:v>43497</c:v>
                </c:pt>
                <c:pt idx="530">
                  <c:v>43525</c:v>
                </c:pt>
                <c:pt idx="531">
                  <c:v>43556</c:v>
                </c:pt>
                <c:pt idx="532">
                  <c:v>43586</c:v>
                </c:pt>
                <c:pt idx="533">
                  <c:v>43617</c:v>
                </c:pt>
                <c:pt idx="534">
                  <c:v>43647</c:v>
                </c:pt>
                <c:pt idx="535">
                  <c:v>43678</c:v>
                </c:pt>
                <c:pt idx="536">
                  <c:v>43709</c:v>
                </c:pt>
                <c:pt idx="537">
                  <c:v>43739</c:v>
                </c:pt>
                <c:pt idx="538">
                  <c:v>43770</c:v>
                </c:pt>
                <c:pt idx="539">
                  <c:v>43800</c:v>
                </c:pt>
                <c:pt idx="540">
                  <c:v>43831</c:v>
                </c:pt>
                <c:pt idx="541">
                  <c:v>43862</c:v>
                </c:pt>
                <c:pt idx="542">
                  <c:v>43891</c:v>
                </c:pt>
                <c:pt idx="543">
                  <c:v>43922</c:v>
                </c:pt>
                <c:pt idx="544">
                  <c:v>43952</c:v>
                </c:pt>
                <c:pt idx="545">
                  <c:v>43983</c:v>
                </c:pt>
                <c:pt idx="546">
                  <c:v>44013</c:v>
                </c:pt>
                <c:pt idx="547">
                  <c:v>44044</c:v>
                </c:pt>
                <c:pt idx="548">
                  <c:v>44075</c:v>
                </c:pt>
                <c:pt idx="549">
                  <c:v>44105</c:v>
                </c:pt>
                <c:pt idx="550">
                  <c:v>44136</c:v>
                </c:pt>
                <c:pt idx="551">
                  <c:v>44166</c:v>
                </c:pt>
                <c:pt idx="552">
                  <c:v>44197</c:v>
                </c:pt>
                <c:pt idx="553">
                  <c:v>44228</c:v>
                </c:pt>
                <c:pt idx="554">
                  <c:v>44256</c:v>
                </c:pt>
                <c:pt idx="555">
                  <c:v>44287</c:v>
                </c:pt>
                <c:pt idx="556">
                  <c:v>44317</c:v>
                </c:pt>
                <c:pt idx="557">
                  <c:v>44348</c:v>
                </c:pt>
                <c:pt idx="558">
                  <c:v>44378</c:v>
                </c:pt>
                <c:pt idx="559">
                  <c:v>44409</c:v>
                </c:pt>
                <c:pt idx="560">
                  <c:v>44440</c:v>
                </c:pt>
                <c:pt idx="561">
                  <c:v>44470</c:v>
                </c:pt>
                <c:pt idx="562">
                  <c:v>44501</c:v>
                </c:pt>
                <c:pt idx="563">
                  <c:v>44531</c:v>
                </c:pt>
                <c:pt idx="564">
                  <c:v>44562</c:v>
                </c:pt>
                <c:pt idx="565">
                  <c:v>44593</c:v>
                </c:pt>
                <c:pt idx="566">
                  <c:v>44621</c:v>
                </c:pt>
                <c:pt idx="567">
                  <c:v>44652</c:v>
                </c:pt>
                <c:pt idx="568">
                  <c:v>44682</c:v>
                </c:pt>
                <c:pt idx="569">
                  <c:v>44713</c:v>
                </c:pt>
                <c:pt idx="570">
                  <c:v>44743</c:v>
                </c:pt>
                <c:pt idx="571">
                  <c:v>44774</c:v>
                </c:pt>
                <c:pt idx="572">
                  <c:v>44805</c:v>
                </c:pt>
                <c:pt idx="573">
                  <c:v>44835</c:v>
                </c:pt>
                <c:pt idx="574">
                  <c:v>44866</c:v>
                </c:pt>
                <c:pt idx="575">
                  <c:v>44896</c:v>
                </c:pt>
                <c:pt idx="576">
                  <c:v>44927</c:v>
                </c:pt>
                <c:pt idx="577">
                  <c:v>44958</c:v>
                </c:pt>
                <c:pt idx="578">
                  <c:v>44986</c:v>
                </c:pt>
                <c:pt idx="579">
                  <c:v>45017</c:v>
                </c:pt>
                <c:pt idx="580">
                  <c:v>45047</c:v>
                </c:pt>
                <c:pt idx="581">
                  <c:v>45078</c:v>
                </c:pt>
                <c:pt idx="582">
                  <c:v>45108</c:v>
                </c:pt>
                <c:pt idx="583">
                  <c:v>45139</c:v>
                </c:pt>
                <c:pt idx="584">
                  <c:v>45170</c:v>
                </c:pt>
                <c:pt idx="585">
                  <c:v>45200</c:v>
                </c:pt>
                <c:pt idx="586">
                  <c:v>45231</c:v>
                </c:pt>
                <c:pt idx="587">
                  <c:v>45261</c:v>
                </c:pt>
                <c:pt idx="588">
                  <c:v>45292</c:v>
                </c:pt>
                <c:pt idx="589">
                  <c:v>45323</c:v>
                </c:pt>
                <c:pt idx="590">
                  <c:v>45352</c:v>
                </c:pt>
                <c:pt idx="591">
                  <c:v>45383</c:v>
                </c:pt>
              </c:numCache>
            </c:numRef>
          </c:cat>
          <c:val>
            <c:numRef>
              <c:f>'Data-Forecast'!$D$9:$D$600</c:f>
              <c:numCache>
                <c:formatCode>0.0000</c:formatCode>
                <c:ptCount val="592"/>
                <c:pt idx="0">
                  <c:v>4.0408999999999997</c:v>
                </c:pt>
                <c:pt idx="1">
                  <c:v>3.9769000000000001</c:v>
                </c:pt>
                <c:pt idx="2">
                  <c:v>3.9245000000000001</c:v>
                </c:pt>
                <c:pt idx="3">
                  <c:v>3.9729999999999999</c:v>
                </c:pt>
                <c:pt idx="4">
                  <c:v>3.9337</c:v>
                </c:pt>
                <c:pt idx="5">
                  <c:v>3.9165999999999999</c:v>
                </c:pt>
                <c:pt idx="6">
                  <c:v>4.1329000000000002</c:v>
                </c:pt>
                <c:pt idx="7">
                  <c:v>4.3152999999999997</c:v>
                </c:pt>
                <c:pt idx="8">
                  <c:v>4.4452999999999996</c:v>
                </c:pt>
                <c:pt idx="9">
                  <c:v>4.3924000000000003</c:v>
                </c:pt>
                <c:pt idx="10">
                  <c:v>4.3883999999999999</c:v>
                </c:pt>
                <c:pt idx="11">
                  <c:v>4.4081000000000001</c:v>
                </c:pt>
                <c:pt idx="12">
                  <c:v>4.3799000000000001</c:v>
                </c:pt>
                <c:pt idx="13">
                  <c:v>4.3743999999999996</c:v>
                </c:pt>
                <c:pt idx="14">
                  <c:v>4.4048999999999996</c:v>
                </c:pt>
                <c:pt idx="15">
                  <c:v>4.4035000000000002</c:v>
                </c:pt>
                <c:pt idx="16">
                  <c:v>4.4146000000000001</c:v>
                </c:pt>
                <c:pt idx="17">
                  <c:v>4.4494999999999996</c:v>
                </c:pt>
                <c:pt idx="18">
                  <c:v>4.4683999999999999</c:v>
                </c:pt>
                <c:pt idx="19">
                  <c:v>4.4131999999999998</c:v>
                </c:pt>
                <c:pt idx="20">
                  <c:v>4.3486000000000002</c:v>
                </c:pt>
                <c:pt idx="21">
                  <c:v>4.2534000000000001</c:v>
                </c:pt>
                <c:pt idx="22">
                  <c:v>4.2195999999999998</c:v>
                </c:pt>
                <c:pt idx="23">
                  <c:v>4.1578999999999997</c:v>
                </c:pt>
                <c:pt idx="24">
                  <c:v>4.2141000000000002</c:v>
                </c:pt>
                <c:pt idx="25">
                  <c:v>4.2476000000000003</c:v>
                </c:pt>
                <c:pt idx="26">
                  <c:v>4.2148000000000003</c:v>
                </c:pt>
                <c:pt idx="27">
                  <c:v>4.3472999999999997</c:v>
                </c:pt>
                <c:pt idx="28">
                  <c:v>4.3551000000000002</c:v>
                </c:pt>
                <c:pt idx="29">
                  <c:v>4.4199000000000002</c:v>
                </c:pt>
                <c:pt idx="30">
                  <c:v>4.3498000000000001</c:v>
                </c:pt>
                <c:pt idx="31">
                  <c:v>4.4550000000000001</c:v>
                </c:pt>
                <c:pt idx="32">
                  <c:v>4.8539000000000003</c:v>
                </c:pt>
                <c:pt idx="33">
                  <c:v>4.7969999999999997</c:v>
                </c:pt>
                <c:pt idx="34">
                  <c:v>4.7965999999999998</c:v>
                </c:pt>
                <c:pt idx="35">
                  <c:v>4.7523999999999997</c:v>
                </c:pt>
                <c:pt idx="36">
                  <c:v>4.6702000000000004</c:v>
                </c:pt>
                <c:pt idx="37">
                  <c:v>4.6395999999999997</c:v>
                </c:pt>
                <c:pt idx="38">
                  <c:v>4.6098999999999997</c:v>
                </c:pt>
                <c:pt idx="39">
                  <c:v>4.6018999999999997</c:v>
                </c:pt>
                <c:pt idx="40">
                  <c:v>4.6532</c:v>
                </c:pt>
                <c:pt idx="41">
                  <c:v>4.6105999999999998</c:v>
                </c:pt>
                <c:pt idx="42">
                  <c:v>4.5430000000000001</c:v>
                </c:pt>
                <c:pt idx="43">
                  <c:v>4.4402999999999997</c:v>
                </c:pt>
                <c:pt idx="44">
                  <c:v>4.4264000000000001</c:v>
                </c:pt>
                <c:pt idx="45">
                  <c:v>4.2846000000000002</c:v>
                </c:pt>
                <c:pt idx="46">
                  <c:v>4.3757999999999999</c:v>
                </c:pt>
                <c:pt idx="47">
                  <c:v>4.3852000000000002</c:v>
                </c:pt>
                <c:pt idx="48">
                  <c:v>4.3505000000000003</c:v>
                </c:pt>
                <c:pt idx="49">
                  <c:v>4.3673000000000002</c:v>
                </c:pt>
                <c:pt idx="50">
                  <c:v>4.3666999999999998</c:v>
                </c:pt>
                <c:pt idx="51">
                  <c:v>4.3914999999999997</c:v>
                </c:pt>
                <c:pt idx="52">
                  <c:v>4.3945999999999996</c:v>
                </c:pt>
                <c:pt idx="53">
                  <c:v>4.343</c:v>
                </c:pt>
                <c:pt idx="54">
                  <c:v>4.2220000000000004</c:v>
                </c:pt>
                <c:pt idx="55">
                  <c:v>4.2206000000000001</c:v>
                </c:pt>
                <c:pt idx="56">
                  <c:v>4.1913</c:v>
                </c:pt>
                <c:pt idx="57">
                  <c:v>4.2115</c:v>
                </c:pt>
                <c:pt idx="58">
                  <c:v>4.2236000000000002</c:v>
                </c:pt>
                <c:pt idx="59">
                  <c:v>4.1779999999999999</c:v>
                </c:pt>
                <c:pt idx="60">
                  <c:v>4.1474000000000002</c:v>
                </c:pt>
                <c:pt idx="61">
                  <c:v>4.1712999999999996</c:v>
                </c:pt>
                <c:pt idx="62">
                  <c:v>4.3475999999999999</c:v>
                </c:pt>
                <c:pt idx="63">
                  <c:v>4.3742999999999999</c:v>
                </c:pt>
                <c:pt idx="64">
                  <c:v>4.2141000000000002</c:v>
                </c:pt>
                <c:pt idx="65">
                  <c:v>4.1676000000000002</c:v>
                </c:pt>
                <c:pt idx="66">
                  <c:v>4.1257999999999999</c:v>
                </c:pt>
                <c:pt idx="67">
                  <c:v>4.1749000000000001</c:v>
                </c:pt>
                <c:pt idx="68">
                  <c:v>4.1542000000000003</c:v>
                </c:pt>
                <c:pt idx="69">
                  <c:v>4.194</c:v>
                </c:pt>
                <c:pt idx="70">
                  <c:v>4.3029999999999999</c:v>
                </c:pt>
                <c:pt idx="71">
                  <c:v>4.4013999999999998</c:v>
                </c:pt>
                <c:pt idx="72">
                  <c:v>4.4477000000000002</c:v>
                </c:pt>
                <c:pt idx="73">
                  <c:v>4.6013000000000002</c:v>
                </c:pt>
                <c:pt idx="74">
                  <c:v>4.6078000000000001</c:v>
                </c:pt>
                <c:pt idx="75">
                  <c:v>4.6933999999999996</c:v>
                </c:pt>
                <c:pt idx="76">
                  <c:v>4.8905000000000003</c:v>
                </c:pt>
                <c:pt idx="77">
                  <c:v>5.0503</c:v>
                </c:pt>
                <c:pt idx="78">
                  <c:v>5.1835000000000004</c:v>
                </c:pt>
                <c:pt idx="79">
                  <c:v>5.3</c:v>
                </c:pt>
                <c:pt idx="80">
                  <c:v>5.4302999999999999</c:v>
                </c:pt>
                <c:pt idx="81">
                  <c:v>5.5491999999999999</c:v>
                </c:pt>
                <c:pt idx="82">
                  <c:v>5.4893999999999998</c:v>
                </c:pt>
                <c:pt idx="83">
                  <c:v>5.5411000000000001</c:v>
                </c:pt>
                <c:pt idx="84">
                  <c:v>5.6207000000000003</c:v>
                </c:pt>
                <c:pt idx="85">
                  <c:v>5.7579000000000002</c:v>
                </c:pt>
                <c:pt idx="86">
                  <c:v>5.8361000000000001</c:v>
                </c:pt>
                <c:pt idx="87">
                  <c:v>5.9143999999999997</c:v>
                </c:pt>
                <c:pt idx="88">
                  <c:v>5.7888000000000002</c:v>
                </c:pt>
                <c:pt idx="89">
                  <c:v>6.0244999999999997</c:v>
                </c:pt>
                <c:pt idx="90">
                  <c:v>6.1158999999999999</c:v>
                </c:pt>
                <c:pt idx="91">
                  <c:v>6.1440999999999999</c:v>
                </c:pt>
                <c:pt idx="92">
                  <c:v>6.2313999999999998</c:v>
                </c:pt>
                <c:pt idx="93">
                  <c:v>7.1543000000000001</c:v>
                </c:pt>
                <c:pt idx="94">
                  <c:v>7.5095000000000001</c:v>
                </c:pt>
                <c:pt idx="95">
                  <c:v>7.3555000000000001</c:v>
                </c:pt>
                <c:pt idx="96">
                  <c:v>7.3227000000000002</c:v>
                </c:pt>
                <c:pt idx="97">
                  <c:v>7.4385000000000003</c:v>
                </c:pt>
                <c:pt idx="98">
                  <c:v>7.4882</c:v>
                </c:pt>
                <c:pt idx="99">
                  <c:v>7.4941000000000004</c:v>
                </c:pt>
                <c:pt idx="100">
                  <c:v>7.4978999999999996</c:v>
                </c:pt>
                <c:pt idx="101">
                  <c:v>7.6351000000000004</c:v>
                </c:pt>
                <c:pt idx="102">
                  <c:v>7.6936999999999998</c:v>
                </c:pt>
                <c:pt idx="103">
                  <c:v>7.8585000000000003</c:v>
                </c:pt>
                <c:pt idx="104">
                  <c:v>7.8773</c:v>
                </c:pt>
                <c:pt idx="105">
                  <c:v>7.7843999999999998</c:v>
                </c:pt>
                <c:pt idx="106">
                  <c:v>7.9202000000000004</c:v>
                </c:pt>
                <c:pt idx="107">
                  <c:v>8.0608000000000004</c:v>
                </c:pt>
                <c:pt idx="108">
                  <c:v>8.1782000000000004</c:v>
                </c:pt>
                <c:pt idx="109">
                  <c:v>7.9977</c:v>
                </c:pt>
                <c:pt idx="110">
                  <c:v>7.7323000000000004</c:v>
                </c:pt>
                <c:pt idx="111">
                  <c:v>7.8444000000000003</c:v>
                </c:pt>
                <c:pt idx="112">
                  <c:v>8.0782000000000007</c:v>
                </c:pt>
                <c:pt idx="113">
                  <c:v>8.0992999999999995</c:v>
                </c:pt>
                <c:pt idx="114">
                  <c:v>8.3063000000000002</c:v>
                </c:pt>
                <c:pt idx="115">
                  <c:v>8.3489000000000004</c:v>
                </c:pt>
                <c:pt idx="116">
                  <c:v>8.5891999999999999</c:v>
                </c:pt>
                <c:pt idx="117">
                  <c:v>8.6887000000000008</c:v>
                </c:pt>
                <c:pt idx="118">
                  <c:v>8.5957000000000008</c:v>
                </c:pt>
                <c:pt idx="119">
                  <c:v>8.8613999999999997</c:v>
                </c:pt>
                <c:pt idx="120">
                  <c:v>9.0716000000000001</c:v>
                </c:pt>
                <c:pt idx="121">
                  <c:v>9.3363999999999994</c:v>
                </c:pt>
                <c:pt idx="122">
                  <c:v>9.4135000000000009</c:v>
                </c:pt>
                <c:pt idx="123">
                  <c:v>8.9946000000000002</c:v>
                </c:pt>
                <c:pt idx="124">
                  <c:v>8.9894999999999996</c:v>
                </c:pt>
                <c:pt idx="125">
                  <c:v>8.8566000000000003</c:v>
                </c:pt>
                <c:pt idx="126">
                  <c:v>8.4702999999999999</c:v>
                </c:pt>
                <c:pt idx="127">
                  <c:v>8.3106000000000009</c:v>
                </c:pt>
                <c:pt idx="128">
                  <c:v>8.3908000000000005</c:v>
                </c:pt>
                <c:pt idx="129">
                  <c:v>7.9558</c:v>
                </c:pt>
                <c:pt idx="130">
                  <c:v>7.8127000000000004</c:v>
                </c:pt>
                <c:pt idx="131">
                  <c:v>7.6817000000000002</c:v>
                </c:pt>
                <c:pt idx="132">
                  <c:v>7.5938999999999997</c:v>
                </c:pt>
                <c:pt idx="133">
                  <c:v>7.3997000000000002</c:v>
                </c:pt>
                <c:pt idx="134">
                  <c:v>7.2610000000000001</c:v>
                </c:pt>
                <c:pt idx="135">
                  <c:v>7.2432999999999996</c:v>
                </c:pt>
                <c:pt idx="136">
                  <c:v>7.1458000000000004</c:v>
                </c:pt>
                <c:pt idx="137">
                  <c:v>7.2125000000000004</c:v>
                </c:pt>
                <c:pt idx="138">
                  <c:v>7.0715000000000003</c:v>
                </c:pt>
                <c:pt idx="139">
                  <c:v>6.9364999999999997</c:v>
                </c:pt>
                <c:pt idx="140">
                  <c:v>6.9191000000000003</c:v>
                </c:pt>
                <c:pt idx="141">
                  <c:v>6.8901000000000003</c:v>
                </c:pt>
                <c:pt idx="142">
                  <c:v>6.9683000000000002</c:v>
                </c:pt>
                <c:pt idx="143">
                  <c:v>6.9081000000000001</c:v>
                </c:pt>
                <c:pt idx="144">
                  <c:v>6.6188000000000002</c:v>
                </c:pt>
                <c:pt idx="145">
                  <c:v>6.5015999999999998</c:v>
                </c:pt>
                <c:pt idx="146">
                  <c:v>6.4202000000000004</c:v>
                </c:pt>
                <c:pt idx="147">
                  <c:v>6.3193999999999999</c:v>
                </c:pt>
                <c:pt idx="148">
                  <c:v>6.2606000000000002</c:v>
                </c:pt>
                <c:pt idx="149">
                  <c:v>6.3482000000000003</c:v>
                </c:pt>
                <c:pt idx="150">
                  <c:v>6.4466000000000001</c:v>
                </c:pt>
                <c:pt idx="151">
                  <c:v>6.4897999999999998</c:v>
                </c:pt>
                <c:pt idx="152">
                  <c:v>6.3844000000000003</c:v>
                </c:pt>
                <c:pt idx="153">
                  <c:v>6.3559999999999999</c:v>
                </c:pt>
                <c:pt idx="154">
                  <c:v>6.0743999999999998</c:v>
                </c:pt>
                <c:pt idx="155">
                  <c:v>5.9473000000000003</c:v>
                </c:pt>
                <c:pt idx="156">
                  <c:v>5.9748999999999999</c:v>
                </c:pt>
                <c:pt idx="157">
                  <c:v>6.0523999999999996</c:v>
                </c:pt>
                <c:pt idx="158">
                  <c:v>5.9497</c:v>
                </c:pt>
                <c:pt idx="159">
                  <c:v>5.8891999999999998</c:v>
                </c:pt>
                <c:pt idx="160">
                  <c:v>5.9090999999999996</c:v>
                </c:pt>
                <c:pt idx="161">
                  <c:v>6.1074000000000002</c:v>
                </c:pt>
                <c:pt idx="162">
                  <c:v>6.3541999999999996</c:v>
                </c:pt>
                <c:pt idx="163">
                  <c:v>6.4878</c:v>
                </c:pt>
                <c:pt idx="164">
                  <c:v>6.4447999999999999</c:v>
                </c:pt>
                <c:pt idx="165">
                  <c:v>6.2694000000000001</c:v>
                </c:pt>
                <c:pt idx="166">
                  <c:v>6.0968</c:v>
                </c:pt>
                <c:pt idx="167">
                  <c:v>6.0888</c:v>
                </c:pt>
                <c:pt idx="168">
                  <c:v>6.2725</c:v>
                </c:pt>
                <c:pt idx="169">
                  <c:v>6.3238000000000003</c:v>
                </c:pt>
                <c:pt idx="170">
                  <c:v>6.3933</c:v>
                </c:pt>
                <c:pt idx="171">
                  <c:v>6.3689</c:v>
                </c:pt>
                <c:pt idx="172">
                  <c:v>6.5755999999999997</c:v>
                </c:pt>
                <c:pt idx="173">
                  <c:v>6.6871999999999998</c:v>
                </c:pt>
                <c:pt idx="174">
                  <c:v>6.4653</c:v>
                </c:pt>
                <c:pt idx="175">
                  <c:v>6.5480999999999998</c:v>
                </c:pt>
                <c:pt idx="176">
                  <c:v>6.6102999999999996</c:v>
                </c:pt>
                <c:pt idx="177">
                  <c:v>6.4580000000000002</c:v>
                </c:pt>
                <c:pt idx="178">
                  <c:v>6.4306000000000001</c:v>
                </c:pt>
                <c:pt idx="179">
                  <c:v>6.2919999999999998</c:v>
                </c:pt>
                <c:pt idx="180">
                  <c:v>6.1776</c:v>
                </c:pt>
                <c:pt idx="181">
                  <c:v>6.125</c:v>
                </c:pt>
                <c:pt idx="182">
                  <c:v>6.1683000000000003</c:v>
                </c:pt>
                <c:pt idx="183">
                  <c:v>6.1159999999999997</c:v>
                </c:pt>
                <c:pt idx="184">
                  <c:v>6.056</c:v>
                </c:pt>
                <c:pt idx="185">
                  <c:v>6.0895999999999999</c:v>
                </c:pt>
                <c:pt idx="186">
                  <c:v>5.9470000000000001</c:v>
                </c:pt>
                <c:pt idx="187">
                  <c:v>5.7754000000000003</c:v>
                </c:pt>
                <c:pt idx="188">
                  <c:v>5.7663000000000002</c:v>
                </c:pt>
                <c:pt idx="189">
                  <c:v>5.6410999999999998</c:v>
                </c:pt>
                <c:pt idx="190">
                  <c:v>5.5632999999999999</c:v>
                </c:pt>
                <c:pt idx="191">
                  <c:v>5.6337999999999999</c:v>
                </c:pt>
                <c:pt idx="192">
                  <c:v>5.6345000000000001</c:v>
                </c:pt>
                <c:pt idx="193">
                  <c:v>5.5515999999999996</c:v>
                </c:pt>
                <c:pt idx="194">
                  <c:v>5.9081000000000001</c:v>
                </c:pt>
                <c:pt idx="195">
                  <c:v>6.1144999999999996</c:v>
                </c:pt>
                <c:pt idx="196">
                  <c:v>6.1577999999999999</c:v>
                </c:pt>
                <c:pt idx="197">
                  <c:v>6.4234999999999998</c:v>
                </c:pt>
                <c:pt idx="198">
                  <c:v>6.4608999999999996</c:v>
                </c:pt>
                <c:pt idx="199">
                  <c:v>6.3311000000000002</c:v>
                </c:pt>
                <c:pt idx="200">
                  <c:v>6.1651999999999996</c:v>
                </c:pt>
                <c:pt idx="201">
                  <c:v>6.1551999999999998</c:v>
                </c:pt>
                <c:pt idx="202">
                  <c:v>5.9245999999999999</c:v>
                </c:pt>
                <c:pt idx="203">
                  <c:v>5.7157999999999998</c:v>
                </c:pt>
                <c:pt idx="204">
                  <c:v>5.7461000000000002</c:v>
                </c:pt>
                <c:pt idx="205">
                  <c:v>5.8764000000000003</c:v>
                </c:pt>
                <c:pt idx="206">
                  <c:v>6.0263</c:v>
                </c:pt>
                <c:pt idx="207">
                  <c:v>5.9667000000000003</c:v>
                </c:pt>
                <c:pt idx="208">
                  <c:v>5.8461999999999996</c:v>
                </c:pt>
                <c:pt idx="209">
                  <c:v>5.6791999999999998</c:v>
                </c:pt>
                <c:pt idx="210">
                  <c:v>5.4084000000000003</c:v>
                </c:pt>
                <c:pt idx="211">
                  <c:v>5.2744999999999997</c:v>
                </c:pt>
                <c:pt idx="212">
                  <c:v>5.3685</c:v>
                </c:pt>
                <c:pt idx="213">
                  <c:v>5.6006</c:v>
                </c:pt>
                <c:pt idx="214">
                  <c:v>6.2527999999999997</c:v>
                </c:pt>
                <c:pt idx="215">
                  <c:v>6.8902999999999999</c:v>
                </c:pt>
                <c:pt idx="216">
                  <c:v>7.2535999999999996</c:v>
                </c:pt>
                <c:pt idx="217">
                  <c:v>7.5566000000000004</c:v>
                </c:pt>
                <c:pt idx="218">
                  <c:v>7.7362000000000002</c:v>
                </c:pt>
                <c:pt idx="219">
                  <c:v>7.45</c:v>
                </c:pt>
                <c:pt idx="220">
                  <c:v>7.3270999999999997</c:v>
                </c:pt>
                <c:pt idx="221">
                  <c:v>7.4541000000000004</c:v>
                </c:pt>
                <c:pt idx="222">
                  <c:v>7.9802</c:v>
                </c:pt>
                <c:pt idx="223">
                  <c:v>8.0465999999999998</c:v>
                </c:pt>
                <c:pt idx="224">
                  <c:v>8.0169999999999995</c:v>
                </c:pt>
                <c:pt idx="225">
                  <c:v>8.0195000000000007</c:v>
                </c:pt>
                <c:pt idx="226">
                  <c:v>8.2660999999999998</c:v>
                </c:pt>
                <c:pt idx="227">
                  <c:v>8.3500999999999994</c:v>
                </c:pt>
                <c:pt idx="228">
                  <c:v>8.1184999999999992</c:v>
                </c:pt>
                <c:pt idx="229">
                  <c:v>7.9869000000000003</c:v>
                </c:pt>
                <c:pt idx="230">
                  <c:v>7.9156000000000004</c:v>
                </c:pt>
                <c:pt idx="231">
                  <c:v>7.8849999999999998</c:v>
                </c:pt>
                <c:pt idx="232">
                  <c:v>7.7180999999999997</c:v>
                </c:pt>
                <c:pt idx="233">
                  <c:v>7.7968000000000002</c:v>
                </c:pt>
                <c:pt idx="234">
                  <c:v>7.7470999999999997</c:v>
                </c:pt>
                <c:pt idx="235">
                  <c:v>7.742</c:v>
                </c:pt>
                <c:pt idx="236">
                  <c:v>7.5227000000000004</c:v>
                </c:pt>
                <c:pt idx="237">
                  <c:v>7.2630999999999997</c:v>
                </c:pt>
                <c:pt idx="238">
                  <c:v>7.3636999999999997</c:v>
                </c:pt>
                <c:pt idx="239">
                  <c:v>7.5160999999999998</c:v>
                </c:pt>
                <c:pt idx="240">
                  <c:v>7.4775</c:v>
                </c:pt>
                <c:pt idx="241">
                  <c:v>7.3914</c:v>
                </c:pt>
                <c:pt idx="242">
                  <c:v>7.2786999999999997</c:v>
                </c:pt>
                <c:pt idx="243">
                  <c:v>7.3455000000000004</c:v>
                </c:pt>
                <c:pt idx="244">
                  <c:v>7.3071999999999999</c:v>
                </c:pt>
                <c:pt idx="245">
                  <c:v>7.2630999999999997</c:v>
                </c:pt>
                <c:pt idx="246">
                  <c:v>7.1749000000000001</c:v>
                </c:pt>
                <c:pt idx="247">
                  <c:v>7.2382999999999997</c:v>
                </c:pt>
                <c:pt idx="248">
                  <c:v>7.1227</c:v>
                </c:pt>
                <c:pt idx="249">
                  <c:v>6.8300999999999998</c:v>
                </c:pt>
                <c:pt idx="250">
                  <c:v>6.6087999999999996</c:v>
                </c:pt>
                <c:pt idx="251">
                  <c:v>6.6393000000000004</c:v>
                </c:pt>
                <c:pt idx="252">
                  <c:v>6.7404999999999999</c:v>
                </c:pt>
                <c:pt idx="253">
                  <c:v>6.8775000000000004</c:v>
                </c:pt>
                <c:pt idx="254">
                  <c:v>6.7317999999999998</c:v>
                </c:pt>
                <c:pt idx="255">
                  <c:v>6.7141000000000002</c:v>
                </c:pt>
                <c:pt idx="256">
                  <c:v>6.7984</c:v>
                </c:pt>
                <c:pt idx="257">
                  <c:v>6.6806999999999999</c:v>
                </c:pt>
                <c:pt idx="258">
                  <c:v>6.6394000000000002</c:v>
                </c:pt>
                <c:pt idx="259">
                  <c:v>6.6211000000000002</c:v>
                </c:pt>
                <c:pt idx="260">
                  <c:v>6.6426999999999996</c:v>
                </c:pt>
                <c:pt idx="261">
                  <c:v>6.6006</c:v>
                </c:pt>
                <c:pt idx="262">
                  <c:v>6.6269</c:v>
                </c:pt>
                <c:pt idx="263">
                  <c:v>6.8282999999999996</c:v>
                </c:pt>
                <c:pt idx="264">
                  <c:v>7.0692000000000004</c:v>
                </c:pt>
                <c:pt idx="265">
                  <c:v>7.4069000000000003</c:v>
                </c:pt>
                <c:pt idx="266">
                  <c:v>7.6501999999999999</c:v>
                </c:pt>
                <c:pt idx="267">
                  <c:v>7.6942000000000004</c:v>
                </c:pt>
                <c:pt idx="268">
                  <c:v>7.6856</c:v>
                </c:pt>
                <c:pt idx="269">
                  <c:v>7.7506000000000004</c:v>
                </c:pt>
                <c:pt idx="270">
                  <c:v>7.8188000000000004</c:v>
                </c:pt>
                <c:pt idx="271">
                  <c:v>7.9885999999999999</c:v>
                </c:pt>
                <c:pt idx="272">
                  <c:v>7.6886999999999999</c:v>
                </c:pt>
                <c:pt idx="273">
                  <c:v>7.5765000000000002</c:v>
                </c:pt>
                <c:pt idx="274">
                  <c:v>7.5594999999999999</c:v>
                </c:pt>
                <c:pt idx="275">
                  <c:v>7.7976999999999999</c:v>
                </c:pt>
                <c:pt idx="276">
                  <c:v>8.0192999999999994</c:v>
                </c:pt>
                <c:pt idx="277">
                  <c:v>8.0723000000000003</c:v>
                </c:pt>
                <c:pt idx="278">
                  <c:v>7.9676999999999998</c:v>
                </c:pt>
                <c:pt idx="279">
                  <c:v>7.8238000000000003</c:v>
                </c:pt>
                <c:pt idx="280">
                  <c:v>7.7026000000000003</c:v>
                </c:pt>
                <c:pt idx="281">
                  <c:v>7.9173999999999998</c:v>
                </c:pt>
                <c:pt idx="282">
                  <c:v>7.9942000000000002</c:v>
                </c:pt>
                <c:pt idx="283">
                  <c:v>8.1281999999999996</c:v>
                </c:pt>
                <c:pt idx="284">
                  <c:v>7.8815999999999997</c:v>
                </c:pt>
                <c:pt idx="285">
                  <c:v>7.8395000000000001</c:v>
                </c:pt>
                <c:pt idx="286">
                  <c:v>8.0139999999999993</c:v>
                </c:pt>
                <c:pt idx="287">
                  <c:v>8.0716000000000001</c:v>
                </c:pt>
                <c:pt idx="288">
                  <c:v>7.8188000000000004</c:v>
                </c:pt>
                <c:pt idx="289">
                  <c:v>7.9531999999999998</c:v>
                </c:pt>
                <c:pt idx="290">
                  <c:v>8.2143999999999995</c:v>
                </c:pt>
                <c:pt idx="291">
                  <c:v>8.3292999999999999</c:v>
                </c:pt>
                <c:pt idx="292">
                  <c:v>8.4431999999999992</c:v>
                </c:pt>
                <c:pt idx="293">
                  <c:v>8.5065000000000008</c:v>
                </c:pt>
                <c:pt idx="294">
                  <c:v>8.4430999999999994</c:v>
                </c:pt>
                <c:pt idx="295">
                  <c:v>8.2589000000000006</c:v>
                </c:pt>
                <c:pt idx="296">
                  <c:v>8.2263999999999999</c:v>
                </c:pt>
                <c:pt idx="297">
                  <c:v>8.1492000000000004</c:v>
                </c:pt>
                <c:pt idx="298">
                  <c:v>8.3585999999999991</c:v>
                </c:pt>
                <c:pt idx="299">
                  <c:v>8.4909999999999997</c:v>
                </c:pt>
                <c:pt idx="300">
                  <c:v>8.4917999999999996</c:v>
                </c:pt>
                <c:pt idx="301">
                  <c:v>8.6479999999999997</c:v>
                </c:pt>
                <c:pt idx="302">
                  <c:v>8.6971000000000007</c:v>
                </c:pt>
                <c:pt idx="303">
                  <c:v>8.7485999999999997</c:v>
                </c:pt>
                <c:pt idx="304">
                  <c:v>9.0924999999999994</c:v>
                </c:pt>
                <c:pt idx="305">
                  <c:v>8.7470999999999997</c:v>
                </c:pt>
                <c:pt idx="306">
                  <c:v>8.9640000000000004</c:v>
                </c:pt>
                <c:pt idx="307">
                  <c:v>9.2771000000000008</c:v>
                </c:pt>
                <c:pt idx="308">
                  <c:v>9.6852999999999998</c:v>
                </c:pt>
                <c:pt idx="309">
                  <c:v>9.9930000000000003</c:v>
                </c:pt>
                <c:pt idx="310">
                  <c:v>10.096500000000001</c:v>
                </c:pt>
                <c:pt idx="311">
                  <c:v>9.6603999999999992</c:v>
                </c:pt>
                <c:pt idx="312">
                  <c:v>9.4909999999999997</c:v>
                </c:pt>
                <c:pt idx="313">
                  <c:v>9.7517999999999994</c:v>
                </c:pt>
                <c:pt idx="314">
                  <c:v>10.051600000000001</c:v>
                </c:pt>
                <c:pt idx="315">
                  <c:v>10.2035</c:v>
                </c:pt>
                <c:pt idx="316">
                  <c:v>10.3513</c:v>
                </c:pt>
                <c:pt idx="317">
                  <c:v>10.792999999999999</c:v>
                </c:pt>
                <c:pt idx="318">
                  <c:v>10.760300000000001</c:v>
                </c:pt>
                <c:pt idx="319">
                  <c:v>10.3329</c:v>
                </c:pt>
                <c:pt idx="320">
                  <c:v>10.635300000000001</c:v>
                </c:pt>
                <c:pt idx="321">
                  <c:v>10.5661</c:v>
                </c:pt>
                <c:pt idx="322">
                  <c:v>10.611700000000001</c:v>
                </c:pt>
                <c:pt idx="323">
                  <c:v>10.5753</c:v>
                </c:pt>
                <c:pt idx="324">
                  <c:v>10.456099999999999</c:v>
                </c:pt>
                <c:pt idx="325">
                  <c:v>10.5501</c:v>
                </c:pt>
                <c:pt idx="326">
                  <c:v>10.3324</c:v>
                </c:pt>
                <c:pt idx="327">
                  <c:v>10.307</c:v>
                </c:pt>
                <c:pt idx="328">
                  <c:v>10.0642</c:v>
                </c:pt>
                <c:pt idx="329">
                  <c:v>9.5375999999999994</c:v>
                </c:pt>
                <c:pt idx="330">
                  <c:v>9.3474000000000004</c:v>
                </c:pt>
                <c:pt idx="331">
                  <c:v>9.4610000000000003</c:v>
                </c:pt>
                <c:pt idx="332">
                  <c:v>9.34</c:v>
                </c:pt>
                <c:pt idx="333">
                  <c:v>9.2845999999999993</c:v>
                </c:pt>
                <c:pt idx="334">
                  <c:v>9.0652000000000008</c:v>
                </c:pt>
                <c:pt idx="335">
                  <c:v>8.9303000000000008</c:v>
                </c:pt>
                <c:pt idx="336">
                  <c:v>8.6367999999999991</c:v>
                </c:pt>
                <c:pt idx="337">
                  <c:v>8.4837000000000007</c:v>
                </c:pt>
                <c:pt idx="338">
                  <c:v>8.5440000000000005</c:v>
                </c:pt>
                <c:pt idx="339">
                  <c:v>8.4314</c:v>
                </c:pt>
                <c:pt idx="340">
                  <c:v>7.9212999999999996</c:v>
                </c:pt>
                <c:pt idx="341">
                  <c:v>7.8116000000000003</c:v>
                </c:pt>
                <c:pt idx="342">
                  <c:v>8.0929000000000002</c:v>
                </c:pt>
                <c:pt idx="343">
                  <c:v>8.2820999999999998</c:v>
                </c:pt>
                <c:pt idx="344">
                  <c:v>8.0426000000000002</c:v>
                </c:pt>
                <c:pt idx="345">
                  <c:v>7.6957000000000004</c:v>
                </c:pt>
                <c:pt idx="346">
                  <c:v>7.6798999999999999</c:v>
                </c:pt>
                <c:pt idx="347">
                  <c:v>7.3395000000000001</c:v>
                </c:pt>
                <c:pt idx="348">
                  <c:v>7.2333999999999996</c:v>
                </c:pt>
                <c:pt idx="349">
                  <c:v>7.2629999999999999</c:v>
                </c:pt>
                <c:pt idx="350">
                  <c:v>7.5321999999999996</c:v>
                </c:pt>
                <c:pt idx="351">
                  <c:v>7.6496000000000004</c:v>
                </c:pt>
                <c:pt idx="352">
                  <c:v>7.6097000000000001</c:v>
                </c:pt>
                <c:pt idx="353">
                  <c:v>7.5323000000000002</c:v>
                </c:pt>
                <c:pt idx="354">
                  <c:v>7.5026999999999999</c:v>
                </c:pt>
                <c:pt idx="355">
                  <c:v>7.5362</c:v>
                </c:pt>
                <c:pt idx="356">
                  <c:v>7.4356</c:v>
                </c:pt>
                <c:pt idx="357">
                  <c:v>7.2453000000000003</c:v>
                </c:pt>
                <c:pt idx="358">
                  <c:v>6.9257</c:v>
                </c:pt>
                <c:pt idx="359">
                  <c:v>6.6969000000000003</c:v>
                </c:pt>
                <c:pt idx="360">
                  <c:v>6.8990999999999998</c:v>
                </c:pt>
                <c:pt idx="361">
                  <c:v>6.98</c:v>
                </c:pt>
                <c:pt idx="362">
                  <c:v>6.8954000000000004</c:v>
                </c:pt>
                <c:pt idx="363">
                  <c:v>7.0814000000000004</c:v>
                </c:pt>
                <c:pt idx="364">
                  <c:v>7.2382</c:v>
                </c:pt>
                <c:pt idx="365">
                  <c:v>7.6228999999999996</c:v>
                </c:pt>
                <c:pt idx="366">
                  <c:v>7.8262999999999998</c:v>
                </c:pt>
                <c:pt idx="367">
                  <c:v>7.5951000000000004</c:v>
                </c:pt>
                <c:pt idx="368">
                  <c:v>7.63</c:v>
                </c:pt>
                <c:pt idx="369">
                  <c:v>7.8433000000000002</c:v>
                </c:pt>
                <c:pt idx="370">
                  <c:v>8.1157000000000004</c:v>
                </c:pt>
                <c:pt idx="371">
                  <c:v>7.9518000000000004</c:v>
                </c:pt>
                <c:pt idx="372">
                  <c:v>7.6696999999999997</c:v>
                </c:pt>
                <c:pt idx="373">
                  <c:v>7.8226000000000004</c:v>
                </c:pt>
                <c:pt idx="374">
                  <c:v>7.8109000000000002</c:v>
                </c:pt>
                <c:pt idx="375">
                  <c:v>7.6005000000000003</c:v>
                </c:pt>
                <c:pt idx="376">
                  <c:v>7.3049999999999997</c:v>
                </c:pt>
                <c:pt idx="377">
                  <c:v>7.2949000000000002</c:v>
                </c:pt>
                <c:pt idx="378">
                  <c:v>7.2653999999999996</c:v>
                </c:pt>
                <c:pt idx="379">
                  <c:v>7.1890000000000001</c:v>
                </c:pt>
                <c:pt idx="380">
                  <c:v>7.2843999999999998</c:v>
                </c:pt>
                <c:pt idx="381">
                  <c:v>7.3338000000000001</c:v>
                </c:pt>
                <c:pt idx="382">
                  <c:v>7.0612000000000004</c:v>
                </c:pt>
                <c:pt idx="383">
                  <c:v>6.8398000000000003</c:v>
                </c:pt>
                <c:pt idx="384">
                  <c:v>6.9901</c:v>
                </c:pt>
                <c:pt idx="385">
                  <c:v>7.02</c:v>
                </c:pt>
                <c:pt idx="386">
                  <c:v>7.0171000000000001</c:v>
                </c:pt>
                <c:pt idx="387">
                  <c:v>6.8371000000000004</c:v>
                </c:pt>
                <c:pt idx="388">
                  <c:v>6.8094000000000001</c:v>
                </c:pt>
                <c:pt idx="389">
                  <c:v>6.9485000000000001</c:v>
                </c:pt>
                <c:pt idx="390">
                  <c:v>6.6932999999999998</c:v>
                </c:pt>
                <c:pt idx="391">
                  <c:v>6.8429000000000002</c:v>
                </c:pt>
                <c:pt idx="392">
                  <c:v>6.6712999999999996</c:v>
                </c:pt>
                <c:pt idx="393">
                  <c:v>6.4439000000000002</c:v>
                </c:pt>
                <c:pt idx="394">
                  <c:v>6.3242000000000003</c:v>
                </c:pt>
                <c:pt idx="395">
                  <c:v>6.4763999999999999</c:v>
                </c:pt>
                <c:pt idx="396">
                  <c:v>6.3978000000000002</c:v>
                </c:pt>
                <c:pt idx="397">
                  <c:v>6.3449999999999998</c:v>
                </c:pt>
                <c:pt idx="398">
                  <c:v>6.0613000000000001</c:v>
                </c:pt>
                <c:pt idx="399">
                  <c:v>5.9470000000000001</c:v>
                </c:pt>
                <c:pt idx="400">
                  <c:v>5.9886999999999997</c:v>
                </c:pt>
                <c:pt idx="401">
                  <c:v>6.0248999999999997</c:v>
                </c:pt>
                <c:pt idx="402">
                  <c:v>6.0015000000000001</c:v>
                </c:pt>
                <c:pt idx="403">
                  <c:v>6.2845000000000004</c:v>
                </c:pt>
                <c:pt idx="404">
                  <c:v>6.6816000000000004</c:v>
                </c:pt>
                <c:pt idx="405">
                  <c:v>7.4435000000000002</c:v>
                </c:pt>
                <c:pt idx="406">
                  <c:v>7.9611999999999998</c:v>
                </c:pt>
                <c:pt idx="407">
                  <c:v>8.0123999999999995</c:v>
                </c:pt>
                <c:pt idx="408">
                  <c:v>8.1044</c:v>
                </c:pt>
                <c:pt idx="409">
                  <c:v>8.5455000000000005</c:v>
                </c:pt>
                <c:pt idx="410">
                  <c:v>8.5726999999999993</c:v>
                </c:pt>
                <c:pt idx="411">
                  <c:v>8.2296999999999993</c:v>
                </c:pt>
                <c:pt idx="412">
                  <c:v>7.7602000000000002</c:v>
                </c:pt>
                <c:pt idx="413">
                  <c:v>7.7670000000000003</c:v>
                </c:pt>
                <c:pt idx="414">
                  <c:v>7.6843000000000004</c:v>
                </c:pt>
                <c:pt idx="415">
                  <c:v>7.1562000000000001</c:v>
                </c:pt>
                <c:pt idx="416">
                  <c:v>6.9941000000000004</c:v>
                </c:pt>
                <c:pt idx="417">
                  <c:v>6.9550000000000001</c:v>
                </c:pt>
                <c:pt idx="418">
                  <c:v>6.9267000000000003</c:v>
                </c:pt>
                <c:pt idx="419">
                  <c:v>7.1383999999999999</c:v>
                </c:pt>
                <c:pt idx="420">
                  <c:v>7.1534000000000004</c:v>
                </c:pt>
                <c:pt idx="421">
                  <c:v>7.2683</c:v>
                </c:pt>
                <c:pt idx="422">
                  <c:v>7.1630000000000003</c:v>
                </c:pt>
                <c:pt idx="423">
                  <c:v>7.2026000000000003</c:v>
                </c:pt>
                <c:pt idx="424">
                  <c:v>7.7042000000000002</c:v>
                </c:pt>
                <c:pt idx="425">
                  <c:v>7.8261000000000003</c:v>
                </c:pt>
                <c:pt idx="426">
                  <c:v>7.4066000000000001</c:v>
                </c:pt>
                <c:pt idx="427">
                  <c:v>7.3014999999999999</c:v>
                </c:pt>
                <c:pt idx="428">
                  <c:v>7.0396999999999998</c:v>
                </c:pt>
                <c:pt idx="429">
                  <c:v>6.6769999999999996</c:v>
                </c:pt>
                <c:pt idx="430">
                  <c:v>6.8201000000000001</c:v>
                </c:pt>
                <c:pt idx="431">
                  <c:v>6.8524000000000003</c:v>
                </c:pt>
                <c:pt idx="432">
                  <c:v>6.6673</c:v>
                </c:pt>
                <c:pt idx="433">
                  <c:v>6.4341999999999997</c:v>
                </c:pt>
                <c:pt idx="434">
                  <c:v>6.3493000000000004</c:v>
                </c:pt>
                <c:pt idx="435">
                  <c:v>6.1989999999999998</c:v>
                </c:pt>
                <c:pt idx="436">
                  <c:v>6.2526000000000002</c:v>
                </c:pt>
                <c:pt idx="437">
                  <c:v>6.3273000000000001</c:v>
                </c:pt>
                <c:pt idx="438">
                  <c:v>6.3956999999999997</c:v>
                </c:pt>
                <c:pt idx="439">
                  <c:v>6.3970000000000002</c:v>
                </c:pt>
                <c:pt idx="440">
                  <c:v>6.6459999999999999</c:v>
                </c:pt>
                <c:pt idx="441">
                  <c:v>6.6395999999999997</c:v>
                </c:pt>
                <c:pt idx="442">
                  <c:v>6.7377000000000002</c:v>
                </c:pt>
                <c:pt idx="443">
                  <c:v>6.8552999999999997</c:v>
                </c:pt>
                <c:pt idx="444">
                  <c:v>6.8463000000000003</c:v>
                </c:pt>
                <c:pt idx="445">
                  <c:v>6.6619000000000002</c:v>
                </c:pt>
                <c:pt idx="446">
                  <c:v>6.7319000000000004</c:v>
                </c:pt>
                <c:pt idx="447">
                  <c:v>6.7359</c:v>
                </c:pt>
                <c:pt idx="448">
                  <c:v>7.0279999999999996</c:v>
                </c:pt>
                <c:pt idx="449">
                  <c:v>7.0746000000000002</c:v>
                </c:pt>
                <c:pt idx="450">
                  <c:v>6.9504000000000001</c:v>
                </c:pt>
                <c:pt idx="451">
                  <c:v>6.6757999999999997</c:v>
                </c:pt>
                <c:pt idx="452">
                  <c:v>6.5960000000000001</c:v>
                </c:pt>
                <c:pt idx="453">
                  <c:v>6.64</c:v>
                </c:pt>
                <c:pt idx="454">
                  <c:v>6.7058999999999997</c:v>
                </c:pt>
                <c:pt idx="455">
                  <c:v>6.5936000000000003</c:v>
                </c:pt>
                <c:pt idx="456">
                  <c:v>6.4801000000000002</c:v>
                </c:pt>
                <c:pt idx="457">
                  <c:v>6.3756000000000004</c:v>
                </c:pt>
                <c:pt idx="458">
                  <c:v>6.4455</c:v>
                </c:pt>
                <c:pt idx="459">
                  <c:v>6.4866999999999999</c:v>
                </c:pt>
                <c:pt idx="460">
                  <c:v>6.5991999999999997</c:v>
                </c:pt>
                <c:pt idx="461">
                  <c:v>6.5848000000000004</c:v>
                </c:pt>
                <c:pt idx="462">
                  <c:v>6.6161000000000003</c:v>
                </c:pt>
                <c:pt idx="463">
                  <c:v>6.5365000000000002</c:v>
                </c:pt>
                <c:pt idx="464">
                  <c:v>6.4896000000000003</c:v>
                </c:pt>
                <c:pt idx="465">
                  <c:v>6.4080000000000004</c:v>
                </c:pt>
                <c:pt idx="466">
                  <c:v>6.5862999999999996</c:v>
                </c:pt>
                <c:pt idx="467">
                  <c:v>6.5327999999999999</c:v>
                </c:pt>
                <c:pt idx="468">
                  <c:v>6.4862000000000002</c:v>
                </c:pt>
                <c:pt idx="469">
                  <c:v>6.4930000000000003</c:v>
                </c:pt>
                <c:pt idx="470">
                  <c:v>6.4114000000000004</c:v>
                </c:pt>
                <c:pt idx="471">
                  <c:v>6.5488</c:v>
                </c:pt>
                <c:pt idx="472">
                  <c:v>6.5719000000000003</c:v>
                </c:pt>
                <c:pt idx="473">
                  <c:v>6.6859000000000002</c:v>
                </c:pt>
                <c:pt idx="474">
                  <c:v>6.8189000000000002</c:v>
                </c:pt>
                <c:pt idx="475">
                  <c:v>6.8982999999999999</c:v>
                </c:pt>
                <c:pt idx="476">
                  <c:v>7.1302000000000003</c:v>
                </c:pt>
                <c:pt idx="477">
                  <c:v>7.2455999999999996</c:v>
                </c:pt>
                <c:pt idx="478">
                  <c:v>7.4154999999999998</c:v>
                </c:pt>
                <c:pt idx="479">
                  <c:v>7.6288999999999998</c:v>
                </c:pt>
                <c:pt idx="480">
                  <c:v>8.1130999999999993</c:v>
                </c:pt>
                <c:pt idx="481">
                  <c:v>8.3536999999999999</c:v>
                </c:pt>
                <c:pt idx="482">
                  <c:v>8.5448000000000004</c:v>
                </c:pt>
                <c:pt idx="483">
                  <c:v>8.6320999999999994</c:v>
                </c:pt>
                <c:pt idx="484">
                  <c:v>8.3350000000000009</c:v>
                </c:pt>
                <c:pt idx="485">
                  <c:v>8.2652999999999999</c:v>
                </c:pt>
                <c:pt idx="486">
                  <c:v>8.5325000000000006</c:v>
                </c:pt>
                <c:pt idx="487">
                  <c:v>8.5515000000000008</c:v>
                </c:pt>
                <c:pt idx="488">
                  <c:v>8.3658999999999999</c:v>
                </c:pt>
                <c:pt idx="489">
                  <c:v>8.3314000000000004</c:v>
                </c:pt>
                <c:pt idx="490">
                  <c:v>8.6829000000000001</c:v>
                </c:pt>
                <c:pt idx="491">
                  <c:v>8.4938000000000002</c:v>
                </c:pt>
                <c:pt idx="492">
                  <c:v>8.5482999999999993</c:v>
                </c:pt>
                <c:pt idx="493">
                  <c:v>8.4803999999999995</c:v>
                </c:pt>
                <c:pt idx="494">
                  <c:v>8.3393999999999995</c:v>
                </c:pt>
                <c:pt idx="495">
                  <c:v>8.1110000000000007</c:v>
                </c:pt>
                <c:pt idx="496">
                  <c:v>8.2154000000000007</c:v>
                </c:pt>
                <c:pt idx="497">
                  <c:v>8.3042999999999996</c:v>
                </c:pt>
                <c:pt idx="498">
                  <c:v>8.5722000000000005</c:v>
                </c:pt>
                <c:pt idx="499">
                  <c:v>8.4693000000000005</c:v>
                </c:pt>
                <c:pt idx="500">
                  <c:v>8.5311000000000003</c:v>
                </c:pt>
                <c:pt idx="501">
                  <c:v>8.8209999999999997</c:v>
                </c:pt>
                <c:pt idx="502">
                  <c:v>9.1265999999999998</c:v>
                </c:pt>
                <c:pt idx="503">
                  <c:v>9.2070000000000007</c:v>
                </c:pt>
                <c:pt idx="504">
                  <c:v>8.9451000000000001</c:v>
                </c:pt>
                <c:pt idx="505">
                  <c:v>8.9007000000000005</c:v>
                </c:pt>
                <c:pt idx="506">
                  <c:v>8.9146999999999998</c:v>
                </c:pt>
                <c:pt idx="507">
                  <c:v>8.9616000000000007</c:v>
                </c:pt>
                <c:pt idx="508">
                  <c:v>8.7826000000000004</c:v>
                </c:pt>
                <c:pt idx="509">
                  <c:v>8.6778999999999993</c:v>
                </c:pt>
                <c:pt idx="510">
                  <c:v>8.3129000000000008</c:v>
                </c:pt>
                <c:pt idx="511">
                  <c:v>8.0835000000000008</c:v>
                </c:pt>
                <c:pt idx="512">
                  <c:v>8.0096000000000007</c:v>
                </c:pt>
                <c:pt idx="513">
                  <c:v>8.1776</c:v>
                </c:pt>
                <c:pt idx="514">
                  <c:v>8.3893000000000004</c:v>
                </c:pt>
                <c:pt idx="515">
                  <c:v>8.3925000000000001</c:v>
                </c:pt>
                <c:pt idx="516">
                  <c:v>8.048</c:v>
                </c:pt>
                <c:pt idx="517">
                  <c:v>8.0541999999999998</c:v>
                </c:pt>
                <c:pt idx="518">
                  <c:v>8.2406000000000006</c:v>
                </c:pt>
                <c:pt idx="519">
                  <c:v>8.4596</c:v>
                </c:pt>
                <c:pt idx="520">
                  <c:v>8.7554999999999996</c:v>
                </c:pt>
                <c:pt idx="521">
                  <c:v>8.8010000000000002</c:v>
                </c:pt>
                <c:pt idx="522">
                  <c:v>8.8239000000000001</c:v>
                </c:pt>
                <c:pt idx="523">
                  <c:v>9.0690000000000008</c:v>
                </c:pt>
                <c:pt idx="524">
                  <c:v>8.9395000000000007</c:v>
                </c:pt>
                <c:pt idx="525">
                  <c:v>9.0390999999999995</c:v>
                </c:pt>
                <c:pt idx="526">
                  <c:v>9.0676000000000005</c:v>
                </c:pt>
                <c:pt idx="527">
                  <c:v>9.0303000000000004</c:v>
                </c:pt>
                <c:pt idx="528">
                  <c:v>8.9949999999999992</c:v>
                </c:pt>
                <c:pt idx="529">
                  <c:v>9.2481000000000009</c:v>
                </c:pt>
                <c:pt idx="530">
                  <c:v>9.2931000000000008</c:v>
                </c:pt>
                <c:pt idx="531">
                  <c:v>9.3279999999999994</c:v>
                </c:pt>
                <c:pt idx="532">
                  <c:v>9.5921000000000003</c:v>
                </c:pt>
                <c:pt idx="533">
                  <c:v>9.4085000000000001</c:v>
                </c:pt>
                <c:pt idx="534">
                  <c:v>9.4191000000000003</c:v>
                </c:pt>
                <c:pt idx="535">
                  <c:v>9.6466999999999992</c:v>
                </c:pt>
                <c:pt idx="536">
                  <c:v>9.7086000000000006</c:v>
                </c:pt>
                <c:pt idx="537">
                  <c:v>9.7675000000000001</c:v>
                </c:pt>
                <c:pt idx="538">
                  <c:v>9.6380999999999997</c:v>
                </c:pt>
                <c:pt idx="539">
                  <c:v>9.4323999999999995</c:v>
                </c:pt>
                <c:pt idx="540">
                  <c:v>9.5099</c:v>
                </c:pt>
                <c:pt idx="541">
                  <c:v>9.6881000000000004</c:v>
                </c:pt>
                <c:pt idx="542">
                  <c:v>9.8437000000000001</c:v>
                </c:pt>
                <c:pt idx="543">
                  <c:v>10.016400000000001</c:v>
                </c:pt>
                <c:pt idx="544">
                  <c:v>9.7286000000000001</c:v>
                </c:pt>
                <c:pt idx="545">
                  <c:v>9.3104999999999993</c:v>
                </c:pt>
                <c:pt idx="546">
                  <c:v>9.0097000000000005</c:v>
                </c:pt>
                <c:pt idx="547">
                  <c:v>8.7103000000000002</c:v>
                </c:pt>
                <c:pt idx="548">
                  <c:v>8.8553999999999995</c:v>
                </c:pt>
                <c:pt idx="549">
                  <c:v>8.8346</c:v>
                </c:pt>
                <c:pt idx="550">
                  <c:v>8.6569000000000003</c:v>
                </c:pt>
                <c:pt idx="551">
                  <c:v>8.3630999999999993</c:v>
                </c:pt>
                <c:pt idx="552">
                  <c:v>8.2866999999999997</c:v>
                </c:pt>
                <c:pt idx="553">
                  <c:v>8.3437000000000001</c:v>
                </c:pt>
                <c:pt idx="554">
                  <c:v>8.5431000000000008</c:v>
                </c:pt>
                <c:pt idx="555">
                  <c:v>8.4993999999999996</c:v>
                </c:pt>
                <c:pt idx="556">
                  <c:v>8.3511000000000006</c:v>
                </c:pt>
                <c:pt idx="557">
                  <c:v>8.3965999999999994</c:v>
                </c:pt>
                <c:pt idx="558">
                  <c:v>8.6256000000000004</c:v>
                </c:pt>
                <c:pt idx="559">
                  <c:v>8.6786999999999992</c:v>
                </c:pt>
                <c:pt idx="560">
                  <c:v>8.6440000000000001</c:v>
                </c:pt>
                <c:pt idx="561">
                  <c:v>8.6623999999999999</c:v>
                </c:pt>
                <c:pt idx="562">
                  <c:v>8.8035999999999994</c:v>
                </c:pt>
                <c:pt idx="563">
                  <c:v>9.0896000000000008</c:v>
                </c:pt>
                <c:pt idx="564">
                  <c:v>9.1532999999999998</c:v>
                </c:pt>
                <c:pt idx="565">
                  <c:v>9.2857000000000003</c:v>
                </c:pt>
                <c:pt idx="566">
                  <c:v>9.5652000000000008</c:v>
                </c:pt>
                <c:pt idx="567">
                  <c:v>9.5585000000000004</c:v>
                </c:pt>
                <c:pt idx="568">
                  <c:v>9.9373000000000005</c:v>
                </c:pt>
                <c:pt idx="569">
                  <c:v>10.0349</c:v>
                </c:pt>
                <c:pt idx="570">
                  <c:v>10.3874</c:v>
                </c:pt>
                <c:pt idx="571">
                  <c:v>10.3771</c:v>
                </c:pt>
                <c:pt idx="572">
                  <c:v>10.9101</c:v>
                </c:pt>
                <c:pt idx="573">
                  <c:v>11.1111</c:v>
                </c:pt>
                <c:pt idx="574">
                  <c:v>10.704000000000001</c:v>
                </c:pt>
                <c:pt idx="575">
                  <c:v>10.378</c:v>
                </c:pt>
                <c:pt idx="576">
                  <c:v>10.397500000000001</c:v>
                </c:pt>
                <c:pt idx="577">
                  <c:v>10.449199999999999</c:v>
                </c:pt>
                <c:pt idx="578">
                  <c:v>10.4763</c:v>
                </c:pt>
                <c:pt idx="579">
                  <c:v>10.3484</c:v>
                </c:pt>
                <c:pt idx="580">
                  <c:v>10.4643</c:v>
                </c:pt>
                <c:pt idx="581">
                  <c:v>10.7691</c:v>
                </c:pt>
                <c:pt idx="582">
                  <c:v>10.5002</c:v>
                </c:pt>
                <c:pt idx="583">
                  <c:v>10.8291</c:v>
                </c:pt>
                <c:pt idx="584">
                  <c:v>11.0848</c:v>
                </c:pt>
                <c:pt idx="585">
                  <c:v>11.0259</c:v>
                </c:pt>
                <c:pt idx="586">
                  <c:v>10.6694</c:v>
                </c:pt>
                <c:pt idx="587">
                  <c:v>10.2576</c:v>
                </c:pt>
                <c:pt idx="588">
                  <c:v>10.359299999999999</c:v>
                </c:pt>
                <c:pt idx="589">
                  <c:v>10.426600000000001</c:v>
                </c:pt>
                <c:pt idx="590">
                  <c:v>10.411300000000001</c:v>
                </c:pt>
                <c:pt idx="591">
                  <c:v>10.815799999999999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A0-4ED8-AD57-6A783423F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045448"/>
        <c:axId val="396576576"/>
      </c:lineChart>
      <c:dateAx>
        <c:axId val="40904544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6576576"/>
        <c:crosses val="autoZero"/>
        <c:auto val="1"/>
        <c:lblOffset val="100"/>
        <c:baseTimeUnit val="months"/>
        <c:majorUnit val="2"/>
        <c:majorTimeUnit val="years"/>
        <c:minorUnit val="1"/>
        <c:minorTimeUnit val="years"/>
      </c:dateAx>
      <c:valAx>
        <c:axId val="396576576"/>
        <c:scaling>
          <c:orientation val="minMax"/>
          <c:max val="11"/>
          <c:min val="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SEK/USD</a:t>
                </a:r>
              </a:p>
            </c:rich>
          </c:tx>
          <c:layout>
            <c:manualLayout>
              <c:xMode val="edge"/>
              <c:yMode val="edge"/>
              <c:x val="6.9608465921121949E-3"/>
              <c:y val="0.312715893030853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9045448"/>
        <c:crosses val="autoZero"/>
        <c:crossBetween val="between"/>
      </c:valAx>
      <c:spPr>
        <a:pattFill prst="pct5">
          <a:fgClr>
            <a:srgbClr xmlns:mc="http://schemas.openxmlformats.org/markup-compatibility/2006" xmlns:a14="http://schemas.microsoft.com/office/drawing/2010/main" val="FFFFFF" mc:Ignorable="a14" a14:legacySpreadsheetColorIndex="9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00357268774239"/>
          <c:y val="0.17525907163702439"/>
          <c:w val="0.12986030477533592"/>
          <c:h val="0.154639428812657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PPP Shorter Sample: Out-of-Sample Forecasting (SEK/USD)</a:t>
            </a:r>
          </a:p>
        </c:rich>
      </c:tx>
      <c:layout>
        <c:manualLayout>
          <c:xMode val="edge"/>
          <c:yMode val="edge"/>
          <c:x val="0.20734480103916794"/>
          <c:y val="7.7994227263743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30346914449962"/>
          <c:y val="0.16393442622950821"/>
          <c:w val="0.83905190786599015"/>
          <c:h val="0.67213114754098358"/>
        </c:manualLayout>
      </c:layout>
      <c:lineChart>
        <c:grouping val="standard"/>
        <c:varyColors val="0"/>
        <c:ser>
          <c:idx val="0"/>
          <c:order val="0"/>
          <c:tx>
            <c:v>Actual S(t)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'Graph Validation Forecasts'!$A$2:$A$29</c:f>
              <c:numCache>
                <c:formatCode>m/d/yyyy</c:formatCode>
                <c:ptCount val="28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</c:numCache>
            </c:numRef>
          </c:cat>
          <c:val>
            <c:numRef>
              <c:f>'Graph Validation Forecasts'!$B$2:$B$29</c:f>
              <c:numCache>
                <c:formatCode>0.0000</c:formatCode>
                <c:ptCount val="28"/>
                <c:pt idx="0">
                  <c:v>9.1532999999999998</c:v>
                </c:pt>
                <c:pt idx="1">
                  <c:v>9.2857000000000003</c:v>
                </c:pt>
                <c:pt idx="2">
                  <c:v>9.5652000000000008</c:v>
                </c:pt>
                <c:pt idx="3">
                  <c:v>9.5585000000000004</c:v>
                </c:pt>
                <c:pt idx="4">
                  <c:v>9.9373000000000005</c:v>
                </c:pt>
                <c:pt idx="5">
                  <c:v>10.0349</c:v>
                </c:pt>
                <c:pt idx="6">
                  <c:v>10.3874</c:v>
                </c:pt>
                <c:pt idx="7">
                  <c:v>10.3771</c:v>
                </c:pt>
                <c:pt idx="8">
                  <c:v>10.9101</c:v>
                </c:pt>
                <c:pt idx="9">
                  <c:v>11.1111</c:v>
                </c:pt>
                <c:pt idx="10">
                  <c:v>10.704000000000001</c:v>
                </c:pt>
                <c:pt idx="11">
                  <c:v>10.378</c:v>
                </c:pt>
                <c:pt idx="12">
                  <c:v>10.397500000000001</c:v>
                </c:pt>
                <c:pt idx="13">
                  <c:v>10.449199999999999</c:v>
                </c:pt>
                <c:pt idx="14">
                  <c:v>10.4763</c:v>
                </c:pt>
                <c:pt idx="15">
                  <c:v>10.3484</c:v>
                </c:pt>
                <c:pt idx="16">
                  <c:v>10.4643</c:v>
                </c:pt>
                <c:pt idx="17">
                  <c:v>10.7691</c:v>
                </c:pt>
                <c:pt idx="18">
                  <c:v>10.5002</c:v>
                </c:pt>
                <c:pt idx="19">
                  <c:v>10.8291</c:v>
                </c:pt>
                <c:pt idx="20">
                  <c:v>11.0848</c:v>
                </c:pt>
                <c:pt idx="21">
                  <c:v>11.0259</c:v>
                </c:pt>
                <c:pt idx="22">
                  <c:v>10.6694</c:v>
                </c:pt>
                <c:pt idx="23">
                  <c:v>10.2576</c:v>
                </c:pt>
                <c:pt idx="24">
                  <c:v>10.359299999999999</c:v>
                </c:pt>
                <c:pt idx="25">
                  <c:v>10.426600000000001</c:v>
                </c:pt>
                <c:pt idx="26">
                  <c:v>10.411300000000001</c:v>
                </c:pt>
                <c:pt idx="27">
                  <c:v>10.815799999999999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1-48B6-8596-0EBE2FA5A6AC}"/>
            </c:ext>
          </c:extLst>
        </c:ser>
        <c:ser>
          <c:idx val="1"/>
          <c:order val="1"/>
          <c:tx>
            <c:v>Forecast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'Graph Validation Forecasts'!$A$2:$A$29</c:f>
              <c:numCache>
                <c:formatCode>m/d/yyyy</c:formatCode>
                <c:ptCount val="28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</c:numCache>
            </c:numRef>
          </c:cat>
          <c:val>
            <c:numRef>
              <c:f>'Graph Validation Forecasts'!$D$2:$D$29</c:f>
              <c:numCache>
                <c:formatCode>General</c:formatCode>
                <c:ptCount val="28"/>
                <c:pt idx="0">
                  <c:v>9.1311506797767787</c:v>
                </c:pt>
                <c:pt idx="1">
                  <c:v>9.1130837297341625</c:v>
                </c:pt>
                <c:pt idx="2">
                  <c:v>9.305136461524798</c:v>
                </c:pt>
                <c:pt idx="3">
                  <c:v>9.6166231161364575</c:v>
                </c:pt>
                <c:pt idx="4">
                  <c:v>9.5836519287887345</c:v>
                </c:pt>
                <c:pt idx="5">
                  <c:v>9.9610417343468391</c:v>
                </c:pt>
                <c:pt idx="6">
                  <c:v>10.05903923137136</c:v>
                </c:pt>
                <c:pt idx="7">
                  <c:v>10.409098512144746</c:v>
                </c:pt>
                <c:pt idx="8">
                  <c:v>10.487565237978677</c:v>
                </c:pt>
                <c:pt idx="9">
                  <c:v>10.988875684148766</c:v>
                </c:pt>
                <c:pt idx="10">
                  <c:v>11.110769586655227</c:v>
                </c:pt>
                <c:pt idx="11">
                  <c:v>10.764154342074544</c:v>
                </c:pt>
                <c:pt idx="12">
                  <c:v>10.507240960385705</c:v>
                </c:pt>
                <c:pt idx="13">
                  <c:v>10.321624994973506</c:v>
                </c:pt>
                <c:pt idx="14">
                  <c:v>10.506241150881698</c:v>
                </c:pt>
                <c:pt idx="15">
                  <c:v>10.520675012236286</c:v>
                </c:pt>
                <c:pt idx="16">
                  <c:v>10.366803107693876</c:v>
                </c:pt>
                <c:pt idx="17">
                  <c:v>10.492360632234794</c:v>
                </c:pt>
                <c:pt idx="18">
                  <c:v>10.836139997237924</c:v>
                </c:pt>
                <c:pt idx="19">
                  <c:v>10.507586914978086</c:v>
                </c:pt>
                <c:pt idx="20">
                  <c:v>10.820544890025639</c:v>
                </c:pt>
                <c:pt idx="21">
                  <c:v>11.111388675929694</c:v>
                </c:pt>
                <c:pt idx="22">
                  <c:v>11.053426174580823</c:v>
                </c:pt>
                <c:pt idx="23">
                  <c:v>10.694982299871608</c:v>
                </c:pt>
                <c:pt idx="24">
                  <c:v>10.301188340741581</c:v>
                </c:pt>
                <c:pt idx="25">
                  <c:v>10.350401684688221</c:v>
                </c:pt>
                <c:pt idx="26">
                  <c:v>10.432036103482918</c:v>
                </c:pt>
                <c:pt idx="27">
                  <c:v>10.413226494709795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C1-48B6-8596-0EBE2FA5A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8537728"/>
        <c:axId val="723743496"/>
      </c:lineChart>
      <c:dateAx>
        <c:axId val="6085377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3743496"/>
        <c:crosses val="autoZero"/>
        <c:auto val="0"/>
        <c:lblOffset val="100"/>
        <c:baseTimeUnit val="months"/>
      </c:dateAx>
      <c:valAx>
        <c:axId val="723743496"/>
        <c:scaling>
          <c:orientation val="minMax"/>
          <c:min val="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SEK/USD</a:t>
                </a:r>
              </a:p>
            </c:rich>
          </c:tx>
          <c:layout>
            <c:manualLayout>
              <c:xMode val="edge"/>
              <c:yMode val="edge"/>
              <c:x val="2.2544283413848631E-2"/>
              <c:y val="0.3704918032786885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8537728"/>
        <c:crossesAt val="44562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57930862506919"/>
          <c:y val="0.66994535519125686"/>
          <c:w val="0.16103076487419754"/>
          <c:h val="0.147540983606557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1047750</xdr:colOff>
      <xdr:row>610</xdr:row>
      <xdr:rowOff>104775</xdr:rowOff>
    </xdr:from>
    <xdr:to>
      <xdr:col>9</xdr:col>
      <xdr:colOff>266700</xdr:colOff>
      <xdr:row>627</xdr:row>
      <xdr:rowOff>57150</xdr:rowOff>
    </xdr:to>
    <xdr:graphicFrame macro="">
      <xdr:nvGraphicFramePr>
        <xdr:cNvPr id="111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19050</xdr:colOff>
      <xdr:row>610</xdr:row>
      <xdr:rowOff>57150</xdr:rowOff>
    </xdr:from>
    <xdr:to>
      <xdr:col>18</xdr:col>
      <xdr:colOff>381000</xdr:colOff>
      <xdr:row>627</xdr:row>
      <xdr:rowOff>85725</xdr:rowOff>
    </xdr:to>
    <xdr:graphicFrame macro="">
      <xdr:nvGraphicFramePr>
        <xdr:cNvPr id="112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209550</xdr:colOff>
      <xdr:row>610</xdr:row>
      <xdr:rowOff>95250</xdr:rowOff>
    </xdr:from>
    <xdr:to>
      <xdr:col>27</xdr:col>
      <xdr:colOff>247650</xdr:colOff>
      <xdr:row>628</xdr:row>
      <xdr:rowOff>9525</xdr:rowOff>
    </xdr:to>
    <xdr:graphicFrame macro="">
      <xdr:nvGraphicFramePr>
        <xdr:cNvPr id="112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380999</xdr:colOff>
      <xdr:row>4</xdr:row>
      <xdr:rowOff>9524</xdr:rowOff>
    </xdr:from>
    <xdr:to>
      <xdr:col>22</xdr:col>
      <xdr:colOff>333375</xdr:colOff>
      <xdr:row>32</xdr:row>
      <xdr:rowOff>19050</xdr:rowOff>
    </xdr:to>
    <xdr:graphicFrame macro="">
      <xdr:nvGraphicFramePr>
        <xdr:cNvPr id="310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40"/>
  <sheetViews>
    <sheetView tabSelected="1" topLeftCell="J1" workbookViewId="0">
      <pane ySplit="6" topLeftCell="A7" activePane="bottomLeft" state="frozen"/>
      <selection activeCell="K1" sqref="K1"/>
      <selection pane="bottomLeft" activeCell="V8" sqref="V8:V9"/>
    </sheetView>
  </sheetViews>
  <sheetFormatPr defaultRowHeight="12.75" x14ac:dyDescent="0.2"/>
  <cols>
    <col min="1" max="1" width="16.28515625" customWidth="1"/>
    <col min="2" max="2" width="11.28515625" style="21" customWidth="1"/>
    <col min="3" max="3" width="10.42578125" customWidth="1"/>
    <col min="4" max="4" width="11.140625" customWidth="1"/>
    <col min="5" max="5" width="12.85546875" customWidth="1"/>
    <col min="6" max="6" width="11.140625" customWidth="1"/>
    <col min="7" max="7" width="8.5703125" customWidth="1"/>
    <col min="8" max="8" width="9.85546875" style="21" customWidth="1"/>
    <col min="9" max="9" width="11" style="21" customWidth="1"/>
    <col min="10" max="10" width="11.42578125" style="21" customWidth="1"/>
    <col min="11" max="11" width="12" style="21" customWidth="1"/>
    <col min="12" max="12" width="15.140625" customWidth="1"/>
    <col min="13" max="13" width="15.28515625" customWidth="1"/>
    <col min="14" max="15" width="14.42578125" customWidth="1"/>
    <col min="16" max="16" width="14.5703125" style="25" customWidth="1"/>
    <col min="17" max="17" width="13" style="25" customWidth="1"/>
    <col min="18" max="18" width="16.5703125" style="25" customWidth="1"/>
    <col min="19" max="19" width="6.140625" customWidth="1"/>
    <col min="20" max="20" width="6.85546875" customWidth="1"/>
    <col min="21" max="21" width="10.140625" customWidth="1"/>
    <col min="22" max="22" width="13.42578125" style="25" customWidth="1"/>
    <col min="23" max="23" width="13" style="25" customWidth="1"/>
    <col min="24" max="24" width="13.140625" style="25" customWidth="1"/>
    <col min="25" max="26" width="13" style="25" customWidth="1"/>
    <col min="27" max="27" width="6.5703125" customWidth="1"/>
    <col min="28" max="29" width="18.140625" customWidth="1"/>
  </cols>
  <sheetData>
    <row r="1" spans="1:33" x14ac:dyDescent="0.2">
      <c r="A1" t="s">
        <v>0</v>
      </c>
      <c r="B1" s="21">
        <v>25583</v>
      </c>
      <c r="C1" s="1">
        <v>25583</v>
      </c>
      <c r="D1" s="1">
        <v>25578</v>
      </c>
      <c r="E1" s="1"/>
      <c r="F1" s="1"/>
      <c r="G1" s="1"/>
      <c r="AB1" s="2">
        <v>1.7792067931826981E-3</v>
      </c>
      <c r="AC1" s="2">
        <v>1.7792067931826981E-3</v>
      </c>
    </row>
    <row r="2" spans="1:33" ht="13.5" thickBot="1" x14ac:dyDescent="0.25">
      <c r="A2" t="s">
        <v>1</v>
      </c>
      <c r="B2" s="21">
        <v>39493</v>
      </c>
      <c r="C2" s="1">
        <v>39493</v>
      </c>
      <c r="D2" s="1">
        <v>39457</v>
      </c>
      <c r="E2" s="1"/>
      <c r="F2" s="1"/>
      <c r="G2" s="1"/>
      <c r="V2" s="26" t="s">
        <v>88</v>
      </c>
      <c r="AB2" s="3">
        <v>0.46605608752586808</v>
      </c>
      <c r="AC2" s="3">
        <v>0.46605608752586808</v>
      </c>
    </row>
    <row r="3" spans="1:33" x14ac:dyDescent="0.2">
      <c r="A3" t="s">
        <v>2</v>
      </c>
      <c r="B3" s="21" t="s">
        <v>3</v>
      </c>
      <c r="C3" t="s">
        <v>3</v>
      </c>
      <c r="D3" t="s">
        <v>13</v>
      </c>
      <c r="P3" s="25" t="s">
        <v>63</v>
      </c>
      <c r="AG3" s="25" t="s">
        <v>63</v>
      </c>
    </row>
    <row r="4" spans="1:33" x14ac:dyDescent="0.2">
      <c r="A4" t="s">
        <v>4</v>
      </c>
      <c r="B4" s="21" t="s">
        <v>5</v>
      </c>
      <c r="C4" t="s">
        <v>9</v>
      </c>
      <c r="D4" t="s">
        <v>11</v>
      </c>
      <c r="P4" s="26" t="s">
        <v>107</v>
      </c>
      <c r="V4" s="26" t="s">
        <v>90</v>
      </c>
      <c r="AB4" s="8" t="s">
        <v>109</v>
      </c>
      <c r="AC4" s="8" t="s">
        <v>87</v>
      </c>
      <c r="AG4" s="26" t="s">
        <v>107</v>
      </c>
    </row>
    <row r="5" spans="1:33" x14ac:dyDescent="0.2">
      <c r="A5" t="s">
        <v>6</v>
      </c>
      <c r="B5" s="21" t="s">
        <v>7</v>
      </c>
      <c r="C5" t="s">
        <v>10</v>
      </c>
      <c r="D5" t="s">
        <v>12</v>
      </c>
      <c r="L5" s="6" t="s">
        <v>106</v>
      </c>
      <c r="N5" s="6" t="s">
        <v>115</v>
      </c>
      <c r="Q5" s="27" t="s">
        <v>62</v>
      </c>
      <c r="R5" s="28" t="s">
        <v>100</v>
      </c>
      <c r="V5" s="26" t="s">
        <v>89</v>
      </c>
      <c r="AG5" s="25"/>
    </row>
    <row r="6" spans="1:33" s="8" customFormat="1" x14ac:dyDescent="0.2">
      <c r="A6" s="8" t="s">
        <v>8</v>
      </c>
      <c r="B6" s="22" t="s">
        <v>67</v>
      </c>
      <c r="C6" s="8" t="s">
        <v>66</v>
      </c>
      <c r="D6" s="8" t="s">
        <v>46</v>
      </c>
      <c r="E6" s="8" t="s">
        <v>94</v>
      </c>
      <c r="F6" s="8" t="s">
        <v>68</v>
      </c>
      <c r="H6" s="22" t="s">
        <v>42</v>
      </c>
      <c r="I6" s="22" t="s">
        <v>43</v>
      </c>
      <c r="J6" s="22" t="s">
        <v>75</v>
      </c>
      <c r="K6" s="22" t="s">
        <v>45</v>
      </c>
      <c r="L6" s="8" t="s">
        <v>77</v>
      </c>
      <c r="M6" s="8" t="s">
        <v>76</v>
      </c>
      <c r="N6" s="8" t="s">
        <v>59</v>
      </c>
      <c r="O6" s="8" t="s">
        <v>111</v>
      </c>
      <c r="P6" s="29" t="s">
        <v>114</v>
      </c>
      <c r="Q6" s="27" t="s">
        <v>59</v>
      </c>
      <c r="R6" s="28" t="s">
        <v>101</v>
      </c>
      <c r="S6" s="8" t="s">
        <v>54</v>
      </c>
      <c r="V6" s="29" t="s">
        <v>56</v>
      </c>
      <c r="W6" s="29" t="s">
        <v>57</v>
      </c>
      <c r="X6" s="29" t="s">
        <v>48</v>
      </c>
      <c r="Y6" s="29" t="s">
        <v>49</v>
      </c>
      <c r="Z6" s="29" t="s">
        <v>52</v>
      </c>
      <c r="AB6" s="8" t="s">
        <v>108</v>
      </c>
      <c r="AC6" s="8" t="s">
        <v>74</v>
      </c>
      <c r="AE6" s="8" t="s">
        <v>112</v>
      </c>
      <c r="AF6" s="8" t="s">
        <v>113</v>
      </c>
      <c r="AG6" s="29" t="s">
        <v>61</v>
      </c>
    </row>
    <row r="7" spans="1:33" s="8" customFormat="1" x14ac:dyDescent="0.2">
      <c r="B7" s="22" t="s">
        <v>79</v>
      </c>
      <c r="C7" s="8" t="s">
        <v>80</v>
      </c>
      <c r="D7" s="8" t="s">
        <v>81</v>
      </c>
      <c r="E7" s="13" t="s">
        <v>78</v>
      </c>
      <c r="H7" s="22"/>
      <c r="I7" s="22"/>
      <c r="J7" s="22"/>
      <c r="K7" s="22"/>
      <c r="P7" s="29"/>
      <c r="Q7" s="30"/>
      <c r="R7" s="29"/>
      <c r="V7" s="32" t="s">
        <v>119</v>
      </c>
      <c r="W7" s="29"/>
      <c r="X7" s="29"/>
      <c r="Y7" s="29"/>
      <c r="Z7" s="29"/>
    </row>
    <row r="8" spans="1:33" x14ac:dyDescent="0.2">
      <c r="A8" s="1">
        <v>27364</v>
      </c>
      <c r="B8" s="21">
        <v>20.239999999999998</v>
      </c>
      <c r="C8">
        <v>51.9</v>
      </c>
      <c r="D8" s="20">
        <v>4.1855000000000002</v>
      </c>
      <c r="E8">
        <f>C8*D8/B8/F8*D8</f>
        <v>4.1855000000000002</v>
      </c>
      <c r="F8">
        <f>C8*D8/B8</f>
        <v>10.732581521739132</v>
      </c>
      <c r="Q8" s="27"/>
      <c r="V8" s="2"/>
    </row>
    <row r="9" spans="1:33" ht="13.5" thickBot="1" x14ac:dyDescent="0.25">
      <c r="A9" s="1">
        <v>27395</v>
      </c>
      <c r="B9" s="21">
        <v>20.157768147345607</v>
      </c>
      <c r="C9">
        <v>52.3</v>
      </c>
      <c r="D9" s="20">
        <v>4.0408999999999997</v>
      </c>
      <c r="E9">
        <f>C9*D9/B9/$F$8*$E$8</f>
        <v>4.0886552843457977</v>
      </c>
      <c r="F9">
        <f t="shared" ref="F9:F72" si="0">C9*D9/B9</f>
        <v>10.484249469246389</v>
      </c>
      <c r="H9" s="21">
        <f t="shared" ref="H9:H61" si="1">B9/B8-1</f>
        <v>-4.0628385698809888E-3</v>
      </c>
      <c r="I9" s="21">
        <f t="shared" ref="I9:I61" si="2">C9/C8-1</f>
        <v>7.7071290944124016E-3</v>
      </c>
      <c r="J9" s="21">
        <f t="shared" ref="J9:J61" si="3">D9/D8-1</f>
        <v>-3.454784374626696E-2</v>
      </c>
      <c r="K9" s="21">
        <f t="shared" ref="K9:K61" si="4">H9-I9</f>
        <v>-1.176996766429339E-2</v>
      </c>
      <c r="L9">
        <f>J9-K9</f>
        <v>-2.2777876081973569E-2</v>
      </c>
      <c r="M9">
        <f>(J9-K9)^2</f>
        <v>5.1883163880574363E-4</v>
      </c>
      <c r="N9">
        <f>D8*(1+K9)</f>
        <v>4.1362368003411003</v>
      </c>
      <c r="O9" s="21">
        <f>(D9-N9)</f>
        <v>-9.5336800341100592E-2</v>
      </c>
      <c r="P9" s="25">
        <f>(D9-N9)^2</f>
        <v>9.089105499278877E-3</v>
      </c>
      <c r="Q9" s="27">
        <f>D8*(1+K9)</f>
        <v>4.1362368003411003</v>
      </c>
      <c r="R9" s="28">
        <f>(D9-D8)^2</f>
        <v>2.0909160000000145E-2</v>
      </c>
      <c r="V9" s="3"/>
      <c r="AB9">
        <f>(J9 - 0.001779207 - 0.466056088*K9)</f>
        <v>-3.0841585660759882E-2</v>
      </c>
      <c r="AC9">
        <f>(J9 - 0.001779207 - 0.466056088*K9)^2</f>
        <v>9.5120340606998956E-4</v>
      </c>
      <c r="AE9" s="6">
        <f>D8*(1+0.001779207+0.466056088*K9)</f>
        <v>4.1699874567831108</v>
      </c>
      <c r="AF9" s="21">
        <f>(D9-AE9)</f>
        <v>-0.12908745678311107</v>
      </c>
      <c r="AG9" s="21">
        <f>(D9-AE9)^2</f>
        <v>1.6663571498731568E-2</v>
      </c>
    </row>
    <row r="10" spans="1:33" x14ac:dyDescent="0.2">
      <c r="A10" s="1">
        <v>27426</v>
      </c>
      <c r="B10" s="21">
        <v>20.361824966895387</v>
      </c>
      <c r="C10">
        <v>52.6</v>
      </c>
      <c r="D10" s="20">
        <v>3.9769000000000001</v>
      </c>
      <c r="E10">
        <f>C10*D10/B10</f>
        <v>10.273388575930525</v>
      </c>
      <c r="F10">
        <f t="shared" si="0"/>
        <v>10.273388575930525</v>
      </c>
      <c r="H10" s="21">
        <f t="shared" si="1"/>
        <v>1.0122986734354855E-2</v>
      </c>
      <c r="I10" s="21">
        <f t="shared" si="2"/>
        <v>5.7361376673041864E-3</v>
      </c>
      <c r="J10" s="21">
        <f t="shared" si="3"/>
        <v>-1.5838055878640844E-2</v>
      </c>
      <c r="K10" s="21">
        <f t="shared" si="4"/>
        <v>4.3868490670506688E-3</v>
      </c>
      <c r="L10">
        <f t="shared" ref="L10:L73" si="5">J10-K10</f>
        <v>-2.0224904945691513E-2</v>
      </c>
      <c r="M10">
        <f t="shared" ref="M10:M73" si="6">(J10-K10)^2</f>
        <v>4.0904678006225702E-4</v>
      </c>
      <c r="N10">
        <f t="shared" ref="N10:N73" si="7">D9*(1+K10)</f>
        <v>4.0586268183950445</v>
      </c>
      <c r="O10" s="21">
        <f t="shared" ref="O10:O73" si="8">(D10-N10)</f>
        <v>-8.1726818395044365E-2</v>
      </c>
      <c r="P10" s="25">
        <f t="shared" ref="P10:P73" si="9">(D10-N10)^2</f>
        <v>6.6792728449765618E-3</v>
      </c>
      <c r="Q10" s="27">
        <f>Q9*(1+K10)</f>
        <v>4.1543818468897777</v>
      </c>
      <c r="R10" s="28">
        <f t="shared" ref="R10:R73" si="10">(D10-D9)^2</f>
        <v>4.0959999999999504E-3</v>
      </c>
      <c r="AB10">
        <f t="shared" ref="AB10:AB73" si="11">(J10 - 0.001779207 - 0.466056088*K10)</f>
        <v>-1.9661780593476931E-2</v>
      </c>
      <c r="AC10">
        <f t="shared" ref="AC10:AC73" si="12">(J10 - 0.001779207 - 0.466056088*K10)^2</f>
        <v>3.8658561610602606E-4</v>
      </c>
      <c r="AE10" s="6">
        <f t="shared" ref="AE10:AE73" si="13">D9*(1+0.001779207+0.466056088*K10)</f>
        <v>4.0563512892001805</v>
      </c>
      <c r="AF10" s="21">
        <f t="shared" ref="AF10:AF73" si="14">(D10-AE10)</f>
        <v>-7.9451289200180408E-2</v>
      </c>
      <c r="AG10" s="21">
        <f t="shared" ref="AG10:AG73" si="15">(D10-AE10)^2</f>
        <v>6.3125073555707041E-3</v>
      </c>
    </row>
    <row r="11" spans="1:33" x14ac:dyDescent="0.2">
      <c r="A11" s="1">
        <v>27454</v>
      </c>
      <c r="B11" s="21">
        <v>20.478167810280482</v>
      </c>
      <c r="C11">
        <v>52.8</v>
      </c>
      <c r="D11" s="20">
        <v>3.9245000000000001</v>
      </c>
      <c r="E11">
        <f t="shared" ref="E11:E73" si="16">C11*D11/B11/$F$8*$E$8</f>
        <v>3.9461201897426914</v>
      </c>
      <c r="F11">
        <f t="shared" si="0"/>
        <v>10.118756810654432</v>
      </c>
      <c r="H11" s="21">
        <f t="shared" si="1"/>
        <v>5.7137728850065184E-3</v>
      </c>
      <c r="I11" s="21">
        <f t="shared" si="2"/>
        <v>3.8022813688212143E-3</v>
      </c>
      <c r="J11" s="21">
        <f t="shared" si="3"/>
        <v>-1.3176091930900968E-2</v>
      </c>
      <c r="K11" s="21">
        <f t="shared" si="4"/>
        <v>1.9114915161853041E-3</v>
      </c>
      <c r="L11">
        <f t="shared" si="5"/>
        <v>-1.5087583447086272E-2</v>
      </c>
      <c r="M11">
        <f t="shared" si="6"/>
        <v>2.2763517427279168E-4</v>
      </c>
      <c r="N11">
        <f t="shared" si="7"/>
        <v>3.9845018106107175</v>
      </c>
      <c r="O11" s="21">
        <f t="shared" si="8"/>
        <v>-6.000181061071741E-2</v>
      </c>
      <c r="P11" s="25">
        <f t="shared" si="9"/>
        <v>3.6002172765644005E-3</v>
      </c>
      <c r="Q11" s="27">
        <f t="shared" ref="Q11:Q74" si="17">Q10*(1+K11)</f>
        <v>4.1623229125451022</v>
      </c>
      <c r="R11" s="28">
        <f t="shared" si="10"/>
        <v>2.7457600000000003E-3</v>
      </c>
      <c r="AB11">
        <f t="shared" si="11"/>
        <v>-1.5846161189179479E-2</v>
      </c>
      <c r="AC11">
        <f t="shared" si="12"/>
        <v>2.51100824433458E-4</v>
      </c>
      <c r="AE11" s="6">
        <f t="shared" si="13"/>
        <v>3.9875185984332484</v>
      </c>
      <c r="AF11" s="21">
        <f t="shared" si="14"/>
        <v>-6.3018598433248307E-2</v>
      </c>
      <c r="AG11" s="21">
        <f t="shared" si="15"/>
        <v>3.9713437484910057E-3</v>
      </c>
    </row>
    <row r="12" spans="1:33" x14ac:dyDescent="0.2">
      <c r="A12" s="1">
        <v>27485</v>
      </c>
      <c r="B12" s="21">
        <v>20.51958829902491</v>
      </c>
      <c r="C12">
        <v>53</v>
      </c>
      <c r="D12" s="20">
        <v>3.9729999999999999</v>
      </c>
      <c r="E12">
        <f t="shared" si="16"/>
        <v>4.0019249702849313</v>
      </c>
      <c r="F12">
        <f t="shared" si="0"/>
        <v>10.261853061155531</v>
      </c>
      <c r="H12" s="21">
        <f t="shared" si="1"/>
        <v>2.0226657544839544E-3</v>
      </c>
      <c r="I12" s="21">
        <f t="shared" si="2"/>
        <v>3.7878787878788955E-3</v>
      </c>
      <c r="J12" s="21">
        <f t="shared" si="3"/>
        <v>1.2358262199006154E-2</v>
      </c>
      <c r="K12" s="21">
        <f t="shared" si="4"/>
        <v>-1.7652130333949412E-3</v>
      </c>
      <c r="L12">
        <f t="shared" si="5"/>
        <v>1.4123475232401095E-2</v>
      </c>
      <c r="M12">
        <f t="shared" si="6"/>
        <v>1.9947255264024717E-4</v>
      </c>
      <c r="N12">
        <f t="shared" si="7"/>
        <v>3.9175724214504415</v>
      </c>
      <c r="O12" s="21">
        <f t="shared" si="8"/>
        <v>5.5427578549558376E-2</v>
      </c>
      <c r="P12" s="25">
        <f t="shared" si="9"/>
        <v>3.072216463867464E-3</v>
      </c>
      <c r="Q12" s="27">
        <f t="shared" si="17"/>
        <v>4.1549755258906789</v>
      </c>
      <c r="R12" s="28">
        <f t="shared" si="10"/>
        <v>2.3522499999999772E-3</v>
      </c>
      <c r="AB12">
        <f t="shared" si="11"/>
        <v>1.1401743479836813E-2</v>
      </c>
      <c r="AC12">
        <f t="shared" si="12"/>
        <v>1.2999975438000128E-4</v>
      </c>
      <c r="AE12" s="6">
        <f t="shared" si="13"/>
        <v>3.9282538577133801</v>
      </c>
      <c r="AF12" s="21">
        <f t="shared" si="14"/>
        <v>4.4746142286619772E-2</v>
      </c>
      <c r="AG12" s="21">
        <f t="shared" si="15"/>
        <v>2.0022172495344224E-3</v>
      </c>
    </row>
    <row r="13" spans="1:33" x14ac:dyDescent="0.2">
      <c r="A13" s="1">
        <v>27515</v>
      </c>
      <c r="B13" s="21">
        <v>20.845470085470083</v>
      </c>
      <c r="C13">
        <v>53.1</v>
      </c>
      <c r="D13" s="20">
        <v>3.9337</v>
      </c>
      <c r="E13">
        <f t="shared" si="16"/>
        <v>3.9077539778859767</v>
      </c>
      <c r="F13">
        <f t="shared" si="0"/>
        <v>10.020377048037657</v>
      </c>
      <c r="H13" s="21">
        <f t="shared" si="1"/>
        <v>1.5881497313503967E-2</v>
      </c>
      <c r="I13" s="21">
        <f t="shared" si="2"/>
        <v>1.8867924528302993E-3</v>
      </c>
      <c r="J13" s="21">
        <f t="shared" si="3"/>
        <v>-9.8917694437452575E-3</v>
      </c>
      <c r="K13" s="21">
        <f t="shared" si="4"/>
        <v>1.3994704860673668E-2</v>
      </c>
      <c r="L13">
        <f t="shared" si="5"/>
        <v>-2.3886474304418925E-2</v>
      </c>
      <c r="M13">
        <f t="shared" si="6"/>
        <v>5.7056365469566558E-4</v>
      </c>
      <c r="N13">
        <f t="shared" si="7"/>
        <v>4.0286009624114563</v>
      </c>
      <c r="O13" s="21">
        <f t="shared" si="8"/>
        <v>-9.4900962411456291E-2</v>
      </c>
      <c r="P13" s="25">
        <f t="shared" si="9"/>
        <v>9.0061926666206403E-3</v>
      </c>
      <c r="Q13" s="27">
        <f t="shared" si="17"/>
        <v>4.2131231820788413</v>
      </c>
      <c r="R13" s="28">
        <f t="shared" si="10"/>
        <v>1.5444899999999915E-3</v>
      </c>
      <c r="AB13">
        <f t="shared" si="11"/>
        <v>-1.8193293843825412E-2</v>
      </c>
      <c r="AC13">
        <f t="shared" si="12"/>
        <v>3.3099594088777562E-4</v>
      </c>
      <c r="AE13" s="6">
        <f t="shared" si="13"/>
        <v>4.0059819564415182</v>
      </c>
      <c r="AF13" s="21">
        <f t="shared" si="14"/>
        <v>-7.2281956441518247E-2</v>
      </c>
      <c r="AG13" s="21">
        <f t="shared" si="15"/>
        <v>5.2246812270135409E-3</v>
      </c>
    </row>
    <row r="14" spans="1:33" x14ac:dyDescent="0.2">
      <c r="A14" s="1">
        <v>27546</v>
      </c>
      <c r="B14" s="21">
        <v>20.975822800048146</v>
      </c>
      <c r="C14">
        <v>53.5</v>
      </c>
      <c r="D14" s="20">
        <v>3.9165999999999999</v>
      </c>
      <c r="E14">
        <f t="shared" si="16"/>
        <v>3.8957147205136184</v>
      </c>
      <c r="F14">
        <f t="shared" si="0"/>
        <v>9.9895056321470754</v>
      </c>
      <c r="H14" s="21">
        <f t="shared" si="1"/>
        <v>6.2532873590086524E-3</v>
      </c>
      <c r="I14" s="21">
        <f t="shared" si="2"/>
        <v>7.532956685499137E-3</v>
      </c>
      <c r="J14" s="21">
        <f t="shared" si="3"/>
        <v>-4.3470523934210359E-3</v>
      </c>
      <c r="K14" s="21">
        <f t="shared" si="4"/>
        <v>-1.2796693264904846E-3</v>
      </c>
      <c r="L14">
        <f t="shared" si="5"/>
        <v>-3.0673830669305513E-3</v>
      </c>
      <c r="M14">
        <f t="shared" si="6"/>
        <v>9.4088388792922744E-6</v>
      </c>
      <c r="N14">
        <f t="shared" si="7"/>
        <v>3.9286661647703842</v>
      </c>
      <c r="O14" s="21">
        <f t="shared" si="8"/>
        <v>-1.2066164770384358E-2</v>
      </c>
      <c r="P14" s="25">
        <f t="shared" si="9"/>
        <v>1.4559233226606459E-4</v>
      </c>
      <c r="Q14" s="27">
        <f t="shared" si="17"/>
        <v>4.2077317775740086</v>
      </c>
      <c r="R14" s="28">
        <f t="shared" si="10"/>
        <v>2.9241000000000396E-4</v>
      </c>
      <c r="AB14">
        <f t="shared" si="11"/>
        <v>-5.5298617131832855E-3</v>
      </c>
      <c r="AC14">
        <f t="shared" si="12"/>
        <v>3.0579370566930378E-5</v>
      </c>
      <c r="AE14" s="6">
        <f t="shared" si="13"/>
        <v>3.938352817021149</v>
      </c>
      <c r="AF14" s="21">
        <f t="shared" si="14"/>
        <v>-2.1752817021149173E-2</v>
      </c>
      <c r="AG14" s="21">
        <f t="shared" si="15"/>
        <v>4.7318504835559719E-4</v>
      </c>
    </row>
    <row r="15" spans="1:33" x14ac:dyDescent="0.2">
      <c r="A15" s="1">
        <v>27576</v>
      </c>
      <c r="B15" s="21">
        <v>21.245665101721436</v>
      </c>
      <c r="C15">
        <v>54</v>
      </c>
      <c r="D15" s="20">
        <v>4.1329000000000002</v>
      </c>
      <c r="E15">
        <f t="shared" si="16"/>
        <v>4.0965803356177526</v>
      </c>
      <c r="F15">
        <f t="shared" si="0"/>
        <v>10.504571117517854</v>
      </c>
      <c r="H15" s="21">
        <f t="shared" si="1"/>
        <v>1.2864444186316826E-2</v>
      </c>
      <c r="I15" s="21">
        <f t="shared" si="2"/>
        <v>9.3457943925232545E-3</v>
      </c>
      <c r="J15" s="21">
        <f t="shared" si="3"/>
        <v>5.5226471939948008E-2</v>
      </c>
      <c r="K15" s="21">
        <f t="shared" si="4"/>
        <v>3.5186497937935712E-3</v>
      </c>
      <c r="L15">
        <f t="shared" si="5"/>
        <v>5.1707822146154436E-2</v>
      </c>
      <c r="M15">
        <f t="shared" si="6"/>
        <v>2.6736988710983393E-3</v>
      </c>
      <c r="N15">
        <f t="shared" si="7"/>
        <v>3.9303811437823719</v>
      </c>
      <c r="O15" s="21">
        <f t="shared" si="8"/>
        <v>0.20251885621762833</v>
      </c>
      <c r="P15" s="25">
        <f t="shared" si="9"/>
        <v>4.1013887123696413E-2</v>
      </c>
      <c r="Q15" s="27">
        <f t="shared" si="17"/>
        <v>4.2225373121255076</v>
      </c>
      <c r="R15" s="28">
        <f t="shared" si="10"/>
        <v>4.6785690000000164E-2</v>
      </c>
      <c r="AB15">
        <f t="shared" si="11"/>
        <v>5.180737678201057E-2</v>
      </c>
      <c r="AC15">
        <f t="shared" si="12"/>
        <v>2.6840042890332078E-3</v>
      </c>
      <c r="AE15" s="6">
        <f t="shared" si="13"/>
        <v>3.9299912280955773</v>
      </c>
      <c r="AF15" s="21">
        <f t="shared" si="14"/>
        <v>0.20290877190442291</v>
      </c>
      <c r="AG15" s="21">
        <f t="shared" si="15"/>
        <v>4.1171969715761127E-2</v>
      </c>
    </row>
    <row r="16" spans="1:33" x14ac:dyDescent="0.2">
      <c r="A16" s="1">
        <v>27607</v>
      </c>
      <c r="B16" s="21">
        <v>21.473477789815814</v>
      </c>
      <c r="C16">
        <v>54.2</v>
      </c>
      <c r="D16" s="20">
        <v>4.3152999999999997</v>
      </c>
      <c r="E16">
        <f t="shared" si="16"/>
        <v>4.2476726758465535</v>
      </c>
      <c r="F16">
        <f t="shared" si="0"/>
        <v>10.892006515634195</v>
      </c>
      <c r="H16" s="21">
        <f t="shared" si="1"/>
        <v>1.0722784483500059E-2</v>
      </c>
      <c r="I16" s="21">
        <f t="shared" si="2"/>
        <v>3.7037037037037646E-3</v>
      </c>
      <c r="J16" s="21">
        <f t="shared" si="3"/>
        <v>4.4133659173945627E-2</v>
      </c>
      <c r="K16" s="21">
        <f t="shared" si="4"/>
        <v>7.019080779796294E-3</v>
      </c>
      <c r="L16">
        <f t="shared" si="5"/>
        <v>3.7114578394149333E-2</v>
      </c>
      <c r="M16">
        <f t="shared" si="6"/>
        <v>1.3774919293754566E-3</v>
      </c>
      <c r="N16">
        <f t="shared" si="7"/>
        <v>4.1619091589548205</v>
      </c>
      <c r="O16" s="21">
        <f t="shared" si="8"/>
        <v>0.15339084104517919</v>
      </c>
      <c r="P16" s="25">
        <f t="shared" si="9"/>
        <v>2.3528750116547429E-2</v>
      </c>
      <c r="Q16" s="27">
        <f t="shared" si="17"/>
        <v>4.2521756426150201</v>
      </c>
      <c r="R16" s="28">
        <f t="shared" si="10"/>
        <v>3.3269759999999801E-2</v>
      </c>
      <c r="AB16">
        <f t="shared" si="11"/>
        <v>3.9083166844357781E-2</v>
      </c>
      <c r="AC16">
        <f t="shared" si="12"/>
        <v>1.5274939305839072E-3</v>
      </c>
      <c r="AE16" s="6">
        <f t="shared" si="13"/>
        <v>4.1537731797489537</v>
      </c>
      <c r="AF16" s="21">
        <f t="shared" si="14"/>
        <v>0.16152682025104603</v>
      </c>
      <c r="AG16" s="21">
        <f t="shared" si="15"/>
        <v>2.6090913660413734E-2</v>
      </c>
    </row>
    <row r="17" spans="1:33" x14ac:dyDescent="0.2">
      <c r="A17" s="1">
        <v>27638</v>
      </c>
      <c r="B17" s="21">
        <v>21.527689900084258</v>
      </c>
      <c r="C17">
        <v>54.6</v>
      </c>
      <c r="D17" s="20">
        <v>4.4452999999999996</v>
      </c>
      <c r="E17">
        <f t="shared" si="16"/>
        <v>4.3968276243726461</v>
      </c>
      <c r="F17">
        <f t="shared" si="0"/>
        <v>11.274473997279662</v>
      </c>
      <c r="H17" s="21">
        <f t="shared" si="1"/>
        <v>2.5246078347940237E-3</v>
      </c>
      <c r="I17" s="21">
        <f t="shared" si="2"/>
        <v>7.3800738007379074E-3</v>
      </c>
      <c r="J17" s="21">
        <f t="shared" si="3"/>
        <v>3.0125367877088527E-2</v>
      </c>
      <c r="K17" s="21">
        <f t="shared" si="4"/>
        <v>-4.8554659659438837E-3</v>
      </c>
      <c r="L17">
        <f t="shared" si="5"/>
        <v>3.4980833843032411E-2</v>
      </c>
      <c r="M17">
        <f t="shared" si="6"/>
        <v>1.2236587363538417E-3</v>
      </c>
      <c r="N17">
        <f t="shared" si="7"/>
        <v>4.2943472077171618</v>
      </c>
      <c r="O17" s="21">
        <f t="shared" si="8"/>
        <v>0.15095279228283776</v>
      </c>
      <c r="P17" s="25">
        <f t="shared" si="9"/>
        <v>2.2786745497985563E-2</v>
      </c>
      <c r="Q17" s="27">
        <f t="shared" si="17"/>
        <v>4.2315293485010876</v>
      </c>
      <c r="R17" s="28">
        <f t="shared" si="10"/>
        <v>1.6899999999999971E-2</v>
      </c>
      <c r="AB17">
        <f t="shared" si="11"/>
        <v>3.0609080350593475E-2</v>
      </c>
      <c r="AC17">
        <f t="shared" si="12"/>
        <v>9.3691579990908751E-4</v>
      </c>
      <c r="AE17" s="6">
        <f t="shared" si="13"/>
        <v>4.313212635563084</v>
      </c>
      <c r="AF17" s="21">
        <f t="shared" si="14"/>
        <v>0.1320873644369156</v>
      </c>
      <c r="AG17" s="21">
        <f t="shared" si="15"/>
        <v>1.7447071843890556E-2</v>
      </c>
    </row>
    <row r="18" spans="1:33" x14ac:dyDescent="0.2">
      <c r="A18" s="1">
        <v>27668</v>
      </c>
      <c r="B18" s="21">
        <v>21.75550258817864</v>
      </c>
      <c r="C18">
        <v>54.9</v>
      </c>
      <c r="D18" s="20">
        <v>4.3924000000000003</v>
      </c>
      <c r="E18">
        <f t="shared" si="16"/>
        <v>4.3226319283079047</v>
      </c>
      <c r="F18">
        <f t="shared" si="0"/>
        <v>11.084219223279657</v>
      </c>
      <c r="H18" s="21">
        <f t="shared" si="1"/>
        <v>1.0582309999434214E-2</v>
      </c>
      <c r="I18" s="21">
        <f t="shared" si="2"/>
        <v>5.494505494505475E-3</v>
      </c>
      <c r="J18" s="21">
        <f t="shared" si="3"/>
        <v>-1.1900209209727008E-2</v>
      </c>
      <c r="K18" s="21">
        <f t="shared" si="4"/>
        <v>5.087804504928739E-3</v>
      </c>
      <c r="L18">
        <f t="shared" si="5"/>
        <v>-1.6988013714655747E-2</v>
      </c>
      <c r="M18">
        <f t="shared" si="6"/>
        <v>2.8859260996933178E-4</v>
      </c>
      <c r="N18">
        <f t="shared" si="7"/>
        <v>4.4679168173657597</v>
      </c>
      <c r="O18" s="21">
        <f t="shared" si="8"/>
        <v>-7.5516817365759437E-2</v>
      </c>
      <c r="P18" s="25">
        <f t="shared" si="9"/>
        <v>5.7027897050534659E-3</v>
      </c>
      <c r="Q18" s="27">
        <f t="shared" si="17"/>
        <v>4.2530585425831298</v>
      </c>
      <c r="R18" s="28">
        <f t="shared" si="10"/>
        <v>2.798409999999924E-3</v>
      </c>
      <c r="AB18">
        <f t="shared" si="11"/>
        <v>-1.6050618473802875E-2</v>
      </c>
      <c r="AC18">
        <f t="shared" si="12"/>
        <v>2.576223533915821E-4</v>
      </c>
      <c r="AE18" s="6">
        <f t="shared" si="13"/>
        <v>4.4637498143015959</v>
      </c>
      <c r="AF18" s="21">
        <f t="shared" si="14"/>
        <v>-7.1349814301595593E-2</v>
      </c>
      <c r="AG18" s="21">
        <f t="shared" si="15"/>
        <v>5.0907960008721755E-3</v>
      </c>
    </row>
    <row r="19" spans="1:33" x14ac:dyDescent="0.2">
      <c r="A19" s="1">
        <v>27699</v>
      </c>
      <c r="B19" s="21">
        <v>21.977224027928248</v>
      </c>
      <c r="C19">
        <v>55.3</v>
      </c>
      <c r="D19" s="20">
        <v>4.3883999999999999</v>
      </c>
      <c r="E19">
        <f t="shared" si="16"/>
        <v>4.3062739312766753</v>
      </c>
      <c r="F19">
        <f t="shared" si="0"/>
        <v>11.042273568836931</v>
      </c>
      <c r="H19" s="21">
        <f t="shared" si="1"/>
        <v>1.0191510807481263E-2</v>
      </c>
      <c r="I19" s="21">
        <f t="shared" si="2"/>
        <v>7.2859744990891873E-3</v>
      </c>
      <c r="J19" s="21">
        <f t="shared" si="3"/>
        <v>-9.1066387396421256E-4</v>
      </c>
      <c r="K19" s="21">
        <f t="shared" si="4"/>
        <v>2.905536308392076E-3</v>
      </c>
      <c r="L19">
        <f t="shared" si="5"/>
        <v>-3.8162001823562886E-3</v>
      </c>
      <c r="M19">
        <f t="shared" si="6"/>
        <v>1.456338383181617E-5</v>
      </c>
      <c r="N19">
        <f t="shared" si="7"/>
        <v>4.405162277680982</v>
      </c>
      <c r="O19" s="21">
        <f t="shared" si="8"/>
        <v>-1.6762277680982152E-2</v>
      </c>
      <c r="P19" s="25">
        <f t="shared" si="9"/>
        <v>2.8097395305435241E-4</v>
      </c>
      <c r="Q19" s="27">
        <f t="shared" si="17"/>
        <v>4.2654159586003217</v>
      </c>
      <c r="R19" s="28">
        <f t="shared" si="10"/>
        <v>1.6000000000003581E-5</v>
      </c>
      <c r="AB19">
        <f t="shared" si="11"/>
        <v>-4.0440137593953851E-3</v>
      </c>
      <c r="AC19">
        <f t="shared" si="12"/>
        <v>1.6354047286179197E-5</v>
      </c>
      <c r="AE19" s="6">
        <f t="shared" si="13"/>
        <v>4.4061629260367683</v>
      </c>
      <c r="AF19" s="21">
        <f t="shared" si="14"/>
        <v>-1.7762926036768434E-2</v>
      </c>
      <c r="AG19" s="21">
        <f t="shared" si="15"/>
        <v>3.1552154138770596E-4</v>
      </c>
    </row>
    <row r="20" spans="1:33" x14ac:dyDescent="0.2">
      <c r="A20" s="1">
        <v>27729</v>
      </c>
      <c r="B20" s="21">
        <v>22.037527386541463</v>
      </c>
      <c r="C20">
        <v>55.6</v>
      </c>
      <c r="D20" s="20">
        <v>4.4081000000000001</v>
      </c>
      <c r="E20">
        <f t="shared" si="16"/>
        <v>4.3371706982318345</v>
      </c>
      <c r="F20">
        <f t="shared" si="0"/>
        <v>11.121499962363252</v>
      </c>
      <c r="H20" s="21">
        <f t="shared" si="1"/>
        <v>2.7439024390243372E-3</v>
      </c>
      <c r="I20" s="21">
        <f t="shared" si="2"/>
        <v>5.4249547920435237E-3</v>
      </c>
      <c r="J20" s="21">
        <f t="shared" si="3"/>
        <v>4.489107647434265E-3</v>
      </c>
      <c r="K20" s="21">
        <f t="shared" si="4"/>
        <v>-2.6810523530191865E-3</v>
      </c>
      <c r="L20">
        <f t="shared" si="5"/>
        <v>7.1701600004534516E-3</v>
      </c>
      <c r="M20">
        <f t="shared" si="6"/>
        <v>5.141119443210264E-5</v>
      </c>
      <c r="N20">
        <f t="shared" si="7"/>
        <v>4.3766344698540101</v>
      </c>
      <c r="O20" s="21">
        <f t="shared" si="8"/>
        <v>3.1465530145990073E-2</v>
      </c>
      <c r="P20" s="25">
        <f t="shared" si="9"/>
        <v>9.9007958736821011E-4</v>
      </c>
      <c r="Q20" s="27">
        <f t="shared" si="17"/>
        <v>4.2539801551079108</v>
      </c>
      <c r="R20" s="28">
        <f t="shared" si="10"/>
        <v>3.8809000000001074E-4</v>
      </c>
      <c r="AB20">
        <f t="shared" si="11"/>
        <v>3.9594214188055817E-3</v>
      </c>
      <c r="AC20">
        <f t="shared" si="12"/>
        <v>1.5677017971696406E-5</v>
      </c>
      <c r="AE20" s="6">
        <f t="shared" si="13"/>
        <v>4.3907244750457135</v>
      </c>
      <c r="AF20" s="21">
        <f t="shared" si="14"/>
        <v>1.7375524954286625E-2</v>
      </c>
      <c r="AG20" s="21">
        <f t="shared" si="15"/>
        <v>3.0190886743703722E-4</v>
      </c>
    </row>
    <row r="21" spans="1:33" x14ac:dyDescent="0.2">
      <c r="A21" s="1">
        <v>27760</v>
      </c>
      <c r="B21" s="21">
        <v>22.359754423979762</v>
      </c>
      <c r="C21">
        <v>55.8</v>
      </c>
      <c r="D21" s="20">
        <v>4.3799000000000001</v>
      </c>
      <c r="E21">
        <f t="shared" si="16"/>
        <v>4.2625993545058956</v>
      </c>
      <c r="F21">
        <f t="shared" si="0"/>
        <v>10.930281941643081</v>
      </c>
      <c r="H21" s="21">
        <f t="shared" si="1"/>
        <v>1.4621741894468965E-2</v>
      </c>
      <c r="I21" s="21">
        <f t="shared" si="2"/>
        <v>3.597122302158251E-3</v>
      </c>
      <c r="J21" s="21">
        <f t="shared" si="3"/>
        <v>-6.3973140355254587E-3</v>
      </c>
      <c r="K21" s="21">
        <f t="shared" si="4"/>
        <v>1.1024619592310714E-2</v>
      </c>
      <c r="L21">
        <f t="shared" si="5"/>
        <v>-1.7421933627836172E-2</v>
      </c>
      <c r="M21">
        <f t="shared" si="6"/>
        <v>3.0352377133272885E-4</v>
      </c>
      <c r="N21">
        <f t="shared" si="7"/>
        <v>4.4566976256248649</v>
      </c>
      <c r="O21" s="21">
        <f t="shared" si="8"/>
        <v>-7.6797625624864807E-2</v>
      </c>
      <c r="P21" s="25">
        <f t="shared" si="9"/>
        <v>5.8978753016168915E-3</v>
      </c>
      <c r="Q21" s="27">
        <f t="shared" si="17"/>
        <v>4.3008786680712143</v>
      </c>
      <c r="R21" s="28">
        <f t="shared" si="10"/>
        <v>7.9524000000000012E-4</v>
      </c>
      <c r="AB21">
        <f t="shared" si="11"/>
        <v>-1.3314612114405943E-2</v>
      </c>
      <c r="AC21">
        <f t="shared" si="12"/>
        <v>1.7727889575708551E-4</v>
      </c>
      <c r="AE21" s="6">
        <f t="shared" si="13"/>
        <v>4.4385921416615135</v>
      </c>
      <c r="AF21" s="21">
        <f t="shared" si="14"/>
        <v>-5.8692141661513375E-2</v>
      </c>
      <c r="AG21" s="21">
        <f t="shared" si="15"/>
        <v>3.4447674928151542E-3</v>
      </c>
    </row>
    <row r="22" spans="1:33" x14ac:dyDescent="0.2">
      <c r="A22" s="1">
        <v>27791</v>
      </c>
      <c r="B22" s="21">
        <v>22.533964126640164</v>
      </c>
      <c r="C22">
        <v>55.9</v>
      </c>
      <c r="D22" s="20">
        <v>4.3743999999999996</v>
      </c>
      <c r="E22">
        <f t="shared" si="16"/>
        <v>4.2319044409326212</v>
      </c>
      <c r="F22">
        <f t="shared" si="0"/>
        <v>10.8515731464626</v>
      </c>
      <c r="H22" s="21">
        <f t="shared" si="1"/>
        <v>7.7912171733680591E-3</v>
      </c>
      <c r="I22" s="21">
        <f t="shared" si="2"/>
        <v>1.7921146953405742E-3</v>
      </c>
      <c r="J22" s="21">
        <f t="shared" si="3"/>
        <v>-1.2557364323387832E-3</v>
      </c>
      <c r="K22" s="21">
        <f t="shared" si="4"/>
        <v>5.9991024780274849E-3</v>
      </c>
      <c r="L22">
        <f t="shared" si="5"/>
        <v>-7.254838910366268E-3</v>
      </c>
      <c r="M22">
        <f t="shared" si="6"/>
        <v>5.2632687615364421E-5</v>
      </c>
      <c r="N22">
        <f t="shared" si="7"/>
        <v>4.4061754689435126</v>
      </c>
      <c r="O22" s="21">
        <f t="shared" si="8"/>
        <v>-3.1775468943513019E-2</v>
      </c>
      <c r="P22" s="25">
        <f t="shared" si="9"/>
        <v>1.0096804265801603E-3</v>
      </c>
      <c r="Q22" s="27">
        <f t="shared" si="17"/>
        <v>4.3266800799465361</v>
      </c>
      <c r="R22" s="28">
        <f t="shared" si="10"/>
        <v>3.025000000000555E-5</v>
      </c>
      <c r="AB22">
        <f t="shared" si="11"/>
        <v>-5.8308616647593792E-3</v>
      </c>
      <c r="AC22">
        <f t="shared" si="12"/>
        <v>3.3998947753560516E-5</v>
      </c>
      <c r="AE22" s="6">
        <f t="shared" si="13"/>
        <v>4.3999385910054789</v>
      </c>
      <c r="AF22" s="21">
        <f t="shared" si="14"/>
        <v>-2.5538591005479283E-2</v>
      </c>
      <c r="AG22" s="21">
        <f t="shared" si="15"/>
        <v>6.5221963054514734E-4</v>
      </c>
    </row>
    <row r="23" spans="1:33" x14ac:dyDescent="0.2">
      <c r="A23" s="1">
        <v>27820</v>
      </c>
      <c r="B23" s="21">
        <v>22.749594318045002</v>
      </c>
      <c r="C23">
        <v>56</v>
      </c>
      <c r="D23" s="20">
        <v>4.4048999999999996</v>
      </c>
      <c r="E23">
        <f t="shared" si="16"/>
        <v>4.2285704868628233</v>
      </c>
      <c r="F23">
        <f t="shared" si="0"/>
        <v>10.843024123921964</v>
      </c>
      <c r="H23" s="21">
        <f t="shared" si="1"/>
        <v>9.5691193166458355E-3</v>
      </c>
      <c r="I23" s="21">
        <f t="shared" si="2"/>
        <v>1.7889087656530744E-3</v>
      </c>
      <c r="J23" s="21">
        <f t="shared" si="3"/>
        <v>6.9723847841989262E-3</v>
      </c>
      <c r="K23" s="21">
        <f t="shared" si="4"/>
        <v>7.780210550992761E-3</v>
      </c>
      <c r="L23">
        <f t="shared" si="5"/>
        <v>-8.0782576679383489E-4</v>
      </c>
      <c r="M23">
        <f t="shared" si="6"/>
        <v>6.5258246949604732E-7</v>
      </c>
      <c r="N23">
        <f t="shared" si="7"/>
        <v>4.4084337530342621</v>
      </c>
      <c r="O23" s="21">
        <f t="shared" si="8"/>
        <v>-3.5337530342625101E-3</v>
      </c>
      <c r="P23" s="25">
        <f t="shared" si="9"/>
        <v>1.2487410507159497E-5</v>
      </c>
      <c r="Q23" s="27">
        <f t="shared" si="17"/>
        <v>4.3603425619553065</v>
      </c>
      <c r="R23" s="28">
        <f t="shared" si="10"/>
        <v>9.3024999999999824E-4</v>
      </c>
      <c r="AB23">
        <f t="shared" si="11"/>
        <v>1.5671632909869159E-3</v>
      </c>
      <c r="AC23">
        <f t="shared" si="12"/>
        <v>2.4560007806169408E-6</v>
      </c>
      <c r="AE23" s="6">
        <f t="shared" si="13"/>
        <v>4.3980446008999063</v>
      </c>
      <c r="AF23" s="21">
        <f t="shared" si="14"/>
        <v>6.8553991000932513E-3</v>
      </c>
      <c r="AG23" s="21">
        <f t="shared" si="15"/>
        <v>4.6996496821559358E-5</v>
      </c>
    </row>
    <row r="24" spans="1:33" x14ac:dyDescent="0.2">
      <c r="A24" s="1">
        <v>27851</v>
      </c>
      <c r="B24" s="21">
        <v>22.918931022029597</v>
      </c>
      <c r="C24">
        <v>56.1</v>
      </c>
      <c r="D24" s="20">
        <v>4.4035000000000002</v>
      </c>
      <c r="E24">
        <f t="shared" si="16"/>
        <v>4.2034864782654022</v>
      </c>
      <c r="F24">
        <f t="shared" si="0"/>
        <v>10.77870297539399</v>
      </c>
      <c r="H24" s="21">
        <f t="shared" si="1"/>
        <v>7.4435043375817855E-3</v>
      </c>
      <c r="I24" s="21">
        <f t="shared" si="2"/>
        <v>1.7857142857142794E-3</v>
      </c>
      <c r="J24" s="21">
        <f t="shared" si="3"/>
        <v>-3.1782787350431718E-4</v>
      </c>
      <c r="K24" s="21">
        <f t="shared" si="4"/>
        <v>5.6577900518675062E-3</v>
      </c>
      <c r="L24">
        <f t="shared" si="5"/>
        <v>-5.9756179253718233E-3</v>
      </c>
      <c r="M24">
        <f t="shared" si="6"/>
        <v>3.5708009590025054E-5</v>
      </c>
      <c r="N24">
        <f t="shared" si="7"/>
        <v>4.4298219993994712</v>
      </c>
      <c r="O24" s="21">
        <f t="shared" si="8"/>
        <v>-2.6321999399470997E-2</v>
      </c>
      <c r="P24" s="25">
        <f t="shared" si="9"/>
        <v>6.9284765238575156E-4</v>
      </c>
      <c r="Q24" s="27">
        <f t="shared" si="17"/>
        <v>4.3850124647250714</v>
      </c>
      <c r="R24" s="28">
        <f t="shared" si="10"/>
        <v>1.9599999999983249E-6</v>
      </c>
      <c r="AB24">
        <f t="shared" si="11"/>
        <v>-4.7338823718030042E-3</v>
      </c>
      <c r="AC24">
        <f t="shared" si="12"/>
        <v>2.2409642310067237E-5</v>
      </c>
      <c r="AE24" s="6">
        <f t="shared" si="13"/>
        <v>4.4243522784595557</v>
      </c>
      <c r="AF24" s="21">
        <f t="shared" si="14"/>
        <v>-2.0852278459555507E-2</v>
      </c>
      <c r="AG24" s="21">
        <f t="shared" si="15"/>
        <v>4.3481751695484259E-4</v>
      </c>
    </row>
    <row r="25" spans="1:33" x14ac:dyDescent="0.2">
      <c r="A25" s="1">
        <v>27881</v>
      </c>
      <c r="B25" s="21">
        <v>23.118723967738038</v>
      </c>
      <c r="C25">
        <v>56.4</v>
      </c>
      <c r="D25" s="20">
        <v>4.4146000000000001</v>
      </c>
      <c r="E25">
        <f t="shared" si="16"/>
        <v>4.2000044797764033</v>
      </c>
      <c r="F25">
        <f t="shared" si="0"/>
        <v>10.769774333023486</v>
      </c>
      <c r="H25" s="21">
        <f t="shared" si="1"/>
        <v>8.7173762823580248E-3</v>
      </c>
      <c r="I25" s="21">
        <f t="shared" si="2"/>
        <v>5.3475935828877219E-3</v>
      </c>
      <c r="J25" s="21">
        <f t="shared" si="3"/>
        <v>2.5207221528329438E-3</v>
      </c>
      <c r="K25" s="21">
        <f t="shared" si="4"/>
        <v>3.3697826994703028E-3</v>
      </c>
      <c r="L25">
        <f t="shared" si="5"/>
        <v>-8.4906054663735908E-4</v>
      </c>
      <c r="M25">
        <f t="shared" si="6"/>
        <v>7.2090381185613104E-7</v>
      </c>
      <c r="N25">
        <f t="shared" si="7"/>
        <v>4.4183388381171174</v>
      </c>
      <c r="O25" s="21">
        <f t="shared" si="8"/>
        <v>-3.7388381171172824E-3</v>
      </c>
      <c r="P25" s="25">
        <f t="shared" si="9"/>
        <v>1.3978910466009106E-5</v>
      </c>
      <c r="Q25" s="27">
        <f t="shared" si="17"/>
        <v>4.3997890038656635</v>
      </c>
      <c r="R25" s="28">
        <f t="shared" si="10"/>
        <v>1.2320999999999751E-4</v>
      </c>
      <c r="AB25">
        <f t="shared" si="11"/>
        <v>-8.289925894922653E-4</v>
      </c>
      <c r="AC25">
        <f t="shared" si="12"/>
        <v>6.8722871343309148E-7</v>
      </c>
      <c r="AE25" s="6">
        <f t="shared" si="13"/>
        <v>4.4182504688678286</v>
      </c>
      <c r="AF25" s="21">
        <f t="shared" si="14"/>
        <v>-3.6504688678284936E-3</v>
      </c>
      <c r="AG25" s="21">
        <f t="shared" si="15"/>
        <v>1.3325922954985044E-5</v>
      </c>
    </row>
    <row r="26" spans="1:33" x14ac:dyDescent="0.2">
      <c r="A26" s="1">
        <v>27912</v>
      </c>
      <c r="B26" s="21">
        <v>23.312425665101706</v>
      </c>
      <c r="C26">
        <v>56.7</v>
      </c>
      <c r="D26" s="20">
        <v>4.4494999999999996</v>
      </c>
      <c r="E26">
        <f t="shared" si="16"/>
        <v>4.2203644485109342</v>
      </c>
      <c r="F26">
        <f t="shared" si="0"/>
        <v>10.821981960361537</v>
      </c>
      <c r="H26" s="21">
        <f t="shared" si="1"/>
        <v>8.378563524266136E-3</v>
      </c>
      <c r="I26" s="21">
        <f t="shared" si="2"/>
        <v>5.3191489361703592E-3</v>
      </c>
      <c r="J26" s="21">
        <f t="shared" si="3"/>
        <v>7.9055860100574193E-3</v>
      </c>
      <c r="K26" s="21">
        <f t="shared" si="4"/>
        <v>3.0594145880957768E-3</v>
      </c>
      <c r="L26">
        <f t="shared" si="5"/>
        <v>4.8461714219616425E-3</v>
      </c>
      <c r="M26">
        <f t="shared" si="6"/>
        <v>2.3485377451037727E-5</v>
      </c>
      <c r="N26">
        <f t="shared" si="7"/>
        <v>4.4281060916406076</v>
      </c>
      <c r="O26" s="21">
        <f t="shared" si="8"/>
        <v>2.1393908359391922E-2</v>
      </c>
      <c r="P26" s="25">
        <f t="shared" si="9"/>
        <v>4.5769931489005955E-4</v>
      </c>
      <c r="Q26" s="27">
        <f t="shared" si="17"/>
        <v>4.4132497825286334</v>
      </c>
      <c r="R26" s="28">
        <f t="shared" si="10"/>
        <v>1.2180099999999643E-3</v>
      </c>
      <c r="AB26">
        <f t="shared" si="11"/>
        <v>4.7005202155593704E-3</v>
      </c>
      <c r="AC26">
        <f t="shared" si="12"/>
        <v>2.2094890296882311E-5</v>
      </c>
      <c r="AE26" s="6">
        <f t="shared" si="13"/>
        <v>4.428749083456391</v>
      </c>
      <c r="AF26" s="21">
        <f t="shared" si="14"/>
        <v>2.0750916543608611E-2</v>
      </c>
      <c r="AG26" s="21">
        <f t="shared" si="15"/>
        <v>4.3060053739980955E-4</v>
      </c>
    </row>
    <row r="27" spans="1:33" x14ac:dyDescent="0.2">
      <c r="A27" s="1">
        <v>27942</v>
      </c>
      <c r="B27" s="21">
        <v>23.341054532322119</v>
      </c>
      <c r="C27">
        <v>57</v>
      </c>
      <c r="D27" s="20">
        <v>4.4683999999999999</v>
      </c>
      <c r="E27">
        <f t="shared" si="16"/>
        <v>4.2554900152914712</v>
      </c>
      <c r="F27">
        <f t="shared" si="0"/>
        <v>10.912051966088308</v>
      </c>
      <c r="H27" s="21">
        <f t="shared" si="1"/>
        <v>1.2280518394647277E-3</v>
      </c>
      <c r="I27" s="21">
        <f t="shared" si="2"/>
        <v>5.2910052910053462E-3</v>
      </c>
      <c r="J27" s="21">
        <f t="shared" si="3"/>
        <v>4.247668277334693E-3</v>
      </c>
      <c r="K27" s="21">
        <f t="shared" si="4"/>
        <v>-4.0629534515406185E-3</v>
      </c>
      <c r="L27">
        <f t="shared" si="5"/>
        <v>8.3106217288753115E-3</v>
      </c>
      <c r="M27">
        <f t="shared" si="6"/>
        <v>6.9066433520454472E-5</v>
      </c>
      <c r="N27">
        <f t="shared" si="7"/>
        <v>4.4314218886173693</v>
      </c>
      <c r="O27" s="21">
        <f t="shared" si="8"/>
        <v>3.697811138263063E-2</v>
      </c>
      <c r="P27" s="25">
        <f t="shared" si="9"/>
        <v>1.367380721426237E-3</v>
      </c>
      <c r="Q27" s="27">
        <f t="shared" si="17"/>
        <v>4.3953189540921977</v>
      </c>
      <c r="R27" s="28">
        <f t="shared" si="10"/>
        <v>3.5721000000001366E-4</v>
      </c>
      <c r="AB27">
        <f t="shared" si="11"/>
        <v>4.3620254686858109E-3</v>
      </c>
      <c r="AC27">
        <f t="shared" si="12"/>
        <v>1.9027266189463669E-5</v>
      </c>
      <c r="AE27" s="6">
        <f t="shared" si="13"/>
        <v>4.4489911676770824</v>
      </c>
      <c r="AF27" s="21">
        <f t="shared" si="14"/>
        <v>1.9408832322917569E-2</v>
      </c>
      <c r="AG27" s="21">
        <f t="shared" si="15"/>
        <v>3.7670277213912979E-4</v>
      </c>
    </row>
    <row r="28" spans="1:33" x14ac:dyDescent="0.2">
      <c r="A28" s="1">
        <v>27973</v>
      </c>
      <c r="B28" s="21">
        <v>23.484198868424201</v>
      </c>
      <c r="C28">
        <v>57.3</v>
      </c>
      <c r="D28" s="20">
        <v>4.4131999999999998</v>
      </c>
      <c r="E28">
        <f t="shared" si="16"/>
        <v>4.1992877242969202</v>
      </c>
      <c r="F28">
        <f t="shared" si="0"/>
        <v>10.767936407658606</v>
      </c>
      <c r="H28" s="21">
        <f t="shared" si="1"/>
        <v>6.1327278895586534E-3</v>
      </c>
      <c r="I28" s="21">
        <f t="shared" si="2"/>
        <v>5.2631578947368585E-3</v>
      </c>
      <c r="J28" s="21">
        <f t="shared" si="3"/>
        <v>-1.2353415092650644E-2</v>
      </c>
      <c r="K28" s="21">
        <f t="shared" si="4"/>
        <v>8.6956999482179498E-4</v>
      </c>
      <c r="L28">
        <f t="shared" si="5"/>
        <v>-1.3222985087472439E-2</v>
      </c>
      <c r="M28">
        <f t="shared" si="6"/>
        <v>1.7484733462351848E-4</v>
      </c>
      <c r="N28">
        <f t="shared" si="7"/>
        <v>4.4722855865648619</v>
      </c>
      <c r="O28" s="21">
        <f t="shared" si="8"/>
        <v>-5.9085586564862069E-2</v>
      </c>
      <c r="P28" s="25">
        <f t="shared" si="9"/>
        <v>3.4911065397138091E-3</v>
      </c>
      <c r="Q28" s="27">
        <f t="shared" si="17"/>
        <v>4.3991409915723478</v>
      </c>
      <c r="R28" s="28">
        <f t="shared" si="10"/>
        <v>3.0470400000000152E-3</v>
      </c>
      <c r="AB28">
        <f t="shared" si="11"/>
        <v>-1.4537890482679469E-2</v>
      </c>
      <c r="AC28">
        <f t="shared" si="12"/>
        <v>2.1135025968638228E-4</v>
      </c>
      <c r="AE28" s="6">
        <f t="shared" si="13"/>
        <v>4.4781611098328051</v>
      </c>
      <c r="AF28" s="21">
        <f t="shared" si="14"/>
        <v>-6.4961109832805342E-2</v>
      </c>
      <c r="AG28" s="21">
        <f t="shared" si="15"/>
        <v>4.219945790709799E-3</v>
      </c>
    </row>
    <row r="29" spans="1:33" x14ac:dyDescent="0.2">
      <c r="A29" s="1">
        <v>28004</v>
      </c>
      <c r="B29" s="21">
        <v>23.523791982665209</v>
      </c>
      <c r="C29">
        <v>57.6</v>
      </c>
      <c r="D29" s="20">
        <v>4.3486000000000002</v>
      </c>
      <c r="E29">
        <f t="shared" si="16"/>
        <v>4.1524820607185653</v>
      </c>
      <c r="F29">
        <f t="shared" si="0"/>
        <v>10.647915956091579</v>
      </c>
      <c r="H29" s="21">
        <f t="shared" si="1"/>
        <v>1.6859469834520358E-3</v>
      </c>
      <c r="I29" s="21">
        <f t="shared" si="2"/>
        <v>5.2356020942410098E-3</v>
      </c>
      <c r="J29" s="21">
        <f t="shared" si="3"/>
        <v>-1.4637904468412843E-2</v>
      </c>
      <c r="K29" s="21">
        <f t="shared" si="4"/>
        <v>-3.549655110788974E-3</v>
      </c>
      <c r="L29">
        <f t="shared" si="5"/>
        <v>-1.1088249357623869E-2</v>
      </c>
      <c r="M29">
        <f t="shared" si="6"/>
        <v>1.2294927381684614E-4</v>
      </c>
      <c r="N29">
        <f t="shared" si="7"/>
        <v>4.3975346620650662</v>
      </c>
      <c r="O29" s="21">
        <f t="shared" si="8"/>
        <v>-4.8934662065065915E-2</v>
      </c>
      <c r="P29" s="25">
        <f t="shared" si="9"/>
        <v>2.3946011514222013E-3</v>
      </c>
      <c r="Q29" s="27">
        <f t="shared" si="17"/>
        <v>4.3835255582685315</v>
      </c>
      <c r="R29" s="28">
        <f t="shared" si="10"/>
        <v>4.1731599999999414E-3</v>
      </c>
      <c r="AB29">
        <f t="shared" si="11"/>
        <v>-1.476277309372933E-2</v>
      </c>
      <c r="AC29">
        <f t="shared" si="12"/>
        <v>2.1793946941693864E-4</v>
      </c>
      <c r="AE29" s="6">
        <f t="shared" si="13"/>
        <v>4.4137510702172467</v>
      </c>
      <c r="AF29" s="21">
        <f t="shared" si="14"/>
        <v>-6.5151070217246421E-2</v>
      </c>
      <c r="AG29" s="21">
        <f t="shared" si="15"/>
        <v>4.2446619504525737E-3</v>
      </c>
    </row>
    <row r="30" spans="1:33" x14ac:dyDescent="0.2">
      <c r="A30" s="1">
        <v>28034</v>
      </c>
      <c r="B30" s="21">
        <v>23.858201516793049</v>
      </c>
      <c r="C30">
        <v>57.9</v>
      </c>
      <c r="D30" s="20">
        <v>4.2534000000000001</v>
      </c>
      <c r="E30">
        <f t="shared" si="16"/>
        <v>4.0255037752890201</v>
      </c>
      <c r="F30">
        <f t="shared" si="0"/>
        <v>10.322314522603763</v>
      </c>
      <c r="H30" s="21">
        <f t="shared" si="1"/>
        <v>1.4215800512700882E-2</v>
      </c>
      <c r="I30" s="21">
        <f t="shared" si="2"/>
        <v>5.2083333333332593E-3</v>
      </c>
      <c r="J30" s="21">
        <f t="shared" si="3"/>
        <v>-2.1892103205629398E-2</v>
      </c>
      <c r="K30" s="21">
        <f t="shared" si="4"/>
        <v>9.0074671793676231E-3</v>
      </c>
      <c r="L30">
        <f t="shared" si="5"/>
        <v>-3.0899570384997022E-2</v>
      </c>
      <c r="M30">
        <f t="shared" si="6"/>
        <v>9.5478344997738495E-4</v>
      </c>
      <c r="N30">
        <f t="shared" si="7"/>
        <v>4.3877698717761984</v>
      </c>
      <c r="O30" s="21">
        <f t="shared" si="8"/>
        <v>-0.1343698717761983</v>
      </c>
      <c r="P30" s="25">
        <f t="shared" si="9"/>
        <v>1.8055262441151972E-2</v>
      </c>
      <c r="Q30" s="27">
        <f t="shared" si="17"/>
        <v>4.4230100208645542</v>
      </c>
      <c r="R30" s="28">
        <f t="shared" si="10"/>
        <v>9.0630400000000326E-3</v>
      </c>
      <c r="AB30">
        <f t="shared" si="11"/>
        <v>-2.7869295122033868E-2</v>
      </c>
      <c r="AC30">
        <f t="shared" si="12"/>
        <v>7.7669761059902069E-4</v>
      </c>
      <c r="AE30" s="6">
        <f t="shared" si="13"/>
        <v>4.3745924167676762</v>
      </c>
      <c r="AF30" s="21">
        <f t="shared" si="14"/>
        <v>-0.12119241676767611</v>
      </c>
      <c r="AG30" s="21">
        <f t="shared" si="15"/>
        <v>1.4687601881990102E-2</v>
      </c>
    </row>
    <row r="31" spans="1:33" x14ac:dyDescent="0.2">
      <c r="A31" s="1">
        <v>28065</v>
      </c>
      <c r="B31" s="21">
        <v>24.043375466474046</v>
      </c>
      <c r="C31">
        <v>58.1</v>
      </c>
      <c r="D31" s="20">
        <v>4.2195999999999998</v>
      </c>
      <c r="E31">
        <f t="shared" si="16"/>
        <v>3.9764463545388744</v>
      </c>
      <c r="F31">
        <f t="shared" si="0"/>
        <v>10.196520049435158</v>
      </c>
      <c r="H31" s="21">
        <f t="shared" si="1"/>
        <v>7.7614379084969265E-3</v>
      </c>
      <c r="I31" s="21">
        <f t="shared" si="2"/>
        <v>3.4542314335059832E-3</v>
      </c>
      <c r="J31" s="21">
        <f t="shared" si="3"/>
        <v>-7.9465839093432189E-3</v>
      </c>
      <c r="K31" s="21">
        <f t="shared" si="4"/>
        <v>4.3072064749909433E-3</v>
      </c>
      <c r="L31">
        <f t="shared" si="5"/>
        <v>-1.2253790384334162E-2</v>
      </c>
      <c r="M31">
        <f t="shared" si="6"/>
        <v>1.5015537878320038E-4</v>
      </c>
      <c r="N31">
        <f t="shared" si="7"/>
        <v>4.2717202720207261</v>
      </c>
      <c r="O31" s="21">
        <f t="shared" si="8"/>
        <v>-5.2120272020726333E-2</v>
      </c>
      <c r="P31" s="25">
        <f t="shared" si="9"/>
        <v>2.716522755514508E-3</v>
      </c>
      <c r="Q31" s="27">
        <f t="shared" si="17"/>
        <v>4.4420608382653715</v>
      </c>
      <c r="R31" s="28">
        <f t="shared" si="10"/>
        <v>1.1424400000000186E-3</v>
      </c>
      <c r="AB31">
        <f t="shared" si="11"/>
        <v>-1.1733190709285767E-2</v>
      </c>
      <c r="AC31">
        <f t="shared" si="12"/>
        <v>1.3766776422046982E-4</v>
      </c>
      <c r="AE31" s="6">
        <f t="shared" si="13"/>
        <v>4.2695059533628754</v>
      </c>
      <c r="AF31" s="21">
        <f t="shared" si="14"/>
        <v>-4.9905953362875621E-2</v>
      </c>
      <c r="AG31" s="21">
        <f t="shared" si="15"/>
        <v>2.4906041810575166E-3</v>
      </c>
    </row>
    <row r="32" spans="1:33" x14ac:dyDescent="0.2">
      <c r="A32" s="1">
        <v>28095</v>
      </c>
      <c r="B32" s="21">
        <v>24.078704706873708</v>
      </c>
      <c r="C32">
        <v>58.4</v>
      </c>
      <c r="D32" s="20">
        <v>4.1578999999999997</v>
      </c>
      <c r="E32">
        <f t="shared" si="16"/>
        <v>3.9327552255768294</v>
      </c>
      <c r="F32">
        <f t="shared" si="0"/>
        <v>10.084485978628333</v>
      </c>
      <c r="H32" s="21">
        <f t="shared" si="1"/>
        <v>1.4693960275637963E-3</v>
      </c>
      <c r="I32" s="21">
        <f t="shared" si="2"/>
        <v>5.1635111876076056E-3</v>
      </c>
      <c r="J32" s="21">
        <f t="shared" si="3"/>
        <v>-1.4622239074793875E-2</v>
      </c>
      <c r="K32" s="21">
        <f t="shared" si="4"/>
        <v>-3.6941151600438094E-3</v>
      </c>
      <c r="L32">
        <f t="shared" si="5"/>
        <v>-1.0928123914750065E-2</v>
      </c>
      <c r="M32">
        <f t="shared" si="6"/>
        <v>1.194238922961323E-4</v>
      </c>
      <c r="N32">
        <f t="shared" si="7"/>
        <v>4.2040123116706791</v>
      </c>
      <c r="O32" s="21">
        <f t="shared" si="8"/>
        <v>-4.6112311670679418E-2</v>
      </c>
      <c r="P32" s="25">
        <f t="shared" si="9"/>
        <v>2.1263452876138771E-3</v>
      </c>
      <c r="Q32" s="27">
        <f t="shared" si="17"/>
        <v>4.4256513539808982</v>
      </c>
      <c r="R32" s="28">
        <f t="shared" si="10"/>
        <v>3.8068900000000107E-3</v>
      </c>
      <c r="AB32">
        <f t="shared" si="11"/>
        <v>-1.4679781214682365E-2</v>
      </c>
      <c r="AC32">
        <f t="shared" si="12"/>
        <v>2.1549597651094126E-4</v>
      </c>
      <c r="AE32" s="6">
        <f t="shared" si="13"/>
        <v>4.2198428048134735</v>
      </c>
      <c r="AF32" s="21">
        <f t="shared" si="14"/>
        <v>-6.1942804813473806E-2</v>
      </c>
      <c r="AG32" s="21">
        <f t="shared" si="15"/>
        <v>3.8369110681601135E-3</v>
      </c>
    </row>
    <row r="33" spans="1:33" x14ac:dyDescent="0.2">
      <c r="A33" s="1">
        <v>28126</v>
      </c>
      <c r="B33" s="21">
        <v>24.376566750932938</v>
      </c>
      <c r="C33">
        <v>58.7</v>
      </c>
      <c r="D33" s="20">
        <v>4.2141000000000002</v>
      </c>
      <c r="E33">
        <f t="shared" si="16"/>
        <v>3.9574328103399461</v>
      </c>
      <c r="F33">
        <f t="shared" si="0"/>
        <v>10.147764963272886</v>
      </c>
      <c r="H33" s="21">
        <f t="shared" si="1"/>
        <v>1.2370351631672216E-2</v>
      </c>
      <c r="I33" s="21">
        <f t="shared" si="2"/>
        <v>5.1369863013699391E-3</v>
      </c>
      <c r="J33" s="21">
        <f t="shared" si="3"/>
        <v>1.351643858678675E-2</v>
      </c>
      <c r="K33" s="21">
        <f t="shared" si="4"/>
        <v>7.2333653303022771E-3</v>
      </c>
      <c r="L33">
        <f t="shared" si="5"/>
        <v>6.2830732564844727E-3</v>
      </c>
      <c r="M33">
        <f t="shared" si="6"/>
        <v>3.9477009546350399E-5</v>
      </c>
      <c r="N33">
        <f t="shared" si="7"/>
        <v>4.1879756097068634</v>
      </c>
      <c r="O33" s="21">
        <f t="shared" si="8"/>
        <v>2.6124390293136734E-2</v>
      </c>
      <c r="P33" s="25">
        <f t="shared" si="9"/>
        <v>6.824837681881368E-4</v>
      </c>
      <c r="Q33" s="27">
        <f t="shared" si="17"/>
        <v>4.4576637070487886</v>
      </c>
      <c r="R33" s="28">
        <f t="shared" si="10"/>
        <v>3.1584400000000531E-3</v>
      </c>
      <c r="AB33">
        <f t="shared" si="11"/>
        <v>8.3660776378712432E-3</v>
      </c>
      <c r="AC33">
        <f t="shared" si="12"/>
        <v>6.9991255042889275E-5</v>
      </c>
      <c r="AE33" s="6">
        <f t="shared" si="13"/>
        <v>4.1793146857894952</v>
      </c>
      <c r="AF33" s="21">
        <f t="shared" si="14"/>
        <v>3.4785314210505014E-2</v>
      </c>
      <c r="AG33" s="21">
        <f t="shared" si="15"/>
        <v>1.2100180847235621E-3</v>
      </c>
    </row>
    <row r="34" spans="1:33" x14ac:dyDescent="0.2">
      <c r="A34" s="1">
        <v>28157</v>
      </c>
      <c r="B34" s="21">
        <v>24.682347417840365</v>
      </c>
      <c r="C34">
        <v>59.3</v>
      </c>
      <c r="D34" s="20">
        <v>4.2476000000000003</v>
      </c>
      <c r="E34">
        <f t="shared" si="16"/>
        <v>3.9797427005735853</v>
      </c>
      <c r="F34">
        <f t="shared" si="0"/>
        <v>10.204972636352228</v>
      </c>
      <c r="H34" s="21">
        <f t="shared" si="1"/>
        <v>1.2544041580249354E-2</v>
      </c>
      <c r="I34" s="21">
        <f t="shared" si="2"/>
        <v>1.0221465076660996E-2</v>
      </c>
      <c r="J34" s="21">
        <f t="shared" si="3"/>
        <v>7.9495028594480655E-3</v>
      </c>
      <c r="K34" s="21">
        <f t="shared" si="4"/>
        <v>2.3225765035883583E-3</v>
      </c>
      <c r="L34">
        <f t="shared" si="5"/>
        <v>5.6269263558597071E-3</v>
      </c>
      <c r="M34">
        <f t="shared" si="6"/>
        <v>3.1662300214268602E-5</v>
      </c>
      <c r="N34">
        <f t="shared" si="7"/>
        <v>4.2238875696437717</v>
      </c>
      <c r="O34" s="21">
        <f t="shared" si="8"/>
        <v>2.3712430356228609E-2</v>
      </c>
      <c r="P34" s="25">
        <f t="shared" si="9"/>
        <v>5.6227935339899198E-4</v>
      </c>
      <c r="Q34" s="27">
        <f t="shared" si="17"/>
        <v>4.468016972035679</v>
      </c>
      <c r="R34" s="28">
        <f t="shared" si="10"/>
        <v>1.1222500000000056E-3</v>
      </c>
      <c r="AB34">
        <f t="shared" si="11"/>
        <v>5.0878449401049576E-3</v>
      </c>
      <c r="AC34">
        <f t="shared" si="12"/>
        <v>2.5886166134551621E-5</v>
      </c>
      <c r="AE34" s="6">
        <f t="shared" si="13"/>
        <v>4.2261593126379031</v>
      </c>
      <c r="AF34" s="21">
        <f t="shared" si="14"/>
        <v>2.1440687362097144E-2</v>
      </c>
      <c r="AG34" s="21">
        <f t="shared" si="15"/>
        <v>4.5970307455919221E-4</v>
      </c>
    </row>
    <row r="35" spans="1:33" x14ac:dyDescent="0.2">
      <c r="A35" s="1">
        <v>28185</v>
      </c>
      <c r="B35" s="21">
        <v>24.913814854941602</v>
      </c>
      <c r="C35">
        <v>59.6</v>
      </c>
      <c r="D35" s="20">
        <v>4.2148000000000003</v>
      </c>
      <c r="E35">
        <f t="shared" si="16"/>
        <v>3.932114437441149</v>
      </c>
      <c r="F35">
        <f t="shared" si="0"/>
        <v>10.082842850948401</v>
      </c>
      <c r="H35" s="21">
        <f t="shared" si="1"/>
        <v>9.377853458700347E-3</v>
      </c>
      <c r="I35" s="21">
        <f t="shared" si="2"/>
        <v>5.0590219224284638E-3</v>
      </c>
      <c r="J35" s="21">
        <f t="shared" si="3"/>
        <v>-7.7220077220077066E-3</v>
      </c>
      <c r="K35" s="21">
        <f t="shared" si="4"/>
        <v>4.3188315362718832E-3</v>
      </c>
      <c r="L35">
        <f t="shared" si="5"/>
        <v>-1.204083925827959E-2</v>
      </c>
      <c r="M35">
        <f t="shared" si="6"/>
        <v>1.4498181004372697E-4</v>
      </c>
      <c r="N35">
        <f t="shared" si="7"/>
        <v>4.2659446688334688</v>
      </c>
      <c r="O35" s="21">
        <f t="shared" si="8"/>
        <v>-5.1144668833468465E-2</v>
      </c>
      <c r="P35" s="25">
        <f t="shared" si="9"/>
        <v>2.6157771500851606E-3</v>
      </c>
      <c r="Q35" s="27">
        <f t="shared" si="17"/>
        <v>4.4873135846391046</v>
      </c>
      <c r="R35" s="28">
        <f t="shared" si="10"/>
        <v>1.0758399999999961E-3</v>
      </c>
      <c r="AB35">
        <f t="shared" si="11"/>
        <v>-1.151403245253361E-2</v>
      </c>
      <c r="AC35">
        <f t="shared" si="12"/>
        <v>1.3257294331799714E-4</v>
      </c>
      <c r="AE35" s="6">
        <f t="shared" si="13"/>
        <v>4.263707004245382</v>
      </c>
      <c r="AF35" s="21">
        <f t="shared" si="14"/>
        <v>-4.8907004245381636E-2</v>
      </c>
      <c r="AG35" s="21">
        <f t="shared" si="15"/>
        <v>2.3918950642577773E-3</v>
      </c>
    </row>
    <row r="36" spans="1:33" x14ac:dyDescent="0.2">
      <c r="A36" s="1">
        <v>28216</v>
      </c>
      <c r="B36" s="21">
        <v>25.209849524497404</v>
      </c>
      <c r="C36">
        <v>60</v>
      </c>
      <c r="D36" s="20">
        <v>4.3472999999999997</v>
      </c>
      <c r="E36">
        <f t="shared" si="16"/>
        <v>4.035002038421772</v>
      </c>
      <c r="F36">
        <f t="shared" si="0"/>
        <v>10.346670246743576</v>
      </c>
      <c r="H36" s="21">
        <f t="shared" si="1"/>
        <v>1.1882350064790881E-2</v>
      </c>
      <c r="I36" s="21">
        <f t="shared" si="2"/>
        <v>6.7114093959730337E-3</v>
      </c>
      <c r="J36" s="21">
        <f t="shared" si="3"/>
        <v>3.1436841605769983E-2</v>
      </c>
      <c r="K36" s="21">
        <f t="shared" si="4"/>
        <v>5.1709406688178472E-3</v>
      </c>
      <c r="L36">
        <f t="shared" si="5"/>
        <v>2.6265900936952136E-2</v>
      </c>
      <c r="M36">
        <f t="shared" si="6"/>
        <v>6.8989755202978308E-4</v>
      </c>
      <c r="N36">
        <f t="shared" si="7"/>
        <v>4.2365944807309335</v>
      </c>
      <c r="O36" s="21">
        <f t="shared" si="8"/>
        <v>0.11070551926906624</v>
      </c>
      <c r="P36" s="25">
        <f t="shared" si="9"/>
        <v>1.2255711996633598E-2</v>
      </c>
      <c r="Q36" s="27">
        <f t="shared" si="17"/>
        <v>4.5105172169476537</v>
      </c>
      <c r="R36" s="28">
        <f t="shared" si="10"/>
        <v>1.7556249999999839E-2</v>
      </c>
      <c r="AB36">
        <f t="shared" si="11"/>
        <v>2.7247686226380633E-2</v>
      </c>
      <c r="AC36">
        <f t="shared" si="12"/>
        <v>7.4243640469129292E-4</v>
      </c>
      <c r="AE36" s="6">
        <f t="shared" si="13"/>
        <v>4.232456452093051</v>
      </c>
      <c r="AF36" s="21">
        <f t="shared" si="14"/>
        <v>0.11484354790694873</v>
      </c>
      <c r="AG36" s="21">
        <f t="shared" si="15"/>
        <v>1.3189040495855628E-2</v>
      </c>
    </row>
    <row r="37" spans="1:33" x14ac:dyDescent="0.2">
      <c r="A37" s="1">
        <v>28246</v>
      </c>
      <c r="B37" s="21">
        <v>25.518066690742739</v>
      </c>
      <c r="C37">
        <v>60.2</v>
      </c>
      <c r="D37" s="20">
        <v>4.3551000000000002</v>
      </c>
      <c r="E37">
        <f t="shared" si="16"/>
        <v>4.0067293286267853</v>
      </c>
      <c r="F37">
        <f t="shared" si="0"/>
        <v>10.274172537338448</v>
      </c>
      <c r="H37" s="21">
        <f t="shared" si="1"/>
        <v>1.2226061323604043E-2</v>
      </c>
      <c r="I37" s="21">
        <f t="shared" si="2"/>
        <v>3.3333333333334103E-3</v>
      </c>
      <c r="J37" s="21">
        <f t="shared" si="3"/>
        <v>1.7942171002691687E-3</v>
      </c>
      <c r="K37" s="21">
        <f t="shared" si="4"/>
        <v>8.8927279902706324E-3</v>
      </c>
      <c r="L37">
        <f t="shared" si="5"/>
        <v>-7.0985108900014637E-3</v>
      </c>
      <c r="M37">
        <f t="shared" si="6"/>
        <v>5.0388856855469376E-5</v>
      </c>
      <c r="N37">
        <f t="shared" si="7"/>
        <v>4.3859593563921031</v>
      </c>
      <c r="O37" s="21">
        <f t="shared" si="8"/>
        <v>-3.085935639210291E-2</v>
      </c>
      <c r="P37" s="25">
        <f t="shared" si="9"/>
        <v>9.522998769348227E-4</v>
      </c>
      <c r="Q37" s="27">
        <f t="shared" si="17"/>
        <v>4.5506280196534021</v>
      </c>
      <c r="R37" s="28">
        <f t="shared" si="10"/>
        <v>6.084000000000738E-5</v>
      </c>
      <c r="AB37">
        <f t="shared" si="11"/>
        <v>-4.1294999185244648E-3</v>
      </c>
      <c r="AC37">
        <f t="shared" si="12"/>
        <v>1.7052769577093561E-5</v>
      </c>
      <c r="AE37" s="6">
        <f t="shared" si="13"/>
        <v>4.3730521749958013</v>
      </c>
      <c r="AF37" s="21">
        <f t="shared" si="14"/>
        <v>-1.7952174995801151E-2</v>
      </c>
      <c r="AG37" s="21">
        <f t="shared" si="15"/>
        <v>3.2228058707986805E-4</v>
      </c>
    </row>
    <row r="38" spans="1:33" x14ac:dyDescent="0.2">
      <c r="A38" s="1">
        <v>28277</v>
      </c>
      <c r="B38" s="21">
        <v>26.091253159985545</v>
      </c>
      <c r="C38">
        <v>60.5</v>
      </c>
      <c r="D38" s="20">
        <v>4.4199000000000002</v>
      </c>
      <c r="E38">
        <f t="shared" si="16"/>
        <v>3.9968332516900182</v>
      </c>
      <c r="F38">
        <f t="shared" si="0"/>
        <v>10.248796727406717</v>
      </c>
      <c r="H38" s="21">
        <f t="shared" si="1"/>
        <v>2.2461986489389574E-2</v>
      </c>
      <c r="I38" s="21">
        <f t="shared" si="2"/>
        <v>4.983388704318914E-3</v>
      </c>
      <c r="J38" s="21">
        <f t="shared" si="3"/>
        <v>1.4879107253564783E-2</v>
      </c>
      <c r="K38" s="21">
        <f t="shared" si="4"/>
        <v>1.747859778507066E-2</v>
      </c>
      <c r="L38">
        <f t="shared" si="5"/>
        <v>-2.5994905315058769E-3</v>
      </c>
      <c r="M38">
        <f t="shared" si="6"/>
        <v>6.7573510233887066E-6</v>
      </c>
      <c r="N38">
        <f t="shared" si="7"/>
        <v>4.4312210412137611</v>
      </c>
      <c r="O38" s="21">
        <f t="shared" si="8"/>
        <v>-1.1321041213760985E-2</v>
      </c>
      <c r="P38" s="25">
        <f t="shared" si="9"/>
        <v>1.2816597416367479E-4</v>
      </c>
      <c r="Q38" s="27">
        <f t="shared" si="17"/>
        <v>4.6301666164783963</v>
      </c>
      <c r="R38" s="28">
        <f t="shared" si="10"/>
        <v>4.1990399999999959E-3</v>
      </c>
      <c r="AB38">
        <f t="shared" si="11"/>
        <v>4.9538933461292876E-3</v>
      </c>
      <c r="AC38">
        <f t="shared" si="12"/>
        <v>2.454105928482403E-5</v>
      </c>
      <c r="AE38" s="6">
        <f t="shared" si="13"/>
        <v>4.3983252990882722</v>
      </c>
      <c r="AF38" s="21">
        <f t="shared" si="14"/>
        <v>2.1574700911727973E-2</v>
      </c>
      <c r="AG38" s="21">
        <f t="shared" si="15"/>
        <v>4.6546771943051582E-4</v>
      </c>
    </row>
    <row r="39" spans="1:33" x14ac:dyDescent="0.2">
      <c r="A39" s="1">
        <v>28307</v>
      </c>
      <c r="B39" s="21">
        <v>26.326984470928124</v>
      </c>
      <c r="C39">
        <v>60.8</v>
      </c>
      <c r="D39" s="20">
        <v>4.3498000000000001</v>
      </c>
      <c r="E39">
        <f t="shared" si="16"/>
        <v>3.9175531855701173</v>
      </c>
      <c r="F39">
        <f t="shared" si="0"/>
        <v>10.045504462998473</v>
      </c>
      <c r="H39" s="21">
        <f t="shared" si="1"/>
        <v>9.0348788345706588E-3</v>
      </c>
      <c r="I39" s="21">
        <f t="shared" si="2"/>
        <v>4.9586776859502635E-3</v>
      </c>
      <c r="J39" s="21">
        <f t="shared" si="3"/>
        <v>-1.5860087332292605E-2</v>
      </c>
      <c r="K39" s="21">
        <f t="shared" si="4"/>
        <v>4.0762011486203953E-3</v>
      </c>
      <c r="L39">
        <f t="shared" si="5"/>
        <v>-1.9936288480913E-2</v>
      </c>
      <c r="M39">
        <f t="shared" si="6"/>
        <v>3.9745559839418436E-4</v>
      </c>
      <c r="N39">
        <f t="shared" si="7"/>
        <v>4.4379164014567873</v>
      </c>
      <c r="O39" s="21">
        <f t="shared" si="8"/>
        <v>-8.811640145678723E-2</v>
      </c>
      <c r="P39" s="25">
        <f t="shared" si="9"/>
        <v>7.7645002056936944E-3</v>
      </c>
      <c r="Q39" s="27">
        <f t="shared" si="17"/>
        <v>4.6490401069587897</v>
      </c>
      <c r="R39" s="28">
        <f t="shared" si="10"/>
        <v>4.9140100000000068E-3</v>
      </c>
      <c r="AB39">
        <f t="shared" si="11"/>
        <v>-1.9539032693519733E-2</v>
      </c>
      <c r="AC39">
        <f t="shared" si="12"/>
        <v>3.8177379859843295E-4</v>
      </c>
      <c r="AE39" s="6">
        <f t="shared" si="13"/>
        <v>4.4361605706020883</v>
      </c>
      <c r="AF39" s="21">
        <f t="shared" si="14"/>
        <v>-8.6360570602088238E-2</v>
      </c>
      <c r="AG39" s="21">
        <f t="shared" si="15"/>
        <v>7.4581481547182672E-3</v>
      </c>
    </row>
    <row r="40" spans="1:33" x14ac:dyDescent="0.2">
      <c r="A40" s="1">
        <v>28338</v>
      </c>
      <c r="B40" s="21">
        <v>26.399470326230876</v>
      </c>
      <c r="C40">
        <v>61.1</v>
      </c>
      <c r="D40" s="20">
        <v>4.4550000000000001</v>
      </c>
      <c r="E40">
        <f t="shared" si="16"/>
        <v>4.0210257621548688</v>
      </c>
      <c r="F40">
        <f t="shared" si="0"/>
        <v>10.310831870347712</v>
      </c>
      <c r="H40" s="21">
        <f t="shared" si="1"/>
        <v>2.7532912241732266E-3</v>
      </c>
      <c r="I40" s="21">
        <f t="shared" si="2"/>
        <v>4.9342105263159297E-3</v>
      </c>
      <c r="J40" s="21">
        <f t="shared" si="3"/>
        <v>2.4185020000919488E-2</v>
      </c>
      <c r="K40" s="21">
        <f t="shared" si="4"/>
        <v>-2.1809193021427031E-3</v>
      </c>
      <c r="L40">
        <f t="shared" si="5"/>
        <v>2.6365939303062191E-2</v>
      </c>
      <c r="M40">
        <f t="shared" si="6"/>
        <v>6.9516275533275959E-4</v>
      </c>
      <c r="N40">
        <f t="shared" si="7"/>
        <v>4.3403134372195398</v>
      </c>
      <c r="O40" s="21">
        <f t="shared" si="8"/>
        <v>0.1146865627804603</v>
      </c>
      <c r="P40" s="25">
        <f t="shared" si="9"/>
        <v>1.3153007682396462E-2</v>
      </c>
      <c r="Q40" s="27">
        <f t="shared" si="17"/>
        <v>4.638900925653088</v>
      </c>
      <c r="R40" s="28">
        <f t="shared" si="10"/>
        <v>1.1067039999999992E-2</v>
      </c>
      <c r="AB40">
        <f t="shared" si="11"/>
        <v>2.3422243719119804E-2</v>
      </c>
      <c r="AC40">
        <f t="shared" si="12"/>
        <v>5.4860150083784712E-4</v>
      </c>
      <c r="AE40" s="6">
        <f t="shared" si="13"/>
        <v>4.3531179242705722</v>
      </c>
      <c r="AF40" s="21">
        <f t="shared" si="14"/>
        <v>0.10188207572942787</v>
      </c>
      <c r="AG40" s="21">
        <f t="shared" si="15"/>
        <v>1.0379957354936875E-2</v>
      </c>
    </row>
    <row r="41" spans="1:33" x14ac:dyDescent="0.2">
      <c r="A41" s="1">
        <v>28369</v>
      </c>
      <c r="B41" s="21">
        <v>26.671140002407597</v>
      </c>
      <c r="C41">
        <v>61.3</v>
      </c>
      <c r="D41" s="20">
        <v>4.8539000000000003</v>
      </c>
      <c r="E41">
        <f t="shared" si="16"/>
        <v>4.3506372154744231</v>
      </c>
      <c r="F41">
        <f t="shared" si="0"/>
        <v>11.15603119975902</v>
      </c>
      <c r="H41" s="21">
        <f t="shared" si="1"/>
        <v>1.0290724503922544E-2</v>
      </c>
      <c r="I41" s="21">
        <f t="shared" si="2"/>
        <v>3.2733224222585289E-3</v>
      </c>
      <c r="J41" s="21">
        <f t="shared" si="3"/>
        <v>8.9539842873176179E-2</v>
      </c>
      <c r="K41" s="21">
        <f t="shared" si="4"/>
        <v>7.0174020816640148E-3</v>
      </c>
      <c r="L41">
        <f t="shared" si="5"/>
        <v>8.2522440791512164E-2</v>
      </c>
      <c r="M41">
        <f t="shared" si="6"/>
        <v>6.8099532341886308E-3</v>
      </c>
      <c r="N41">
        <f t="shared" si="7"/>
        <v>4.4862625262738129</v>
      </c>
      <c r="O41" s="21">
        <f t="shared" si="8"/>
        <v>0.36763747372618738</v>
      </c>
      <c r="P41" s="25">
        <f t="shared" si="9"/>
        <v>0.13515731208777312</v>
      </c>
      <c r="Q41" s="27">
        <f t="shared" si="17"/>
        <v>4.6714539586653991</v>
      </c>
      <c r="R41" s="28">
        <f t="shared" si="10"/>
        <v>0.15912121000000021</v>
      </c>
      <c r="AB41">
        <f t="shared" si="11"/>
        <v>8.4490132911072782E-2</v>
      </c>
      <c r="AC41">
        <f t="shared" si="12"/>
        <v>7.1385825593307441E-3</v>
      </c>
      <c r="AE41" s="6">
        <f t="shared" si="13"/>
        <v>4.4774964578811707</v>
      </c>
      <c r="AF41" s="21">
        <f t="shared" si="14"/>
        <v>0.37640354211882965</v>
      </c>
      <c r="AG41" s="21">
        <f t="shared" si="15"/>
        <v>0.14167962651960156</v>
      </c>
    </row>
    <row r="42" spans="1:33" x14ac:dyDescent="0.2">
      <c r="A42" s="1">
        <v>28399</v>
      </c>
      <c r="B42" s="21">
        <v>26.830121584206083</v>
      </c>
      <c r="C42">
        <v>61.6</v>
      </c>
      <c r="D42" s="20">
        <v>4.7969999999999997</v>
      </c>
      <c r="E42">
        <f t="shared" si="16"/>
        <v>4.2950768631142973</v>
      </c>
      <c r="F42">
        <f t="shared" si="0"/>
        <v>11.013561719151779</v>
      </c>
      <c r="H42" s="21">
        <f t="shared" si="1"/>
        <v>5.96080939112964E-3</v>
      </c>
      <c r="I42" s="21">
        <f t="shared" si="2"/>
        <v>4.8939641109300158E-3</v>
      </c>
      <c r="J42" s="21">
        <f t="shared" si="3"/>
        <v>-1.1722532396629681E-2</v>
      </c>
      <c r="K42" s="21">
        <f t="shared" si="4"/>
        <v>1.0668452801996242E-3</v>
      </c>
      <c r="L42">
        <f t="shared" si="5"/>
        <v>-1.2789377676829305E-2</v>
      </c>
      <c r="M42">
        <f t="shared" si="6"/>
        <v>1.6356818136057977E-4</v>
      </c>
      <c r="N42">
        <f t="shared" si="7"/>
        <v>4.8590783603055616</v>
      </c>
      <c r="O42" s="21">
        <f t="shared" si="8"/>
        <v>-6.2078360305561908E-2</v>
      </c>
      <c r="P42" s="25">
        <f t="shared" si="9"/>
        <v>3.8537228182271644E-3</v>
      </c>
      <c r="Q42" s="27">
        <f t="shared" si="17"/>
        <v>4.6764376772728715</v>
      </c>
      <c r="R42" s="28">
        <f t="shared" si="10"/>
        <v>3.2376100000000704E-3</v>
      </c>
      <c r="AB42">
        <f t="shared" si="11"/>
        <v>-1.3998949134420782E-2</v>
      </c>
      <c r="AC42">
        <f t="shared" si="12"/>
        <v>1.9597057686810036E-4</v>
      </c>
      <c r="AE42" s="6">
        <f t="shared" si="13"/>
        <v>4.8649494992035649</v>
      </c>
      <c r="AF42" s="21">
        <f t="shared" si="14"/>
        <v>-6.7949499203565189E-2</v>
      </c>
      <c r="AG42" s="21">
        <f t="shared" si="15"/>
        <v>4.6171344420153065E-3</v>
      </c>
    </row>
    <row r="43" spans="1:33" x14ac:dyDescent="0.2">
      <c r="A43" s="1">
        <v>28430</v>
      </c>
      <c r="B43" s="21">
        <v>27.042097026604058</v>
      </c>
      <c r="C43">
        <v>62</v>
      </c>
      <c r="D43" s="20">
        <v>4.7965999999999998</v>
      </c>
      <c r="E43">
        <f t="shared" si="16"/>
        <v>4.2887227955551426</v>
      </c>
      <c r="F43">
        <f t="shared" si="0"/>
        <v>10.997268433266399</v>
      </c>
      <c r="H43" s="21">
        <f t="shared" si="1"/>
        <v>7.9006515767248153E-3</v>
      </c>
      <c r="I43" s="21">
        <f t="shared" si="2"/>
        <v>6.4935064935065512E-3</v>
      </c>
      <c r="J43" s="21">
        <f t="shared" si="3"/>
        <v>-8.3385449239137266E-5</v>
      </c>
      <c r="K43" s="21">
        <f t="shared" si="4"/>
        <v>1.4071450832182641E-3</v>
      </c>
      <c r="L43">
        <f t="shared" si="5"/>
        <v>-1.4905305324574014E-3</v>
      </c>
      <c r="M43">
        <f t="shared" si="6"/>
        <v>2.2216812681877445E-6</v>
      </c>
      <c r="N43">
        <f t="shared" si="7"/>
        <v>4.8037500749641975</v>
      </c>
      <c r="O43" s="21">
        <f t="shared" si="8"/>
        <v>-7.1500749641977279E-3</v>
      </c>
      <c r="P43" s="25">
        <f t="shared" si="9"/>
        <v>5.1123571993647141E-5</v>
      </c>
      <c r="Q43" s="27">
        <f t="shared" si="17"/>
        <v>4.6830181035574228</v>
      </c>
      <c r="R43" s="28">
        <f t="shared" si="10"/>
        <v>1.5999999999996475E-7</v>
      </c>
      <c r="AB43">
        <f t="shared" si="11"/>
        <v>-2.5184009819722761E-3</v>
      </c>
      <c r="AC43">
        <f t="shared" si="12"/>
        <v>6.3423435059989246E-6</v>
      </c>
      <c r="AE43" s="6">
        <f t="shared" si="13"/>
        <v>4.80868076951052</v>
      </c>
      <c r="AF43" s="21">
        <f t="shared" si="14"/>
        <v>-1.2080769510520284E-2</v>
      </c>
      <c r="AG43" s="21">
        <f t="shared" si="15"/>
        <v>1.459449919663165E-4</v>
      </c>
    </row>
    <row r="44" spans="1:33" x14ac:dyDescent="0.2">
      <c r="A44" s="1">
        <v>28460</v>
      </c>
      <c r="B44" s="21">
        <v>27.220570603105802</v>
      </c>
      <c r="C44">
        <v>62.3</v>
      </c>
      <c r="D44" s="20">
        <v>4.7523999999999997</v>
      </c>
      <c r="E44">
        <f t="shared" si="16"/>
        <v>4.2417684688600117</v>
      </c>
      <c r="F44">
        <f t="shared" si="0"/>
        <v>10.876866775387088</v>
      </c>
      <c r="H44" s="21">
        <f t="shared" si="1"/>
        <v>6.5998423245861026E-3</v>
      </c>
      <c r="I44" s="21">
        <f t="shared" si="2"/>
        <v>4.8387096774193949E-3</v>
      </c>
      <c r="J44" s="21">
        <f t="shared" si="3"/>
        <v>-9.2148605262060146E-3</v>
      </c>
      <c r="K44" s="21">
        <f t="shared" si="4"/>
        <v>1.7611326471667077E-3</v>
      </c>
      <c r="L44">
        <f t="shared" si="5"/>
        <v>-1.0975993173372722E-2</v>
      </c>
      <c r="M44">
        <f t="shared" si="6"/>
        <v>1.204724261419246E-4</v>
      </c>
      <c r="N44">
        <f t="shared" si="7"/>
        <v>4.8050474488553991</v>
      </c>
      <c r="O44" s="21">
        <f t="shared" si="8"/>
        <v>-5.2647448855399404E-2</v>
      </c>
      <c r="P44" s="25">
        <f t="shared" si="9"/>
        <v>2.771753870981896E-3</v>
      </c>
      <c r="Q44" s="27">
        <f t="shared" si="17"/>
        <v>4.6912655196268709</v>
      </c>
      <c r="R44" s="28">
        <f t="shared" si="10"/>
        <v>1.9536400000000017E-3</v>
      </c>
      <c r="AB44">
        <f t="shared" si="11"/>
        <v>-1.1814854118193614E-2</v>
      </c>
      <c r="AC44">
        <f t="shared" si="12"/>
        <v>1.3959077783419661E-4</v>
      </c>
      <c r="AE44" s="6">
        <f t="shared" si="13"/>
        <v>4.8090711292633275</v>
      </c>
      <c r="AF44" s="21">
        <f t="shared" si="14"/>
        <v>-5.6671129263327735E-2</v>
      </c>
      <c r="AG44" s="21">
        <f t="shared" si="15"/>
        <v>3.2116168919808013E-3</v>
      </c>
    </row>
    <row r="45" spans="1:33" x14ac:dyDescent="0.2">
      <c r="A45" s="1">
        <v>28491</v>
      </c>
      <c r="B45" s="21">
        <v>27.792538822679663</v>
      </c>
      <c r="C45">
        <v>62.7</v>
      </c>
      <c r="D45" s="20">
        <v>4.6702000000000004</v>
      </c>
      <c r="E45">
        <f t="shared" si="16"/>
        <v>4.1088278870474095</v>
      </c>
      <c r="F45">
        <f t="shared" si="0"/>
        <v>10.535976647122558</v>
      </c>
      <c r="H45" s="21">
        <f t="shared" si="1"/>
        <v>2.1012352309345061E-2</v>
      </c>
      <c r="I45" s="21">
        <f t="shared" si="2"/>
        <v>6.4205457463886173E-3</v>
      </c>
      <c r="J45" s="21">
        <f t="shared" si="3"/>
        <v>-1.7296523861627722E-2</v>
      </c>
      <c r="K45" s="21">
        <f t="shared" si="4"/>
        <v>1.4591806562956444E-2</v>
      </c>
      <c r="L45">
        <f t="shared" si="5"/>
        <v>-3.1888330424584166E-2</v>
      </c>
      <c r="M45">
        <f t="shared" si="6"/>
        <v>1.0168656172674601E-3</v>
      </c>
      <c r="N45">
        <f t="shared" si="7"/>
        <v>4.8217461015097935</v>
      </c>
      <c r="O45" s="21">
        <f t="shared" si="8"/>
        <v>-0.1515461015097932</v>
      </c>
      <c r="P45" s="25">
        <f t="shared" si="9"/>
        <v>2.2966220882816545E-2</v>
      </c>
      <c r="Q45" s="27">
        <f t="shared" si="17"/>
        <v>4.7597195586247336</v>
      </c>
      <c r="R45" s="28">
        <f t="shared" si="10"/>
        <v>6.7568399999998986E-3</v>
      </c>
      <c r="AB45">
        <f t="shared" si="11"/>
        <v>-2.5876331145211928E-2</v>
      </c>
      <c r="AC45">
        <f t="shared" si="12"/>
        <v>6.6958451353666488E-4</v>
      </c>
      <c r="AE45" s="6">
        <f t="shared" si="13"/>
        <v>4.7931746761345062</v>
      </c>
      <c r="AF45" s="21">
        <f t="shared" si="14"/>
        <v>-0.12297467613450586</v>
      </c>
      <c r="AG45" s="21">
        <f t="shared" si="15"/>
        <v>1.5122770970386603E-2</v>
      </c>
    </row>
    <row r="46" spans="1:33" x14ac:dyDescent="0.2">
      <c r="A46" s="1">
        <v>28522</v>
      </c>
      <c r="B46" s="21">
        <v>28.107456362104237</v>
      </c>
      <c r="C46">
        <v>63</v>
      </c>
      <c r="D46" s="20">
        <v>4.6395999999999997</v>
      </c>
      <c r="E46">
        <f t="shared" si="16"/>
        <v>4.0554840198664364</v>
      </c>
      <c r="F46">
        <f t="shared" si="0"/>
        <v>10.399190742641702</v>
      </c>
      <c r="H46" s="21">
        <f t="shared" si="1"/>
        <v>1.1331010147500153E-2</v>
      </c>
      <c r="I46" s="21">
        <f t="shared" si="2"/>
        <v>4.7846889952152249E-3</v>
      </c>
      <c r="J46" s="21">
        <f t="shared" si="3"/>
        <v>-6.5521819194039876E-3</v>
      </c>
      <c r="K46" s="21">
        <f t="shared" si="4"/>
        <v>6.5463211522849285E-3</v>
      </c>
      <c r="L46">
        <f t="shared" si="5"/>
        <v>-1.3098503071688916E-2</v>
      </c>
      <c r="M46">
        <f t="shared" si="6"/>
        <v>1.7157078271904397E-4</v>
      </c>
      <c r="N46">
        <f t="shared" si="7"/>
        <v>4.7007726290454013</v>
      </c>
      <c r="O46" s="21">
        <f t="shared" si="8"/>
        <v>-6.117262904540155E-2</v>
      </c>
      <c r="P46" s="25">
        <f t="shared" si="9"/>
        <v>3.7420905443263054E-3</v>
      </c>
      <c r="Q46" s="27">
        <f t="shared" si="17"/>
        <v>4.7908782114503028</v>
      </c>
      <c r="R46" s="28">
        <f t="shared" si="10"/>
        <v>9.3636000000003839E-4</v>
      </c>
      <c r="AB46">
        <f t="shared" si="11"/>
        <v>-1.1382341746429554E-2</v>
      </c>
      <c r="AC46">
        <f t="shared" si="12"/>
        <v>1.2955770363251299E-4</v>
      </c>
      <c r="AE46" s="6">
        <f t="shared" si="13"/>
        <v>4.6927578124241744</v>
      </c>
      <c r="AF46" s="21">
        <f t="shared" si="14"/>
        <v>-5.3157812424174722E-2</v>
      </c>
      <c r="AG46" s="21">
        <f t="shared" si="15"/>
        <v>2.8257530217237446E-3</v>
      </c>
    </row>
    <row r="47" spans="1:33" x14ac:dyDescent="0.2">
      <c r="A47" s="1">
        <v>28550</v>
      </c>
      <c r="B47" s="21">
        <v>28.115984109786922</v>
      </c>
      <c r="C47">
        <v>63.4</v>
      </c>
      <c r="D47" s="20">
        <v>4.6098999999999997</v>
      </c>
      <c r="E47">
        <f t="shared" si="16"/>
        <v>4.053877523670268</v>
      </c>
      <c r="F47">
        <f t="shared" si="0"/>
        <v>10.395071318107062</v>
      </c>
      <c r="H47" s="21">
        <f t="shared" si="1"/>
        <v>3.0339805825274624E-4</v>
      </c>
      <c r="I47" s="21">
        <f t="shared" si="2"/>
        <v>6.3492063492063266E-3</v>
      </c>
      <c r="J47" s="21">
        <f t="shared" si="3"/>
        <v>-6.4014139149927152E-3</v>
      </c>
      <c r="K47" s="21">
        <f t="shared" si="4"/>
        <v>-6.0458082909535804E-3</v>
      </c>
      <c r="L47">
        <f t="shared" si="5"/>
        <v>-3.5560562403913476E-4</v>
      </c>
      <c r="M47">
        <f t="shared" si="6"/>
        <v>1.2645535984826245E-7</v>
      </c>
      <c r="N47">
        <f t="shared" si="7"/>
        <v>4.6115498678532916</v>
      </c>
      <c r="O47" s="21">
        <f t="shared" si="8"/>
        <v>-1.6498678532919087E-3</v>
      </c>
      <c r="P47" s="25">
        <f t="shared" si="9"/>
        <v>2.722063933326051E-6</v>
      </c>
      <c r="Q47" s="27">
        <f t="shared" si="17"/>
        <v>4.7619134802385679</v>
      </c>
      <c r="R47" s="28">
        <f t="shared" si="10"/>
        <v>8.8209000000000356E-4</v>
      </c>
      <c r="AB47">
        <f t="shared" si="11"/>
        <v>-5.362935154112923E-3</v>
      </c>
      <c r="AC47">
        <f t="shared" si="12"/>
        <v>2.87610734672202E-5</v>
      </c>
      <c r="AE47" s="6">
        <f t="shared" si="13"/>
        <v>4.634781873941022</v>
      </c>
      <c r="AF47" s="21">
        <f t="shared" si="14"/>
        <v>-2.488187394102237E-2</v>
      </c>
      <c r="AG47" s="21">
        <f t="shared" si="15"/>
        <v>6.1910765081692805E-4</v>
      </c>
    </row>
    <row r="48" spans="1:33" x14ac:dyDescent="0.2">
      <c r="A48" s="1">
        <v>28581</v>
      </c>
      <c r="B48" s="21">
        <v>28.295066811123139</v>
      </c>
      <c r="C48">
        <v>63.9</v>
      </c>
      <c r="D48" s="20">
        <v>4.6018999999999997</v>
      </c>
      <c r="E48">
        <f t="shared" si="16"/>
        <v>4.0529426822840069</v>
      </c>
      <c r="F48">
        <f t="shared" si="0"/>
        <v>10.392674170481223</v>
      </c>
      <c r="H48" s="21">
        <f t="shared" si="1"/>
        <v>6.3694267515921332E-3</v>
      </c>
      <c r="I48" s="21">
        <f t="shared" si="2"/>
        <v>7.8864353312302349E-3</v>
      </c>
      <c r="J48" s="21">
        <f t="shared" si="3"/>
        <v>-1.735395561725861E-3</v>
      </c>
      <c r="K48" s="21">
        <f t="shared" si="4"/>
        <v>-1.5170085796381017E-3</v>
      </c>
      <c r="L48">
        <f t="shared" si="5"/>
        <v>-2.1838698208775931E-4</v>
      </c>
      <c r="M48">
        <f t="shared" si="6"/>
        <v>4.7692873945399305E-8</v>
      </c>
      <c r="N48">
        <f t="shared" si="7"/>
        <v>4.6029067421487264</v>
      </c>
      <c r="O48" s="21">
        <f t="shared" si="8"/>
        <v>-1.006742148726758E-3</v>
      </c>
      <c r="P48" s="25">
        <f t="shared" si="9"/>
        <v>1.0135297540229699E-6</v>
      </c>
      <c r="Q48" s="27">
        <f t="shared" si="17"/>
        <v>4.7546896166335513</v>
      </c>
      <c r="R48" s="28">
        <f t="shared" si="10"/>
        <v>6.4000000000000119E-5</v>
      </c>
      <c r="AB48">
        <f t="shared" si="11"/>
        <v>-2.8075914776372907E-3</v>
      </c>
      <c r="AC48">
        <f t="shared" si="12"/>
        <v>7.8825699053015464E-6</v>
      </c>
      <c r="AE48" s="6">
        <f t="shared" si="13"/>
        <v>4.6148427159527596</v>
      </c>
      <c r="AF48" s="21">
        <f t="shared" si="14"/>
        <v>-1.2942715952759976E-2</v>
      </c>
      <c r="AG48" s="21">
        <f t="shared" si="15"/>
        <v>1.6751389623382757E-4</v>
      </c>
    </row>
    <row r="49" spans="1:33" x14ac:dyDescent="0.2">
      <c r="A49" s="1">
        <v>28611</v>
      </c>
      <c r="B49" s="21">
        <v>28.447348019742371</v>
      </c>
      <c r="C49">
        <v>64.5</v>
      </c>
      <c r="D49" s="20">
        <v>4.6532</v>
      </c>
      <c r="E49">
        <f t="shared" si="16"/>
        <v>4.114459563687908</v>
      </c>
      <c r="F49">
        <f t="shared" si="0"/>
        <v>10.550417557085101</v>
      </c>
      <c r="H49" s="21">
        <f t="shared" si="1"/>
        <v>5.3818995952810145E-3</v>
      </c>
      <c r="I49" s="21">
        <f t="shared" si="2"/>
        <v>9.3896713615022609E-3</v>
      </c>
      <c r="J49" s="21">
        <f t="shared" si="3"/>
        <v>1.114756948217055E-2</v>
      </c>
      <c r="K49" s="21">
        <f t="shared" si="4"/>
        <v>-4.0077717662212464E-3</v>
      </c>
      <c r="L49">
        <f t="shared" si="5"/>
        <v>1.5155341248391796E-2</v>
      </c>
      <c r="M49">
        <f t="shared" si="6"/>
        <v>2.2968436835520581E-4</v>
      </c>
      <c r="N49">
        <f t="shared" si="7"/>
        <v>4.5834566351090258</v>
      </c>
      <c r="O49" s="21">
        <f t="shared" si="8"/>
        <v>6.9743364890974213E-2</v>
      </c>
      <c r="P49" s="25">
        <f t="shared" si="9"/>
        <v>4.8641369463155743E-3</v>
      </c>
      <c r="Q49" s="27">
        <f t="shared" si="17"/>
        <v>4.7356339058308619</v>
      </c>
      <c r="R49" s="28">
        <f t="shared" si="10"/>
        <v>2.6316900000000355E-3</v>
      </c>
      <c r="AB49">
        <f t="shared" si="11"/>
        <v>1.1236208913132475E-2</v>
      </c>
      <c r="AC49">
        <f t="shared" si="12"/>
        <v>1.2625239073955769E-4</v>
      </c>
      <c r="AE49" s="6">
        <f t="shared" si="13"/>
        <v>4.6014920902026564</v>
      </c>
      <c r="AF49" s="21">
        <f t="shared" si="14"/>
        <v>5.1707909797343632E-2</v>
      </c>
      <c r="AG49" s="21">
        <f t="shared" si="15"/>
        <v>2.6737079356102256E-3</v>
      </c>
    </row>
    <row r="50" spans="1:33" x14ac:dyDescent="0.2">
      <c r="A50" s="1">
        <v>28642</v>
      </c>
      <c r="B50" s="21">
        <v>28.477195136631739</v>
      </c>
      <c r="C50">
        <v>65</v>
      </c>
      <c r="D50" s="20">
        <v>4.6105999999999998</v>
      </c>
      <c r="E50">
        <f t="shared" si="16"/>
        <v>4.1040887308150706</v>
      </c>
      <c r="F50">
        <f t="shared" si="0"/>
        <v>10.523824364095956</v>
      </c>
      <c r="H50" s="21">
        <f t="shared" si="1"/>
        <v>1.0492056014730355E-3</v>
      </c>
      <c r="I50" s="21">
        <f t="shared" si="2"/>
        <v>7.7519379844961378E-3</v>
      </c>
      <c r="J50" s="21">
        <f t="shared" si="3"/>
        <v>-9.1549901143299639E-3</v>
      </c>
      <c r="K50" s="21">
        <f t="shared" si="4"/>
        <v>-6.7027323830231023E-3</v>
      </c>
      <c r="L50">
        <f t="shared" si="5"/>
        <v>-2.4522577313068616E-3</v>
      </c>
      <c r="M50">
        <f t="shared" si="6"/>
        <v>6.0135679807542759E-6</v>
      </c>
      <c r="N50">
        <f t="shared" si="7"/>
        <v>4.6220108456753168</v>
      </c>
      <c r="O50" s="21">
        <f t="shared" si="8"/>
        <v>-1.1410845675317027E-2</v>
      </c>
      <c r="P50" s="25">
        <f t="shared" si="9"/>
        <v>1.3020739902590129E-4</v>
      </c>
      <c r="Q50" s="27">
        <f t="shared" si="17"/>
        <v>4.7038922190961072</v>
      </c>
      <c r="R50" s="28">
        <f t="shared" si="10"/>
        <v>1.8147600000000164E-3</v>
      </c>
      <c r="AB50">
        <f t="shared" si="11"/>
        <v>-7.8103478809872992E-3</v>
      </c>
      <c r="AC50">
        <f t="shared" si="12"/>
        <v>6.1001534022042794E-5</v>
      </c>
      <c r="AE50" s="6">
        <f t="shared" si="13"/>
        <v>4.6469431107598105</v>
      </c>
      <c r="AF50" s="21">
        <f t="shared" si="14"/>
        <v>-3.6343110759810671E-2</v>
      </c>
      <c r="AG50" s="21">
        <f t="shared" si="15"/>
        <v>1.3208216996998662E-3</v>
      </c>
    </row>
    <row r="51" spans="1:33" x14ac:dyDescent="0.2">
      <c r="A51" s="1">
        <v>28672</v>
      </c>
      <c r="B51" s="21">
        <v>28.599020103527131</v>
      </c>
      <c r="C51">
        <v>65.5</v>
      </c>
      <c r="D51" s="20">
        <v>4.5430000000000001</v>
      </c>
      <c r="E51">
        <f t="shared" si="16"/>
        <v>4.0576635535534971</v>
      </c>
      <c r="F51">
        <f t="shared" si="0"/>
        <v>10.404779566671271</v>
      </c>
      <c r="H51" s="21">
        <f t="shared" si="1"/>
        <v>4.2779833586448213E-3</v>
      </c>
      <c r="I51" s="21">
        <f t="shared" si="2"/>
        <v>7.692307692307665E-3</v>
      </c>
      <c r="J51" s="21">
        <f t="shared" si="3"/>
        <v>-1.4661866134559443E-2</v>
      </c>
      <c r="K51" s="21">
        <f t="shared" si="4"/>
        <v>-3.4143243336628437E-3</v>
      </c>
      <c r="L51">
        <f t="shared" si="5"/>
        <v>-1.1247541800896599E-2</v>
      </c>
      <c r="M51">
        <f t="shared" si="6"/>
        <v>1.2650719656291629E-4</v>
      </c>
      <c r="N51">
        <f t="shared" si="7"/>
        <v>4.5948579162272143</v>
      </c>
      <c r="O51" s="21">
        <f t="shared" si="8"/>
        <v>-5.185791622721414E-2</v>
      </c>
      <c r="P51" s="25">
        <f t="shared" si="9"/>
        <v>2.6892434754287597E-3</v>
      </c>
      <c r="Q51" s="27">
        <f t="shared" si="17"/>
        <v>4.6878316054295199</v>
      </c>
      <c r="R51" s="28">
        <f t="shared" si="10"/>
        <v>4.569759999999954E-3</v>
      </c>
      <c r="AB51">
        <f t="shared" si="11"/>
        <v>-1.4849806492449331E-2</v>
      </c>
      <c r="AC51">
        <f t="shared" si="12"/>
        <v>2.2051675286319033E-4</v>
      </c>
      <c r="AE51" s="6">
        <f t="shared" si="13"/>
        <v>4.6114665178140868</v>
      </c>
      <c r="AF51" s="21">
        <f t="shared" si="14"/>
        <v>-6.8466517814086636E-2</v>
      </c>
      <c r="AG51" s="21">
        <f t="shared" si="15"/>
        <v>4.6876640615866423E-3</v>
      </c>
    </row>
    <row r="52" spans="1:33" x14ac:dyDescent="0.2">
      <c r="A52" s="1">
        <v>28703</v>
      </c>
      <c r="B52" s="21">
        <v>28.580137233658352</v>
      </c>
      <c r="C52">
        <v>65.900000000000006</v>
      </c>
      <c r="D52" s="20">
        <v>4.4402999999999997</v>
      </c>
      <c r="E52">
        <f t="shared" si="16"/>
        <v>3.9927909127330259</v>
      </c>
      <c r="F52">
        <f t="shared" si="0"/>
        <v>10.238431243618777</v>
      </c>
      <c r="H52" s="21">
        <f t="shared" si="1"/>
        <v>-6.6026282720266227E-4</v>
      </c>
      <c r="I52" s="21">
        <f t="shared" si="2"/>
        <v>6.1068702290076882E-3</v>
      </c>
      <c r="J52" s="21">
        <f t="shared" si="3"/>
        <v>-2.2606207351970165E-2</v>
      </c>
      <c r="K52" s="21">
        <f t="shared" si="4"/>
        <v>-6.7671330562103504E-3</v>
      </c>
      <c r="L52">
        <f t="shared" si="5"/>
        <v>-1.5839074295759814E-2</v>
      </c>
      <c r="M52">
        <f t="shared" si="6"/>
        <v>2.5087627454659924E-4</v>
      </c>
      <c r="N52">
        <f t="shared" si="7"/>
        <v>4.5122569145256364</v>
      </c>
      <c r="O52" s="21">
        <f t="shared" si="8"/>
        <v>-7.1956914525636684E-2</v>
      </c>
      <c r="P52" s="25">
        <f t="shared" si="9"/>
        <v>5.177797548049784E-3</v>
      </c>
      <c r="Q52" s="27">
        <f t="shared" si="17"/>
        <v>4.6561084252104701</v>
      </c>
      <c r="R52" s="28">
        <f t="shared" si="10"/>
        <v>1.0547290000000095E-2</v>
      </c>
      <c r="AB52">
        <f t="shared" si="11"/>
        <v>-2.1231550792817286E-2</v>
      </c>
      <c r="AC52">
        <f t="shared" si="12"/>
        <v>4.5077874906798032E-4</v>
      </c>
      <c r="AE52" s="6">
        <f t="shared" si="13"/>
        <v>4.5367549352517687</v>
      </c>
      <c r="AF52" s="21">
        <f t="shared" si="14"/>
        <v>-9.6454935251768958E-2</v>
      </c>
      <c r="AG52" s="21">
        <f t="shared" si="15"/>
        <v>9.303554534422942E-3</v>
      </c>
    </row>
    <row r="53" spans="1:33" x14ac:dyDescent="0.2">
      <c r="A53" s="1">
        <v>28734</v>
      </c>
      <c r="B53" s="21">
        <v>28.781148429035742</v>
      </c>
      <c r="C53">
        <v>66.5</v>
      </c>
      <c r="D53" s="20">
        <v>4.4264000000000001</v>
      </c>
      <c r="E53">
        <f t="shared" si="16"/>
        <v>3.98847921901092</v>
      </c>
      <c r="F53">
        <f t="shared" si="0"/>
        <v>10.227375072463772</v>
      </c>
      <c r="H53" s="21">
        <f t="shared" si="1"/>
        <v>7.033248081841359E-3</v>
      </c>
      <c r="I53" s="21">
        <f t="shared" si="2"/>
        <v>9.1047040971168336E-3</v>
      </c>
      <c r="J53" s="21">
        <f t="shared" si="3"/>
        <v>-3.1304191158254557E-3</v>
      </c>
      <c r="K53" s="21">
        <f t="shared" si="4"/>
        <v>-2.0714560152754746E-3</v>
      </c>
      <c r="L53">
        <f t="shared" si="5"/>
        <v>-1.0589631005499811E-3</v>
      </c>
      <c r="M53">
        <f t="shared" si="6"/>
        <v>1.1214028483264295E-6</v>
      </c>
      <c r="N53">
        <f t="shared" si="7"/>
        <v>4.4311021138553723</v>
      </c>
      <c r="O53" s="21">
        <f t="shared" si="8"/>
        <v>-4.7021138553722253E-3</v>
      </c>
      <c r="P53" s="25">
        <f t="shared" si="9"/>
        <v>2.2109874708883451E-5</v>
      </c>
      <c r="Q53" s="27">
        <f t="shared" si="17"/>
        <v>4.6464635014052931</v>
      </c>
      <c r="R53" s="28">
        <f t="shared" si="10"/>
        <v>1.9320999999998832E-4</v>
      </c>
      <c r="AB53">
        <f t="shared" si="11"/>
        <v>-3.9442114288820995E-3</v>
      </c>
      <c r="AC53">
        <f t="shared" si="12"/>
        <v>1.5556803795724172E-5</v>
      </c>
      <c r="AE53" s="6">
        <f t="shared" si="13"/>
        <v>4.4439134820076651</v>
      </c>
      <c r="AF53" s="21">
        <f t="shared" si="14"/>
        <v>-1.7513482007665004E-2</v>
      </c>
      <c r="AG53" s="21">
        <f t="shared" si="15"/>
        <v>3.0672205203280585E-4</v>
      </c>
    </row>
    <row r="54" spans="1:33" x14ac:dyDescent="0.2">
      <c r="A54" s="1">
        <v>28764</v>
      </c>
      <c r="B54" s="21">
        <v>28.927947514144691</v>
      </c>
      <c r="C54">
        <v>67.099999999999994</v>
      </c>
      <c r="D54" s="20">
        <v>4.2846000000000002</v>
      </c>
      <c r="E54">
        <f t="shared" si="16"/>
        <v>3.8757730015410283</v>
      </c>
      <c r="F54">
        <f t="shared" si="0"/>
        <v>9.9383704930819849</v>
      </c>
      <c r="H54" s="21">
        <f t="shared" si="1"/>
        <v>5.1005291005292719E-3</v>
      </c>
      <c r="I54" s="21">
        <f t="shared" si="2"/>
        <v>9.0225563909773765E-3</v>
      </c>
      <c r="J54" s="21">
        <f t="shared" si="3"/>
        <v>-3.2035062353153787E-2</v>
      </c>
      <c r="K54" s="21">
        <f t="shared" si="4"/>
        <v>-3.9220272904481046E-3</v>
      </c>
      <c r="L54">
        <f t="shared" si="5"/>
        <v>-2.8113035062705682E-2</v>
      </c>
      <c r="M54">
        <f t="shared" si="6"/>
        <v>7.9034274043691911E-4</v>
      </c>
      <c r="N54">
        <f t="shared" si="7"/>
        <v>4.4090395384015606</v>
      </c>
      <c r="O54" s="21">
        <f t="shared" si="8"/>
        <v>-0.12443953840156041</v>
      </c>
      <c r="P54" s="25">
        <f t="shared" si="9"/>
        <v>1.5485198717593428E-2</v>
      </c>
      <c r="Q54" s="27">
        <f t="shared" si="17"/>
        <v>4.6282399447487101</v>
      </c>
      <c r="R54" s="28">
        <f t="shared" si="10"/>
        <v>2.0107239999999978E-2</v>
      </c>
      <c r="AB54">
        <f t="shared" si="11"/>
        <v>-3.1986384657138302E-2</v>
      </c>
      <c r="AC54">
        <f t="shared" si="12"/>
        <v>1.0231288034344126E-3</v>
      </c>
      <c r="AE54" s="6">
        <f t="shared" si="13"/>
        <v>4.4261845330463574</v>
      </c>
      <c r="AF54" s="21">
        <f t="shared" si="14"/>
        <v>-0.14158453304635721</v>
      </c>
      <c r="AG54" s="21">
        <f t="shared" si="15"/>
        <v>2.0046179997955018E-2</v>
      </c>
    </row>
    <row r="55" spans="1:33" x14ac:dyDescent="0.2">
      <c r="A55" s="1">
        <v>28795</v>
      </c>
      <c r="B55" s="21">
        <v>29.044899482364261</v>
      </c>
      <c r="C55">
        <v>67.5</v>
      </c>
      <c r="D55" s="20">
        <v>4.3757999999999999</v>
      </c>
      <c r="E55">
        <f t="shared" si="16"/>
        <v>3.9658337946934958</v>
      </c>
      <c r="F55">
        <f t="shared" si="0"/>
        <v>10.16930701307275</v>
      </c>
      <c r="H55" s="21">
        <f t="shared" si="1"/>
        <v>4.0428712808742162E-3</v>
      </c>
      <c r="I55" s="21">
        <f t="shared" si="2"/>
        <v>5.9612518628913147E-3</v>
      </c>
      <c r="J55" s="21">
        <f t="shared" si="3"/>
        <v>2.1285534238902004E-2</v>
      </c>
      <c r="K55" s="21">
        <f t="shared" si="4"/>
        <v>-1.9183805820170985E-3</v>
      </c>
      <c r="L55">
        <f t="shared" si="5"/>
        <v>2.3203914820919103E-2</v>
      </c>
      <c r="M55">
        <f t="shared" si="6"/>
        <v>5.3842166301646917E-4</v>
      </c>
      <c r="N55">
        <f t="shared" si="7"/>
        <v>4.2763805065582901</v>
      </c>
      <c r="O55" s="21">
        <f t="shared" si="8"/>
        <v>9.9419493441709861E-2</v>
      </c>
      <c r="P55" s="25">
        <f t="shared" si="9"/>
        <v>9.8842356762061899E-3</v>
      </c>
      <c r="Q55" s="27">
        <f t="shared" si="17"/>
        <v>4.6193612191097886</v>
      </c>
      <c r="R55" s="28">
        <f t="shared" si="10"/>
        <v>8.3174399999999503E-3</v>
      </c>
      <c r="AB55">
        <f t="shared" si="11"/>
        <v>2.0400400188252055E-2</v>
      </c>
      <c r="AC55">
        <f t="shared" si="12"/>
        <v>4.1617632784083448E-4</v>
      </c>
      <c r="AE55" s="6">
        <f t="shared" si="13"/>
        <v>4.2883924453534146</v>
      </c>
      <c r="AF55" s="21">
        <f t="shared" si="14"/>
        <v>8.7407554646585339E-2</v>
      </c>
      <c r="AG55" s="21">
        <f t="shared" si="15"/>
        <v>7.6400806092958027E-3</v>
      </c>
    </row>
    <row r="56" spans="1:33" x14ac:dyDescent="0.2">
      <c r="A56" s="1">
        <v>28825</v>
      </c>
      <c r="B56" s="21">
        <v>29.227027807872858</v>
      </c>
      <c r="C56">
        <v>67.900000000000006</v>
      </c>
      <c r="D56" s="20">
        <v>4.3852000000000002</v>
      </c>
      <c r="E56">
        <f t="shared" si="16"/>
        <v>3.9729918783127518</v>
      </c>
      <c r="F56">
        <f t="shared" si="0"/>
        <v>10.187661980456118</v>
      </c>
      <c r="H56" s="21">
        <f t="shared" si="1"/>
        <v>6.2705786129224617E-3</v>
      </c>
      <c r="I56" s="21">
        <f t="shared" si="2"/>
        <v>5.9259259259261121E-3</v>
      </c>
      <c r="J56" s="21">
        <f t="shared" si="3"/>
        <v>2.1481786187669272E-3</v>
      </c>
      <c r="K56" s="21">
        <f t="shared" si="4"/>
        <v>3.4465268699634954E-4</v>
      </c>
      <c r="L56">
        <f t="shared" si="5"/>
        <v>1.8035259317705776E-3</v>
      </c>
      <c r="M56">
        <f t="shared" si="6"/>
        <v>3.2527057865689302E-6</v>
      </c>
      <c r="N56">
        <f t="shared" si="7"/>
        <v>4.3773081312277586</v>
      </c>
      <c r="O56" s="21">
        <f t="shared" si="8"/>
        <v>7.8918687722415726E-3</v>
      </c>
      <c r="P56" s="25">
        <f t="shared" si="9"/>
        <v>6.2281592718281705E-5</v>
      </c>
      <c r="Q56" s="27">
        <f t="shared" si="17"/>
        <v>4.6209532943661618</v>
      </c>
      <c r="R56" s="28">
        <f t="shared" si="10"/>
        <v>8.8360000000005585E-5</v>
      </c>
      <c r="AB56">
        <f t="shared" si="11"/>
        <v>2.0834413574671995E-4</v>
      </c>
      <c r="AC56">
        <f t="shared" si="12"/>
        <v>4.340727890004767E-8</v>
      </c>
      <c r="AE56" s="6">
        <f t="shared" si="13"/>
        <v>4.3842883277307996</v>
      </c>
      <c r="AF56" s="21">
        <f t="shared" si="14"/>
        <v>9.1167226920063626E-4</v>
      </c>
      <c r="AG56" s="21">
        <f t="shared" si="15"/>
        <v>8.3114632642943743E-7</v>
      </c>
    </row>
    <row r="57" spans="1:33" x14ac:dyDescent="0.2">
      <c r="A57" s="1">
        <v>28856</v>
      </c>
      <c r="B57" s="21">
        <v>29.421338630071009</v>
      </c>
      <c r="C57">
        <v>68.5</v>
      </c>
      <c r="D57" s="20">
        <v>4.3505000000000003</v>
      </c>
      <c r="E57">
        <f t="shared" si="16"/>
        <v>3.9501216097561636</v>
      </c>
      <c r="F57">
        <f t="shared" si="0"/>
        <v>10.129017368890558</v>
      </c>
      <c r="H57" s="21">
        <f t="shared" si="1"/>
        <v>6.6483264557544164E-3</v>
      </c>
      <c r="I57" s="21">
        <f t="shared" si="2"/>
        <v>8.8365243004417948E-3</v>
      </c>
      <c r="J57" s="21">
        <f t="shared" si="3"/>
        <v>-7.9129800237160985E-3</v>
      </c>
      <c r="K57" s="21">
        <f t="shared" si="4"/>
        <v>-2.1881978446873784E-3</v>
      </c>
      <c r="L57">
        <f t="shared" si="5"/>
        <v>-5.7247821790287201E-3</v>
      </c>
      <c r="M57">
        <f t="shared" si="6"/>
        <v>3.2773130997324824E-5</v>
      </c>
      <c r="N57">
        <f t="shared" si="7"/>
        <v>4.3756043148114774</v>
      </c>
      <c r="O57" s="21">
        <f t="shared" si="8"/>
        <v>-2.5104314811477124E-2</v>
      </c>
      <c r="P57" s="25">
        <f t="shared" si="9"/>
        <v>6.3022662215374975E-4</v>
      </c>
      <c r="Q57" s="27">
        <f t="shared" si="17"/>
        <v>4.6108417343270283</v>
      </c>
      <c r="R57" s="28">
        <f t="shared" si="10"/>
        <v>1.2040899999999966E-3</v>
      </c>
      <c r="AB57">
        <f t="shared" si="11"/>
        <v>-8.6723640964510677E-3</v>
      </c>
      <c r="AC57">
        <f t="shared" si="12"/>
        <v>7.5209899021413539E-5</v>
      </c>
      <c r="AE57" s="6">
        <f t="shared" si="13"/>
        <v>4.3885300510357572</v>
      </c>
      <c r="AF57" s="21">
        <f t="shared" si="14"/>
        <v>-3.8030051035756962E-2</v>
      </c>
      <c r="AG57" s="21">
        <f t="shared" si="15"/>
        <v>1.4462847817822793E-3</v>
      </c>
    </row>
    <row r="58" spans="1:33" x14ac:dyDescent="0.2">
      <c r="A58" s="1">
        <v>28887</v>
      </c>
      <c r="B58" s="21">
        <v>29.660724690020452</v>
      </c>
      <c r="C58">
        <v>69.2</v>
      </c>
      <c r="D58" s="20">
        <v>4.3673000000000002</v>
      </c>
      <c r="E58">
        <f t="shared" si="16"/>
        <v>3.9735667474432184</v>
      </c>
      <c r="F58">
        <f t="shared" si="0"/>
        <v>10.189136076694815</v>
      </c>
      <c r="H58" s="21">
        <f t="shared" si="1"/>
        <v>8.136477505641837E-3</v>
      </c>
      <c r="I58" s="21">
        <f t="shared" si="2"/>
        <v>1.0218978102189746E-2</v>
      </c>
      <c r="J58" s="21">
        <f t="shared" si="3"/>
        <v>3.8616251005632041E-3</v>
      </c>
      <c r="K58" s="21">
        <f t="shared" si="4"/>
        <v>-2.0825005965479093E-3</v>
      </c>
      <c r="L58">
        <f t="shared" si="5"/>
        <v>5.9441256971111134E-3</v>
      </c>
      <c r="M58">
        <f t="shared" si="6"/>
        <v>3.5332630303056682E-5</v>
      </c>
      <c r="N58">
        <f t="shared" si="7"/>
        <v>4.3414400811547189</v>
      </c>
      <c r="O58" s="21">
        <f t="shared" si="8"/>
        <v>2.5859918845281271E-2</v>
      </c>
      <c r="P58" s="25">
        <f t="shared" si="9"/>
        <v>6.6873540268453345E-4</v>
      </c>
      <c r="Q58" s="27">
        <f t="shared" si="17"/>
        <v>4.6012396536647042</v>
      </c>
      <c r="R58" s="28">
        <f t="shared" si="10"/>
        <v>2.8223999999999751E-4</v>
      </c>
      <c r="AB58">
        <f t="shared" si="11"/>
        <v>3.0529801818479888E-3</v>
      </c>
      <c r="AC58">
        <f t="shared" si="12"/>
        <v>9.3206879907565794E-6</v>
      </c>
      <c r="AE58" s="6">
        <f t="shared" si="13"/>
        <v>4.354018009718871</v>
      </c>
      <c r="AF58" s="21">
        <f t="shared" si="14"/>
        <v>1.3281990281129197E-2</v>
      </c>
      <c r="AG58" s="21">
        <f t="shared" si="15"/>
        <v>1.7641126582801044E-4</v>
      </c>
    </row>
    <row r="59" spans="1:33" x14ac:dyDescent="0.2">
      <c r="A59" s="1">
        <v>28915</v>
      </c>
      <c r="B59" s="21">
        <v>29.812396773805215</v>
      </c>
      <c r="C59">
        <v>69.900000000000006</v>
      </c>
      <c r="D59" s="20">
        <v>4.3666999999999998</v>
      </c>
      <c r="E59">
        <f t="shared" si="16"/>
        <v>3.9927929458581</v>
      </c>
      <c r="F59">
        <f t="shared" si="0"/>
        <v>10.23843645701756</v>
      </c>
      <c r="H59" s="21">
        <f t="shared" si="1"/>
        <v>5.1135663531443054E-3</v>
      </c>
      <c r="I59" s="21">
        <f t="shared" si="2"/>
        <v>1.0115606936416333E-2</v>
      </c>
      <c r="J59" s="21">
        <f t="shared" si="3"/>
        <v>-1.3738465413426493E-4</v>
      </c>
      <c r="K59" s="21">
        <f t="shared" si="4"/>
        <v>-5.0020405832720272E-3</v>
      </c>
      <c r="L59">
        <f t="shared" si="5"/>
        <v>4.8646559291377622E-3</v>
      </c>
      <c r="M59">
        <f t="shared" si="6"/>
        <v>2.3664877308895184E-5</v>
      </c>
      <c r="N59">
        <f t="shared" si="7"/>
        <v>4.3454545881606759</v>
      </c>
      <c r="O59" s="21">
        <f t="shared" si="8"/>
        <v>2.1245411839323936E-2</v>
      </c>
      <c r="P59" s="25">
        <f t="shared" si="9"/>
        <v>4.5136752422248567E-4</v>
      </c>
      <c r="Q59" s="27">
        <f t="shared" si="17"/>
        <v>4.5782240661837132</v>
      </c>
      <c r="R59" s="28">
        <f t="shared" si="10"/>
        <v>3.6000000000045363E-7</v>
      </c>
      <c r="AB59">
        <f t="shared" si="11"/>
        <v>4.1463981212273415E-4</v>
      </c>
      <c r="AC59">
        <f t="shared" si="12"/>
        <v>1.7192617379717626E-7</v>
      </c>
      <c r="AE59" s="6">
        <f t="shared" si="13"/>
        <v>4.364889143548516</v>
      </c>
      <c r="AF59" s="21">
        <f t="shared" si="14"/>
        <v>1.8108564514838221E-3</v>
      </c>
      <c r="AG59" s="21">
        <f t="shared" si="15"/>
        <v>3.2792010878805802E-6</v>
      </c>
    </row>
    <row r="60" spans="1:33" x14ac:dyDescent="0.2">
      <c r="A60" s="1">
        <v>28946</v>
      </c>
      <c r="B60" s="21">
        <v>29.979296978451902</v>
      </c>
      <c r="C60">
        <v>70.599999999999994</v>
      </c>
      <c r="D60" s="20">
        <v>4.3914999999999997</v>
      </c>
      <c r="E60">
        <f t="shared" si="16"/>
        <v>4.0331028206922719</v>
      </c>
      <c r="F60">
        <f t="shared" si="0"/>
        <v>10.34180021709135</v>
      </c>
      <c r="H60" s="21">
        <f t="shared" si="1"/>
        <v>5.5983490999735874E-3</v>
      </c>
      <c r="I60" s="21">
        <f t="shared" si="2"/>
        <v>1.0014306151645114E-2</v>
      </c>
      <c r="J60" s="21">
        <f t="shared" si="3"/>
        <v>5.6793459591910622E-3</v>
      </c>
      <c r="K60" s="21">
        <f t="shared" si="4"/>
        <v>-4.4159570516715263E-3</v>
      </c>
      <c r="L60">
        <f t="shared" si="5"/>
        <v>1.0095303010862589E-2</v>
      </c>
      <c r="M60">
        <f t="shared" si="6"/>
        <v>1.0191514288113125E-4</v>
      </c>
      <c r="N60">
        <f t="shared" si="7"/>
        <v>4.3474168403424658</v>
      </c>
      <c r="O60" s="21">
        <f t="shared" si="8"/>
        <v>4.4083159657533955E-2</v>
      </c>
      <c r="P60" s="25">
        <f t="shared" si="9"/>
        <v>1.9433249653916292E-3</v>
      </c>
      <c r="Q60" s="27">
        <f t="shared" si="17"/>
        <v>4.558006825334517</v>
      </c>
      <c r="R60" s="28">
        <f t="shared" si="10"/>
        <v>6.1503999999999671E-4</v>
      </c>
      <c r="AB60">
        <f t="shared" si="11"/>
        <v>5.9582226274691071E-3</v>
      </c>
      <c r="AC60">
        <f t="shared" si="12"/>
        <v>3.5500416878484866E-5</v>
      </c>
      <c r="AE60" s="6">
        <f t="shared" si="13"/>
        <v>4.3654822292526303</v>
      </c>
      <c r="AF60" s="21">
        <f t="shared" si="14"/>
        <v>2.601777074736944E-2</v>
      </c>
      <c r="AG60" s="21">
        <f t="shared" si="15"/>
        <v>6.7692439466267296E-4</v>
      </c>
    </row>
    <row r="61" spans="1:33" x14ac:dyDescent="0.2">
      <c r="A61" s="1">
        <v>28976</v>
      </c>
      <c r="B61" s="21">
        <v>30.160207054291547</v>
      </c>
      <c r="C61">
        <v>71.400000000000006</v>
      </c>
      <c r="D61" s="20">
        <v>4.3945999999999996</v>
      </c>
      <c r="E61">
        <f t="shared" si="16"/>
        <v>4.0571997940677038</v>
      </c>
      <c r="F61">
        <f t="shared" si="0"/>
        <v>10.403590381033291</v>
      </c>
      <c r="H61" s="21">
        <f t="shared" si="1"/>
        <v>6.0345002742951959E-3</v>
      </c>
      <c r="I61" s="21">
        <f t="shared" si="2"/>
        <v>1.1331444759206999E-2</v>
      </c>
      <c r="J61" s="21">
        <f t="shared" si="3"/>
        <v>7.0590914266199789E-4</v>
      </c>
      <c r="K61" s="21">
        <f t="shared" si="4"/>
        <v>-5.296944484911803E-3</v>
      </c>
      <c r="L61">
        <f t="shared" si="5"/>
        <v>6.0028536275738009E-3</v>
      </c>
      <c r="M61">
        <f t="shared" si="6"/>
        <v>3.6034251674075942E-5</v>
      </c>
      <c r="N61">
        <f t="shared" si="7"/>
        <v>4.3682384682945097</v>
      </c>
      <c r="O61" s="21">
        <f t="shared" si="8"/>
        <v>2.6361531705489938E-2</v>
      </c>
      <c r="P61" s="25">
        <f t="shared" si="9"/>
        <v>6.9493035385955121E-4</v>
      </c>
      <c r="Q61" s="27">
        <f t="shared" si="17"/>
        <v>4.5338633162188708</v>
      </c>
      <c r="R61" s="28">
        <f t="shared" si="10"/>
        <v>9.6099999999992592E-6</v>
      </c>
      <c r="AB61">
        <f t="shared" si="11"/>
        <v>1.3953753676531678E-3</v>
      </c>
      <c r="AC61">
        <f t="shared" si="12"/>
        <v>1.947072416653213E-6</v>
      </c>
      <c r="AE61" s="6">
        <f t="shared" si="13"/>
        <v>4.3884722090729511</v>
      </c>
      <c r="AF61" s="21">
        <f t="shared" si="14"/>
        <v>6.1277909270485154E-3</v>
      </c>
      <c r="AG61" s="21">
        <f t="shared" si="15"/>
        <v>3.7549821645618102E-5</v>
      </c>
    </row>
    <row r="62" spans="1:33" x14ac:dyDescent="0.2">
      <c r="A62" s="1">
        <v>29007</v>
      </c>
      <c r="B62" s="21">
        <v>30.294214517876476</v>
      </c>
      <c r="C62">
        <v>72.2</v>
      </c>
      <c r="D62" s="20">
        <v>4.343</v>
      </c>
      <c r="E62">
        <f t="shared" si="16"/>
        <v>4.0365513428549722</v>
      </c>
      <c r="F62">
        <f t="shared" si="0"/>
        <v>10.350643018486812</v>
      </c>
      <c r="H62" s="21">
        <f t="shared" ref="H62:H125" si="18">B62/B61-1</f>
        <v>4.4431877852728618E-3</v>
      </c>
      <c r="I62" s="21">
        <f t="shared" ref="I62:I125" si="19">C62/C61-1</f>
        <v>1.1204481792717047E-2</v>
      </c>
      <c r="J62" s="21">
        <f t="shared" ref="J62:J125" si="20">D62/D61-1</f>
        <v>-1.1741682974559575E-2</v>
      </c>
      <c r="K62" s="21">
        <f t="shared" ref="K62:K125" si="21">H62-I62</f>
        <v>-6.7612940074441852E-3</v>
      </c>
      <c r="L62">
        <f t="shared" si="5"/>
        <v>-4.98038896711539E-3</v>
      </c>
      <c r="M62">
        <f t="shared" si="6"/>
        <v>2.4804274263764702E-5</v>
      </c>
      <c r="N62">
        <f t="shared" si="7"/>
        <v>4.3648868173548854</v>
      </c>
      <c r="O62" s="21">
        <f t="shared" si="8"/>
        <v>-2.1886817354885402E-2</v>
      </c>
      <c r="P62" s="25">
        <f t="shared" si="9"/>
        <v>4.7903277392611282E-4</v>
      </c>
      <c r="Q62" s="27">
        <f t="shared" si="17"/>
        <v>4.5032085333483494</v>
      </c>
      <c r="R62" s="28">
        <f t="shared" si="10"/>
        <v>2.6625599999999636E-3</v>
      </c>
      <c r="AB62">
        <f t="shared" si="11"/>
        <v>-1.0369747739632295E-2</v>
      </c>
      <c r="AC62">
        <f t="shared" si="12"/>
        <v>1.0753166818360909E-4</v>
      </c>
      <c r="AE62" s="6">
        <f t="shared" si="13"/>
        <v>4.3885708934165883</v>
      </c>
      <c r="AF62" s="21">
        <f t="shared" si="14"/>
        <v>-4.5570893416588376E-2</v>
      </c>
      <c r="AG62" s="21">
        <f t="shared" si="15"/>
        <v>2.0767063267860576E-3</v>
      </c>
    </row>
    <row r="63" spans="1:33" x14ac:dyDescent="0.2">
      <c r="A63" s="1">
        <v>29037</v>
      </c>
      <c r="B63" s="21">
        <v>30.501926086433119</v>
      </c>
      <c r="C63">
        <v>73</v>
      </c>
      <c r="D63" s="20">
        <v>4.2220000000000004</v>
      </c>
      <c r="E63">
        <f t="shared" si="16"/>
        <v>3.9405512032529253</v>
      </c>
      <c r="F63">
        <f t="shared" si="0"/>
        <v>10.104476652610021</v>
      </c>
      <c r="H63" s="21">
        <f t="shared" si="18"/>
        <v>6.856476454739413E-3</v>
      </c>
      <c r="I63" s="21">
        <f t="shared" si="19"/>
        <v>1.1080332409972193E-2</v>
      </c>
      <c r="J63" s="21">
        <f t="shared" si="20"/>
        <v>-2.7860925627446353E-2</v>
      </c>
      <c r="K63" s="21">
        <f t="shared" si="21"/>
        <v>-4.2238559552327803E-3</v>
      </c>
      <c r="L63">
        <f t="shared" si="5"/>
        <v>-2.3637069672213573E-2</v>
      </c>
      <c r="M63">
        <f t="shared" si="6"/>
        <v>5.5871106268907868E-4</v>
      </c>
      <c r="N63">
        <f t="shared" si="7"/>
        <v>4.324655793586424</v>
      </c>
      <c r="O63" s="21">
        <f t="shared" si="8"/>
        <v>-0.10265579358642363</v>
      </c>
      <c r="P63" s="25">
        <f t="shared" si="9"/>
        <v>1.0538211956858414E-2</v>
      </c>
      <c r="Q63" s="27">
        <f t="shared" si="17"/>
        <v>4.4841876291671108</v>
      </c>
      <c r="R63" s="28">
        <f t="shared" si="10"/>
        <v>1.4640999999999892E-2</v>
      </c>
      <c r="AB63">
        <f t="shared" si="11"/>
        <v>-2.7671578844675061E-2</v>
      </c>
      <c r="AC63">
        <f t="shared" si="12"/>
        <v>7.6571627575706838E-4</v>
      </c>
      <c r="AE63" s="6">
        <f t="shared" si="13"/>
        <v>4.3421776669224244</v>
      </c>
      <c r="AF63" s="21">
        <f t="shared" si="14"/>
        <v>-0.12017766692242393</v>
      </c>
      <c r="AG63" s="21">
        <f t="shared" si="15"/>
        <v>1.4442671626917068E-2</v>
      </c>
    </row>
    <row r="64" spans="1:33" x14ac:dyDescent="0.2">
      <c r="A64" s="1">
        <v>29068</v>
      </c>
      <c r="B64" s="21">
        <v>30.931359094739367</v>
      </c>
      <c r="C64">
        <v>73.7</v>
      </c>
      <c r="D64" s="20">
        <v>4.2206000000000001</v>
      </c>
      <c r="E64">
        <f t="shared" si="16"/>
        <v>3.9218035009004057</v>
      </c>
      <c r="F64">
        <f t="shared" si="0"/>
        <v>10.056403245885923</v>
      </c>
      <c r="H64" s="21">
        <f t="shared" si="18"/>
        <v>1.4078881677483723E-2</v>
      </c>
      <c r="I64" s="21">
        <f t="shared" si="19"/>
        <v>9.5890410958905381E-3</v>
      </c>
      <c r="J64" s="21">
        <f t="shared" si="20"/>
        <v>-3.3159639981061861E-4</v>
      </c>
      <c r="K64" s="21">
        <f t="shared" si="21"/>
        <v>4.4898405815931852E-3</v>
      </c>
      <c r="L64">
        <f t="shared" si="5"/>
        <v>-4.8214369814038038E-3</v>
      </c>
      <c r="M64">
        <f t="shared" si="6"/>
        <v>2.3246254565648225E-5</v>
      </c>
      <c r="N64">
        <f t="shared" si="7"/>
        <v>4.2409561069354869</v>
      </c>
      <c r="O64" s="21">
        <f t="shared" si="8"/>
        <v>-2.0356106935486729E-2</v>
      </c>
      <c r="P64" s="25">
        <f t="shared" si="9"/>
        <v>4.1437108956897091E-4</v>
      </c>
      <c r="Q64" s="27">
        <f t="shared" si="17"/>
        <v>4.5043209167600233</v>
      </c>
      <c r="R64" s="28">
        <f t="shared" si="10"/>
        <v>1.9600000000008118E-6</v>
      </c>
      <c r="AB64">
        <f t="shared" si="11"/>
        <v>-4.2033209370115829E-3</v>
      </c>
      <c r="AC64">
        <f t="shared" si="12"/>
        <v>1.766790689951993E-5</v>
      </c>
      <c r="AE64" s="6">
        <f t="shared" si="13"/>
        <v>4.2383464209960628</v>
      </c>
      <c r="AF64" s="21">
        <f t="shared" si="14"/>
        <v>-1.7746420996062717E-2</v>
      </c>
      <c r="AG64" s="21">
        <f t="shared" si="15"/>
        <v>3.1493545816949564E-4</v>
      </c>
    </row>
    <row r="65" spans="1:33" x14ac:dyDescent="0.2">
      <c r="A65" s="1">
        <v>29099</v>
      </c>
      <c r="B65" s="21">
        <v>31.0653665583243</v>
      </c>
      <c r="C65">
        <v>74.400000000000006</v>
      </c>
      <c r="D65" s="20">
        <v>4.1913</v>
      </c>
      <c r="E65">
        <f t="shared" si="16"/>
        <v>3.9146086441346495</v>
      </c>
      <c r="F65">
        <f t="shared" si="0"/>
        <v>10.037953983724719</v>
      </c>
      <c r="H65" s="21">
        <f t="shared" si="18"/>
        <v>4.3324143363530077E-3</v>
      </c>
      <c r="I65" s="21">
        <f t="shared" si="19"/>
        <v>9.4979647218453866E-3</v>
      </c>
      <c r="J65" s="21">
        <f t="shared" si="20"/>
        <v>-6.9421409278301871E-3</v>
      </c>
      <c r="K65" s="21">
        <f t="shared" si="21"/>
        <v>-5.165550385492379E-3</v>
      </c>
      <c r="L65">
        <f t="shared" si="5"/>
        <v>-1.7765905423378081E-3</v>
      </c>
      <c r="M65">
        <f t="shared" si="6"/>
        <v>3.1562739551241473E-6</v>
      </c>
      <c r="N65">
        <f t="shared" si="7"/>
        <v>4.1987982780429913</v>
      </c>
      <c r="O65" s="21">
        <f t="shared" si="8"/>
        <v>-7.4982780429913021E-3</v>
      </c>
      <c r="P65" s="25">
        <f t="shared" si="9"/>
        <v>5.622417361000547E-5</v>
      </c>
      <c r="Q65" s="27">
        <f t="shared" si="17"/>
        <v>4.4810536201120721</v>
      </c>
      <c r="R65" s="28">
        <f t="shared" si="10"/>
        <v>8.5849000000000613E-4</v>
      </c>
      <c r="AB65">
        <f t="shared" si="11"/>
        <v>-6.313911722800717E-3</v>
      </c>
      <c r="AC65">
        <f t="shared" si="12"/>
        <v>3.9865481243320319E-5</v>
      </c>
      <c r="AE65" s="6">
        <f t="shared" si="13"/>
        <v>4.2179484958172528</v>
      </c>
      <c r="AF65" s="21">
        <f t="shared" si="14"/>
        <v>-2.6648495817252815E-2</v>
      </c>
      <c r="AG65" s="21">
        <f t="shared" si="15"/>
        <v>7.1014232932214082E-4</v>
      </c>
    </row>
    <row r="66" spans="1:33" x14ac:dyDescent="0.2">
      <c r="A66" s="1">
        <v>29129</v>
      </c>
      <c r="B66" s="21">
        <v>31.360182978211139</v>
      </c>
      <c r="C66">
        <v>75.2</v>
      </c>
      <c r="D66" s="20">
        <v>4.2115</v>
      </c>
      <c r="E66">
        <f t="shared" si="16"/>
        <v>3.9383944243522779</v>
      </c>
      <c r="F66">
        <f t="shared" si="0"/>
        <v>10.09894617706933</v>
      </c>
      <c r="H66" s="21">
        <f t="shared" si="18"/>
        <v>9.4901960784312678E-3</v>
      </c>
      <c r="I66" s="21">
        <f t="shared" si="19"/>
        <v>1.0752688172043001E-2</v>
      </c>
      <c r="J66" s="21">
        <f t="shared" si="20"/>
        <v>4.8195070741774426E-3</v>
      </c>
      <c r="K66" s="21">
        <f t="shared" si="21"/>
        <v>-1.2624920936117334E-3</v>
      </c>
      <c r="L66">
        <f t="shared" si="5"/>
        <v>6.081999167789176E-3</v>
      </c>
      <c r="M66">
        <f t="shared" si="6"/>
        <v>3.6990713876988227E-5</v>
      </c>
      <c r="N66">
        <f t="shared" si="7"/>
        <v>4.1860085168880454</v>
      </c>
      <c r="O66" s="21">
        <f t="shared" si="8"/>
        <v>2.5491483111954594E-2</v>
      </c>
      <c r="P66" s="25">
        <f t="shared" si="9"/>
        <v>6.4981571124706622E-4</v>
      </c>
      <c r="Q66" s="27">
        <f t="shared" si="17"/>
        <v>4.4753963253456304</v>
      </c>
      <c r="R66" s="28">
        <f t="shared" si="10"/>
        <v>4.0803999999999981E-4</v>
      </c>
      <c r="AB66">
        <f t="shared" si="11"/>
        <v>3.6286922004570565E-3</v>
      </c>
      <c r="AC66">
        <f t="shared" si="12"/>
        <v>1.3167407085657875E-5</v>
      </c>
      <c r="AE66" s="6">
        <f t="shared" si="13"/>
        <v>4.1962910623802241</v>
      </c>
      <c r="AF66" s="21">
        <f t="shared" si="14"/>
        <v>1.5208937619775931E-2</v>
      </c>
      <c r="AG66" s="21">
        <f t="shared" si="15"/>
        <v>2.3131178352223556E-4</v>
      </c>
    </row>
    <row r="67" spans="1:33" x14ac:dyDescent="0.2">
      <c r="A67" s="1">
        <v>29160</v>
      </c>
      <c r="B67" s="21">
        <v>31.815808354399895</v>
      </c>
      <c r="C67">
        <v>76</v>
      </c>
      <c r="D67" s="20">
        <v>4.2236000000000002</v>
      </c>
      <c r="E67">
        <f t="shared" si="16"/>
        <v>3.9345635275963096</v>
      </c>
      <c r="F67">
        <f t="shared" si="0"/>
        <v>10.089122879557731</v>
      </c>
      <c r="H67" s="21">
        <f t="shared" si="18"/>
        <v>1.4528785642141218E-2</v>
      </c>
      <c r="I67" s="21">
        <f t="shared" si="19"/>
        <v>1.0638297872340496E-2</v>
      </c>
      <c r="J67" s="21">
        <f t="shared" si="20"/>
        <v>2.8730855989553827E-3</v>
      </c>
      <c r="K67" s="21">
        <f t="shared" si="21"/>
        <v>3.8904877698007212E-3</v>
      </c>
      <c r="L67">
        <f t="shared" si="5"/>
        <v>-1.0174021708453385E-3</v>
      </c>
      <c r="M67">
        <f t="shared" si="6"/>
        <v>1.0351071772408072E-6</v>
      </c>
      <c r="N67">
        <f t="shared" si="7"/>
        <v>4.2278847892425153</v>
      </c>
      <c r="O67" s="21">
        <f t="shared" si="8"/>
        <v>-4.2847892425150746E-3</v>
      </c>
      <c r="P67" s="25">
        <f t="shared" si="9"/>
        <v>1.8359418852772908E-5</v>
      </c>
      <c r="Q67" s="27">
        <f t="shared" si="17"/>
        <v>4.4928078000143987</v>
      </c>
      <c r="R67" s="28">
        <f t="shared" si="10"/>
        <v>1.4641000000000537E-4</v>
      </c>
      <c r="AB67">
        <f t="shared" si="11"/>
        <v>-7.1930691144978594E-4</v>
      </c>
      <c r="AC67">
        <f t="shared" si="12"/>
        <v>5.1740243285943017E-7</v>
      </c>
      <c r="AE67" s="6">
        <f t="shared" si="13"/>
        <v>4.2266293610575714</v>
      </c>
      <c r="AF67" s="21">
        <f t="shared" si="14"/>
        <v>-3.0293610575711227E-3</v>
      </c>
      <c r="AG67" s="21">
        <f t="shared" si="15"/>
        <v>9.177028417128431E-6</v>
      </c>
    </row>
    <row r="68" spans="1:33" x14ac:dyDescent="0.2">
      <c r="A68" s="1">
        <v>29190</v>
      </c>
      <c r="B68" s="21">
        <v>32.078950282893935</v>
      </c>
      <c r="C68">
        <v>76.900000000000006</v>
      </c>
      <c r="D68" s="20">
        <v>4.1779999999999999</v>
      </c>
      <c r="E68">
        <f t="shared" si="16"/>
        <v>3.9058699356109945</v>
      </c>
      <c r="F68">
        <f t="shared" si="0"/>
        <v>10.015545931729774</v>
      </c>
      <c r="H68" s="21">
        <f t="shared" si="18"/>
        <v>8.2707918517384016E-3</v>
      </c>
      <c r="I68" s="21">
        <f t="shared" si="19"/>
        <v>1.1842105263157876E-2</v>
      </c>
      <c r="J68" s="21">
        <f t="shared" si="20"/>
        <v>-1.0796476939104127E-2</v>
      </c>
      <c r="K68" s="21">
        <f t="shared" si="21"/>
        <v>-3.5713134114194744E-3</v>
      </c>
      <c r="L68">
        <f t="shared" si="5"/>
        <v>-7.2251635276846526E-3</v>
      </c>
      <c r="M68">
        <f t="shared" si="6"/>
        <v>5.2202988001784531E-5</v>
      </c>
      <c r="N68">
        <f t="shared" si="7"/>
        <v>4.208516200675529</v>
      </c>
      <c r="O68" s="21">
        <f t="shared" si="8"/>
        <v>-3.051620067552907E-2</v>
      </c>
      <c r="P68" s="25">
        <f t="shared" si="9"/>
        <v>9.3123850366916088E-4</v>
      </c>
      <c r="Q68" s="27">
        <f t="shared" si="17"/>
        <v>4.4767625752632769</v>
      </c>
      <c r="R68" s="28">
        <f t="shared" si="10"/>
        <v>2.0793600000000279E-3</v>
      </c>
      <c r="AB68">
        <f t="shared" si="11"/>
        <v>-1.0911251581556033E-2</v>
      </c>
      <c r="AC68">
        <f t="shared" si="12"/>
        <v>1.1905541107600903E-4</v>
      </c>
      <c r="AE68" s="6">
        <f t="shared" si="13"/>
        <v>4.2240847621798601</v>
      </c>
      <c r="AF68" s="21">
        <f t="shared" si="14"/>
        <v>-4.6084762179860128E-2</v>
      </c>
      <c r="AG68" s="21">
        <f t="shared" si="15"/>
        <v>2.1238053051742664E-3</v>
      </c>
    </row>
    <row r="69" spans="1:33" x14ac:dyDescent="0.2">
      <c r="A69" s="1">
        <v>29221</v>
      </c>
      <c r="B69" s="21">
        <v>33.149791741904401</v>
      </c>
      <c r="C69">
        <v>78</v>
      </c>
      <c r="D69" s="20">
        <v>4.1474000000000002</v>
      </c>
      <c r="E69">
        <f t="shared" si="16"/>
        <v>3.8056852934560021</v>
      </c>
      <c r="F69">
        <f t="shared" si="0"/>
        <v>9.7586495420141564</v>
      </c>
      <c r="H69" s="21">
        <f t="shared" si="18"/>
        <v>3.3381437034786465E-2</v>
      </c>
      <c r="I69" s="21">
        <f t="shared" si="19"/>
        <v>1.4304291287386084E-2</v>
      </c>
      <c r="J69" s="21">
        <f t="shared" si="20"/>
        <v>-7.3240785064623282E-3</v>
      </c>
      <c r="K69" s="21">
        <f t="shared" si="21"/>
        <v>1.9077145747400381E-2</v>
      </c>
      <c r="L69">
        <f t="shared" si="5"/>
        <v>-2.640122425386271E-2</v>
      </c>
      <c r="M69">
        <f t="shared" si="6"/>
        <v>6.9702464210274855E-4</v>
      </c>
      <c r="N69">
        <f t="shared" si="7"/>
        <v>4.2577043149326386</v>
      </c>
      <c r="O69" s="21">
        <f t="shared" si="8"/>
        <v>-0.11030431493263837</v>
      </c>
      <c r="P69" s="25">
        <f t="shared" si="9"/>
        <v>1.2167041892758667E-2</v>
      </c>
      <c r="Q69" s="27">
        <f t="shared" si="17"/>
        <v>4.5621664273880818</v>
      </c>
      <c r="R69" s="28">
        <f t="shared" si="10"/>
        <v>9.3635999999998397E-4</v>
      </c>
      <c r="AB69">
        <f t="shared" si="11"/>
        <v>-1.7994305423701583E-2</v>
      </c>
      <c r="AC69">
        <f t="shared" si="12"/>
        <v>3.2379502768145618E-4</v>
      </c>
      <c r="AE69" s="6">
        <f t="shared" si="13"/>
        <v>4.2225802080602248</v>
      </c>
      <c r="AF69" s="21">
        <f t="shared" si="14"/>
        <v>-7.5180208060224629E-2</v>
      </c>
      <c r="AG69" s="21">
        <f t="shared" si="15"/>
        <v>5.6520636839786642E-3</v>
      </c>
    </row>
    <row r="70" spans="1:33" x14ac:dyDescent="0.2">
      <c r="A70" s="1">
        <v>29252</v>
      </c>
      <c r="B70" s="21">
        <v>33.654169475647969</v>
      </c>
      <c r="C70">
        <v>79</v>
      </c>
      <c r="D70" s="20">
        <v>4.1712999999999996</v>
      </c>
      <c r="E70">
        <f t="shared" si="16"/>
        <v>3.8185878785492249</v>
      </c>
      <c r="F70">
        <f t="shared" si="0"/>
        <v>9.7917347280980618</v>
      </c>
      <c r="H70" s="21">
        <f t="shared" si="18"/>
        <v>1.5215110178384172E-2</v>
      </c>
      <c r="I70" s="21">
        <f t="shared" si="19"/>
        <v>1.2820512820512775E-2</v>
      </c>
      <c r="J70" s="21">
        <f t="shared" si="20"/>
        <v>5.7626464773108399E-3</v>
      </c>
      <c r="K70" s="21">
        <f t="shared" si="21"/>
        <v>2.3945973578713975E-3</v>
      </c>
      <c r="L70">
        <f t="shared" si="5"/>
        <v>3.3680491194394424E-3</v>
      </c>
      <c r="M70">
        <f t="shared" si="6"/>
        <v>1.1343754870956804E-5</v>
      </c>
      <c r="N70">
        <f t="shared" si="7"/>
        <v>4.1573313530820357</v>
      </c>
      <c r="O70" s="21">
        <f t="shared" si="8"/>
        <v>1.3968646917963845E-2</v>
      </c>
      <c r="P70" s="25">
        <f t="shared" si="9"/>
        <v>1.9512309671874083E-4</v>
      </c>
      <c r="Q70" s="27">
        <f t="shared" si="17"/>
        <v>4.5730909790612753</v>
      </c>
      <c r="R70" s="28">
        <f t="shared" si="10"/>
        <v>5.712099999999697E-4</v>
      </c>
      <c r="AB70">
        <f t="shared" si="11"/>
        <v>2.867422800366161E-3</v>
      </c>
      <c r="AC70">
        <f t="shared" si="12"/>
        <v>8.2221135160597166E-6</v>
      </c>
      <c r="AE70" s="6">
        <f t="shared" si="13"/>
        <v>4.1594076506777604</v>
      </c>
      <c r="AF70" s="21">
        <f t="shared" si="14"/>
        <v>1.1892349322239149E-2</v>
      </c>
      <c r="AG70" s="21">
        <f t="shared" si="15"/>
        <v>1.4142797240216192E-4</v>
      </c>
    </row>
    <row r="71" spans="1:33" x14ac:dyDescent="0.2">
      <c r="A71" s="1">
        <v>29281</v>
      </c>
      <c r="B71" s="21">
        <v>33.824614364981997</v>
      </c>
      <c r="C71">
        <v>80.099999999999994</v>
      </c>
      <c r="D71" s="20">
        <v>4.3475999999999999</v>
      </c>
      <c r="E71">
        <f t="shared" si="16"/>
        <v>4.0150632629482601</v>
      </c>
      <c r="F71">
        <f t="shared" si="0"/>
        <v>10.295542655484915</v>
      </c>
      <c r="H71" s="21">
        <f t="shared" si="18"/>
        <v>5.0645994832041463E-3</v>
      </c>
      <c r="I71" s="21">
        <f t="shared" si="19"/>
        <v>1.3924050632911245E-2</v>
      </c>
      <c r="J71" s="21">
        <f t="shared" si="20"/>
        <v>4.2265001318533946E-2</v>
      </c>
      <c r="K71" s="21">
        <f t="shared" si="21"/>
        <v>-8.8594511497070982E-3</v>
      </c>
      <c r="L71">
        <f t="shared" si="5"/>
        <v>5.1124452468241044E-2</v>
      </c>
      <c r="M71">
        <f t="shared" si="6"/>
        <v>2.6137096401774376E-3</v>
      </c>
      <c r="N71">
        <f t="shared" si="7"/>
        <v>4.1343445714192262</v>
      </c>
      <c r="O71" s="21">
        <f t="shared" si="8"/>
        <v>0.21325542858077373</v>
      </c>
      <c r="P71" s="25">
        <f t="shared" si="9"/>
        <v>4.5477877819169489E-2</v>
      </c>
      <c r="Q71" s="27">
        <f t="shared" si="17"/>
        <v>4.5325759029291159</v>
      </c>
      <c r="R71" s="28">
        <f t="shared" si="10"/>
        <v>3.108169000000012E-2</v>
      </c>
      <c r="AB71">
        <f t="shared" si="11"/>
        <v>4.4614795463193538E-2</v>
      </c>
      <c r="AC71">
        <f t="shared" si="12"/>
        <v>1.9904799742225948E-3</v>
      </c>
      <c r="AE71" s="6">
        <f t="shared" si="13"/>
        <v>4.1614983036843807</v>
      </c>
      <c r="AF71" s="21">
        <f t="shared" si="14"/>
        <v>0.18610169631561924</v>
      </c>
      <c r="AG71" s="21">
        <f t="shared" si="15"/>
        <v>3.4633841371550969E-2</v>
      </c>
    </row>
    <row r="72" spans="1:33" x14ac:dyDescent="0.2">
      <c r="A72" s="1">
        <v>29312</v>
      </c>
      <c r="B72" s="21">
        <v>34.054193195513548</v>
      </c>
      <c r="C72">
        <v>80.900000000000006</v>
      </c>
      <c r="D72" s="20">
        <v>4.3742999999999999</v>
      </c>
      <c r="E72">
        <f t="shared" si="16"/>
        <v>4.0525617504369116</v>
      </c>
      <c r="F72">
        <f t="shared" si="0"/>
        <v>10.391697373897022</v>
      </c>
      <c r="H72" s="21">
        <f t="shared" si="18"/>
        <v>6.7873303167420573E-3</v>
      </c>
      <c r="I72" s="21">
        <f t="shared" si="19"/>
        <v>9.98751560549338E-3</v>
      </c>
      <c r="J72" s="21">
        <f t="shared" si="20"/>
        <v>6.1413193486061779E-3</v>
      </c>
      <c r="K72" s="21">
        <f t="shared" si="21"/>
        <v>-3.2001852887513227E-3</v>
      </c>
      <c r="L72">
        <f t="shared" si="5"/>
        <v>9.3415046373575006E-3</v>
      </c>
      <c r="M72">
        <f t="shared" si="6"/>
        <v>8.7263708889771693E-5</v>
      </c>
      <c r="N72">
        <f t="shared" si="7"/>
        <v>4.3336868744386248</v>
      </c>
      <c r="O72" s="21">
        <f t="shared" si="8"/>
        <v>4.0613125561375085E-2</v>
      </c>
      <c r="P72" s="25">
        <f t="shared" si="9"/>
        <v>1.6494259678640183E-3</v>
      </c>
      <c r="Q72" s="27">
        <f t="shared" si="17"/>
        <v>4.5180708202044135</v>
      </c>
      <c r="R72" s="28">
        <f t="shared" si="10"/>
        <v>7.1288999999999717E-4</v>
      </c>
      <c r="AB72">
        <f t="shared" si="11"/>
        <v>5.85357818515677E-3</v>
      </c>
      <c r="AC72">
        <f t="shared" si="12"/>
        <v>3.4264377569743228E-5</v>
      </c>
      <c r="AE72" s="6">
        <f t="shared" si="13"/>
        <v>4.3488509834822127</v>
      </c>
      <c r="AF72" s="21">
        <f t="shared" si="14"/>
        <v>2.5449016517787193E-2</v>
      </c>
      <c r="AG72" s="21">
        <f t="shared" si="15"/>
        <v>6.476524417226054E-4</v>
      </c>
    </row>
    <row r="73" spans="1:33" x14ac:dyDescent="0.2">
      <c r="A73" s="1">
        <v>29342</v>
      </c>
      <c r="B73" s="21">
        <v>34.162025676520784</v>
      </c>
      <c r="C73">
        <v>81.7</v>
      </c>
      <c r="D73" s="20">
        <v>4.2141000000000002</v>
      </c>
      <c r="E73">
        <f t="shared" si="16"/>
        <v>3.9303065870485874</v>
      </c>
      <c r="F73">
        <f t="shared" ref="F73:F136" si="22">C73*D73/B73</f>
        <v>10.078207108093958</v>
      </c>
      <c r="H73" s="21">
        <f t="shared" si="18"/>
        <v>3.1664964249231708E-3</v>
      </c>
      <c r="I73" s="21">
        <f t="shared" si="19"/>
        <v>9.8887515451173691E-3</v>
      </c>
      <c r="J73" s="21">
        <f t="shared" si="20"/>
        <v>-3.6623002537548799E-2</v>
      </c>
      <c r="K73" s="21">
        <f t="shared" si="21"/>
        <v>-6.7222551201941982E-3</v>
      </c>
      <c r="L73">
        <f t="shared" si="5"/>
        <v>-2.9900747417354601E-2</v>
      </c>
      <c r="M73">
        <f t="shared" si="6"/>
        <v>8.9405469611643785E-4</v>
      </c>
      <c r="N73">
        <f t="shared" si="7"/>
        <v>4.3448948394277345</v>
      </c>
      <c r="O73" s="21">
        <f t="shared" si="8"/>
        <v>-0.13079483942773429</v>
      </c>
      <c r="P73" s="25">
        <f t="shared" si="9"/>
        <v>1.7107290020926796E-2</v>
      </c>
      <c r="Q73" s="27">
        <f t="shared" si="17"/>
        <v>4.4876991954998946</v>
      </c>
      <c r="R73" s="28">
        <f t="shared" si="10"/>
        <v>2.5664039999999895E-2</v>
      </c>
      <c r="AB73">
        <f t="shared" si="11"/>
        <v>-3.526926161369312E-2</v>
      </c>
      <c r="AC73">
        <f t="shared" si="12"/>
        <v>1.2439208147751271E-3</v>
      </c>
      <c r="AE73" s="6">
        <f t="shared" si="13"/>
        <v>4.3683783310767783</v>
      </c>
      <c r="AF73" s="21">
        <f t="shared" si="14"/>
        <v>-0.15427833107677813</v>
      </c>
      <c r="AG73" s="21">
        <f t="shared" si="15"/>
        <v>2.3801803439835966E-2</v>
      </c>
    </row>
    <row r="74" spans="1:33" x14ac:dyDescent="0.2">
      <c r="A74" s="1">
        <v>29373</v>
      </c>
      <c r="B74" s="21">
        <v>34.2524658218817</v>
      </c>
      <c r="C74">
        <v>82.5</v>
      </c>
      <c r="D74" s="20">
        <v>4.1676000000000002</v>
      </c>
      <c r="E74">
        <f t="shared" ref="E74:E137" si="23">C74*D74/B74/$F$8*$E$8</f>
        <v>3.9146351068439942</v>
      </c>
      <c r="F74">
        <f t="shared" si="22"/>
        <v>10.038021840178029</v>
      </c>
      <c r="H74" s="21">
        <f t="shared" si="18"/>
        <v>2.647388249669147E-3</v>
      </c>
      <c r="I74" s="21">
        <f t="shared" si="19"/>
        <v>9.7919216646267238E-3</v>
      </c>
      <c r="J74" s="21">
        <f t="shared" si="20"/>
        <v>-1.1034384566099509E-2</v>
      </c>
      <c r="K74" s="21">
        <f t="shared" si="21"/>
        <v>-7.1445334149575768E-3</v>
      </c>
      <c r="L74">
        <f t="shared" ref="L74:L137" si="24">J74-K74</f>
        <v>-3.889851151141932E-3</v>
      </c>
      <c r="M74">
        <f t="shared" ref="M74:M137" si="25">(J74-K74)^2</f>
        <v>1.5130941978040214E-5</v>
      </c>
      <c r="N74">
        <f t="shared" ref="N74:N137" si="26">D73*(1+K74)</f>
        <v>4.1839922217360277</v>
      </c>
      <c r="O74" s="21">
        <f t="shared" ref="O74:O137" si="27">(D74-N74)</f>
        <v>-1.6392221736027501E-2</v>
      </c>
      <c r="P74" s="25">
        <f t="shared" ref="P74:P137" si="28">(D74-N74)^2</f>
        <v>2.687049334430925E-4</v>
      </c>
      <c r="Q74" s="27">
        <f t="shared" si="17"/>
        <v>4.4556366786413673</v>
      </c>
      <c r="R74" s="28">
        <f t="shared" ref="R74:R137" si="29">(D74-D73)^2</f>
        <v>2.1622499999999988E-3</v>
      </c>
      <c r="AB74">
        <f t="shared" ref="AB74:AB137" si="30">(J74 - 0.001779207 - 0.466056088*K74)</f>
        <v>-9.4838382721390991E-3</v>
      </c>
      <c r="AC74">
        <f t="shared" ref="AC74:AC137" si="31">(J74 - 0.001779207 - 0.466056088*K74)^2</f>
        <v>8.9943188372090336E-5</v>
      </c>
      <c r="AE74" s="6">
        <f t="shared" ref="AE74:AE137" si="32">D73*(1+0.001779207+0.466056088*K74)</f>
        <v>4.2075658428626213</v>
      </c>
      <c r="AF74" s="21">
        <f t="shared" ref="AF74:AF137" si="33">(D74-AE74)</f>
        <v>-3.9965842862621059E-2</v>
      </c>
      <c r="AG74" s="21">
        <f t="shared" ref="AG74:AG137" si="34">(D74-AE74)^2</f>
        <v>1.5972685957197188E-3</v>
      </c>
    </row>
    <row r="75" spans="1:33" x14ac:dyDescent="0.2">
      <c r="A75" s="1">
        <v>29403</v>
      </c>
      <c r="B75" s="21">
        <v>34.541178593610766</v>
      </c>
      <c r="C75">
        <v>82.6</v>
      </c>
      <c r="D75" s="20">
        <v>4.1257999999999999</v>
      </c>
      <c r="E75">
        <f t="shared" si="23"/>
        <v>3.8476381035377867</v>
      </c>
      <c r="F75">
        <f t="shared" si="22"/>
        <v>9.8662261647041074</v>
      </c>
      <c r="H75" s="21">
        <f t="shared" si="18"/>
        <v>8.4289631359804051E-3</v>
      </c>
      <c r="I75" s="21">
        <f t="shared" si="19"/>
        <v>1.2121212121212199E-3</v>
      </c>
      <c r="J75" s="21">
        <f t="shared" si="20"/>
        <v>-1.0029753335253022E-2</v>
      </c>
      <c r="K75" s="21">
        <f t="shared" si="21"/>
        <v>7.2168419238591852E-3</v>
      </c>
      <c r="L75">
        <f t="shared" si="24"/>
        <v>-1.7246595259112207E-2</v>
      </c>
      <c r="M75">
        <f t="shared" si="25"/>
        <v>2.9744504803163165E-4</v>
      </c>
      <c r="N75">
        <f t="shared" si="26"/>
        <v>4.1976769104018761</v>
      </c>
      <c r="O75" s="21">
        <f t="shared" si="27"/>
        <v>-7.187691040187616E-2</v>
      </c>
      <c r="P75" s="25">
        <f t="shared" si="28"/>
        <v>5.1662902489193335E-3</v>
      </c>
      <c r="Q75" s="27">
        <f t="shared" ref="Q75:Q138" si="35">Q74*(1+K75)</f>
        <v>4.4877923042212711</v>
      </c>
      <c r="R75" s="28">
        <f t="shared" si="29"/>
        <v>1.7472400000000236E-3</v>
      </c>
      <c r="AB75">
        <f t="shared" si="30"/>
        <v>-1.5172413450001226E-2</v>
      </c>
      <c r="AC75">
        <f t="shared" si="31"/>
        <v>2.3020212989777812E-4</v>
      </c>
      <c r="AE75" s="6">
        <f t="shared" si="32"/>
        <v>4.1890325502942245</v>
      </c>
      <c r="AF75" s="21">
        <f t="shared" si="33"/>
        <v>-6.3232550294224588E-2</v>
      </c>
      <c r="AG75" s="21">
        <f t="shared" si="34"/>
        <v>3.9983554167116421E-3</v>
      </c>
    </row>
    <row r="76" spans="1:33" x14ac:dyDescent="0.2">
      <c r="A76" s="1">
        <v>29434</v>
      </c>
      <c r="B76" s="21">
        <v>34.735972752849655</v>
      </c>
      <c r="C76">
        <v>83.2</v>
      </c>
      <c r="D76" s="20">
        <v>4.1749000000000001</v>
      </c>
      <c r="E76">
        <f t="shared" si="23"/>
        <v>3.8997169721780676</v>
      </c>
      <c r="F76">
        <f t="shared" si="22"/>
        <v>9.9997683229269629</v>
      </c>
      <c r="H76" s="21">
        <f t="shared" si="18"/>
        <v>5.6394763343403653E-3</v>
      </c>
      <c r="I76" s="21">
        <f t="shared" si="19"/>
        <v>7.2639225181598821E-3</v>
      </c>
      <c r="J76" s="21">
        <f t="shared" si="20"/>
        <v>1.1900722284163168E-2</v>
      </c>
      <c r="K76" s="21">
        <f t="shared" si="21"/>
        <v>-1.6244461838195168E-3</v>
      </c>
      <c r="L76">
        <f t="shared" si="24"/>
        <v>1.3525168467982684E-2</v>
      </c>
      <c r="M76">
        <f t="shared" si="25"/>
        <v>1.8293018208731307E-4</v>
      </c>
      <c r="N76">
        <f t="shared" si="26"/>
        <v>4.1190978599347972</v>
      </c>
      <c r="O76" s="21">
        <f t="shared" si="27"/>
        <v>5.5802140065202899E-2</v>
      </c>
      <c r="P76" s="25">
        <f t="shared" si="28"/>
        <v>3.1138788358565225E-3</v>
      </c>
      <c r="Q76" s="27">
        <f t="shared" si="35"/>
        <v>4.4805021271389043</v>
      </c>
      <c r="R76" s="28">
        <f t="shared" si="29"/>
        <v>2.4108100000000141E-3</v>
      </c>
      <c r="AB76">
        <f t="shared" si="30"/>
        <v>1.0878598317760621E-2</v>
      </c>
      <c r="AC76">
        <f t="shared" si="31"/>
        <v>1.1834390135918422E-4</v>
      </c>
      <c r="AE76" s="6">
        <f t="shared" si="32"/>
        <v>4.1300170790605835</v>
      </c>
      <c r="AF76" s="21">
        <f t="shared" si="33"/>
        <v>4.4882920939416593E-2</v>
      </c>
      <c r="AG76" s="21">
        <f t="shared" si="34"/>
        <v>2.0144765920539205E-3</v>
      </c>
    </row>
    <row r="77" spans="1:33" x14ac:dyDescent="0.2">
      <c r="A77" s="1">
        <v>29465</v>
      </c>
      <c r="B77" s="21">
        <v>35.723857417561184</v>
      </c>
      <c r="C77">
        <v>83.9</v>
      </c>
      <c r="D77" s="20">
        <v>4.1542000000000003</v>
      </c>
      <c r="E77">
        <f t="shared" si="23"/>
        <v>3.80482043287767</v>
      </c>
      <c r="F77">
        <f t="shared" si="22"/>
        <v>9.756431841222879</v>
      </c>
      <c r="H77" s="21">
        <f t="shared" si="18"/>
        <v>2.843981574203891E-2</v>
      </c>
      <c r="I77" s="21">
        <f t="shared" si="19"/>
        <v>8.4134615384616751E-3</v>
      </c>
      <c r="J77" s="21">
        <f t="shared" si="20"/>
        <v>-4.9582025916787842E-3</v>
      </c>
      <c r="K77" s="21">
        <f t="shared" si="21"/>
        <v>2.0026354203577235E-2</v>
      </c>
      <c r="L77">
        <f t="shared" si="24"/>
        <v>-2.4984556795256019E-2</v>
      </c>
      <c r="M77">
        <f t="shared" si="25"/>
        <v>6.2422807825537375E-4</v>
      </c>
      <c r="N77">
        <f t="shared" si="26"/>
        <v>4.258508026164515</v>
      </c>
      <c r="O77" s="21">
        <f t="shared" si="27"/>
        <v>-0.10430802616451462</v>
      </c>
      <c r="P77" s="25">
        <f t="shared" si="28"/>
        <v>1.0880164322337066E-2</v>
      </c>
      <c r="Q77" s="27">
        <f t="shared" si="35"/>
        <v>4.570230249746869</v>
      </c>
      <c r="R77" s="28">
        <f t="shared" si="29"/>
        <v>4.2848999999998836E-4</v>
      </c>
      <c r="AB77">
        <f t="shared" si="30"/>
        <v>-1.6070813888700346E-2</v>
      </c>
      <c r="AC77">
        <f t="shared" si="31"/>
        <v>2.5827105904524392E-4</v>
      </c>
      <c r="AE77" s="6">
        <f t="shared" si="32"/>
        <v>4.2212940409039348</v>
      </c>
      <c r="AF77" s="21">
        <f t="shared" si="33"/>
        <v>-6.7094040903934449E-2</v>
      </c>
      <c r="AG77" s="21">
        <f t="shared" si="34"/>
        <v>4.5016103248188286E-3</v>
      </c>
    </row>
    <row r="78" spans="1:33" x14ac:dyDescent="0.2">
      <c r="A78" s="1">
        <v>29495</v>
      </c>
      <c r="B78" s="21">
        <v>36.231713618434014</v>
      </c>
      <c r="C78">
        <v>84.7</v>
      </c>
      <c r="D78" s="20">
        <v>4.194</v>
      </c>
      <c r="E78">
        <f t="shared" si="23"/>
        <v>3.8235441722569843</v>
      </c>
      <c r="F78">
        <f t="shared" si="22"/>
        <v>9.8044438013901924</v>
      </c>
      <c r="H78" s="21">
        <f t="shared" si="18"/>
        <v>1.4216163583252284E-2</v>
      </c>
      <c r="I78" s="21">
        <f t="shared" si="19"/>
        <v>9.5351609058402786E-3</v>
      </c>
      <c r="J78" s="21">
        <f t="shared" si="20"/>
        <v>9.5806653507293227E-3</v>
      </c>
      <c r="K78" s="21">
        <f t="shared" si="21"/>
        <v>4.681002677412005E-3</v>
      </c>
      <c r="L78">
        <f t="shared" si="24"/>
        <v>4.8996626733173176E-3</v>
      </c>
      <c r="M78">
        <f t="shared" si="25"/>
        <v>2.4006694312299003E-5</v>
      </c>
      <c r="N78">
        <f t="shared" si="26"/>
        <v>4.1736458213225056</v>
      </c>
      <c r="O78" s="21">
        <f t="shared" si="27"/>
        <v>2.0354178677494339E-2</v>
      </c>
      <c r="P78" s="25">
        <f t="shared" si="28"/>
        <v>4.1429258963536519E-4</v>
      </c>
      <c r="Q78" s="27">
        <f t="shared" si="35"/>
        <v>4.5916235097823233</v>
      </c>
      <c r="R78" s="28">
        <f t="shared" si="29"/>
        <v>1.5840399999999693E-3</v>
      </c>
      <c r="AB78">
        <f t="shared" si="30"/>
        <v>5.6198485549771582E-3</v>
      </c>
      <c r="AC78">
        <f t="shared" si="31"/>
        <v>3.1582697780878851E-5</v>
      </c>
      <c r="AE78" s="6">
        <f t="shared" si="32"/>
        <v>4.1706540251329134</v>
      </c>
      <c r="AF78" s="21">
        <f t="shared" si="33"/>
        <v>2.3345974867086561E-2</v>
      </c>
      <c r="AG78" s="21">
        <f t="shared" si="34"/>
        <v>5.4503454249463733E-4</v>
      </c>
    </row>
    <row r="79" spans="1:33" x14ac:dyDescent="0.2">
      <c r="A79" s="1">
        <v>29526</v>
      </c>
      <c r="B79" s="21">
        <v>36.454335514707033</v>
      </c>
      <c r="C79">
        <v>85.6</v>
      </c>
      <c r="D79" s="20">
        <v>4.3029999999999999</v>
      </c>
      <c r="E79">
        <f t="shared" si="23"/>
        <v>3.9403887884303632</v>
      </c>
      <c r="F79">
        <f t="shared" si="22"/>
        <v>10.104060183771535</v>
      </c>
      <c r="H79" s="21">
        <f t="shared" si="18"/>
        <v>6.1443932411673341E-3</v>
      </c>
      <c r="I79" s="21">
        <f t="shared" si="19"/>
        <v>1.0625737898465104E-2</v>
      </c>
      <c r="J79" s="21">
        <f t="shared" si="20"/>
        <v>2.5989508822126917E-2</v>
      </c>
      <c r="K79" s="21">
        <f t="shared" si="21"/>
        <v>-4.48134465729777E-3</v>
      </c>
      <c r="L79">
        <f t="shared" si="24"/>
        <v>3.0470853479424687E-2</v>
      </c>
      <c r="M79">
        <f t="shared" si="25"/>
        <v>9.2847291176456756E-4</v>
      </c>
      <c r="N79">
        <f t="shared" si="26"/>
        <v>4.1752052405072932</v>
      </c>
      <c r="O79" s="21">
        <f t="shared" si="27"/>
        <v>0.12779475949270669</v>
      </c>
      <c r="P79" s="25">
        <f t="shared" si="28"/>
        <v>1.6331500553798745E-2</v>
      </c>
      <c r="Q79" s="27">
        <f t="shared" si="35"/>
        <v>4.571046862298437</v>
      </c>
      <c r="R79" s="28">
        <f t="shared" si="29"/>
        <v>1.1880999999999997E-2</v>
      </c>
      <c r="AB79">
        <f t="shared" si="30"/>
        <v>2.6298859782086813E-2</v>
      </c>
      <c r="AC79">
        <f t="shared" si="31"/>
        <v>6.9163002583786325E-4</v>
      </c>
      <c r="AE79" s="6">
        <f t="shared" si="32"/>
        <v>4.1927025820739283</v>
      </c>
      <c r="AF79" s="21">
        <f t="shared" si="33"/>
        <v>0.11029741792607162</v>
      </c>
      <c r="AG79" s="21">
        <f t="shared" si="34"/>
        <v>1.2165520401158505E-2</v>
      </c>
    </row>
    <row r="80" spans="1:33" x14ac:dyDescent="0.2">
      <c r="A80" s="1">
        <v>29556</v>
      </c>
      <c r="B80" s="21">
        <v>36.610866535523996</v>
      </c>
      <c r="C80">
        <v>86.4</v>
      </c>
      <c r="D80" s="20">
        <v>4.4013999999999998</v>
      </c>
      <c r="E80">
        <f t="shared" si="23"/>
        <v>4.0507712940903282</v>
      </c>
      <c r="F80">
        <f t="shared" si="22"/>
        <v>10.387106233364033</v>
      </c>
      <c r="H80" s="21">
        <f t="shared" si="18"/>
        <v>4.2938931297709093E-3</v>
      </c>
      <c r="I80" s="21">
        <f t="shared" si="19"/>
        <v>9.3457943925234765E-3</v>
      </c>
      <c r="J80" s="21">
        <f t="shared" si="20"/>
        <v>2.2867766674413259E-2</v>
      </c>
      <c r="K80" s="21">
        <f t="shared" si="21"/>
        <v>-5.0519012627525672E-3</v>
      </c>
      <c r="L80">
        <f t="shared" si="24"/>
        <v>2.7919667937165826E-2</v>
      </c>
      <c r="M80">
        <f t="shared" si="25"/>
        <v>7.7950785772160547E-4</v>
      </c>
      <c r="N80">
        <f t="shared" si="26"/>
        <v>4.2812616688663754</v>
      </c>
      <c r="O80" s="21">
        <f t="shared" si="27"/>
        <v>0.12013833113362438</v>
      </c>
      <c r="P80" s="25">
        <f t="shared" si="28"/>
        <v>1.4433218607572381E-2</v>
      </c>
      <c r="Q80" s="27">
        <f t="shared" si="35"/>
        <v>4.54795438488269</v>
      </c>
      <c r="R80" s="28">
        <f t="shared" si="29"/>
        <v>9.6825599999999651E-3</v>
      </c>
      <c r="AB80">
        <f t="shared" si="30"/>
        <v>2.344302901389398E-2</v>
      </c>
      <c r="AC80">
        <f t="shared" si="31"/>
        <v>5.49575609346275E-4</v>
      </c>
      <c r="AE80" s="6">
        <f t="shared" si="32"/>
        <v>4.3005246461532147</v>
      </c>
      <c r="AF80" s="21">
        <f t="shared" si="33"/>
        <v>0.10087535384678503</v>
      </c>
      <c r="AG80" s="21">
        <f t="shared" si="34"/>
        <v>1.0175837013714087E-2</v>
      </c>
    </row>
    <row r="81" spans="1:33" x14ac:dyDescent="0.2">
      <c r="A81" s="1">
        <v>29587</v>
      </c>
      <c r="B81" s="21">
        <v>37.292646092860124</v>
      </c>
      <c r="C81">
        <v>87.2</v>
      </c>
      <c r="D81" s="20">
        <v>4.4477000000000002</v>
      </c>
      <c r="E81">
        <f t="shared" si="23"/>
        <v>4.0557569554544868</v>
      </c>
      <c r="F81">
        <f t="shared" si="22"/>
        <v>10.399890612059677</v>
      </c>
      <c r="H81" s="21">
        <f t="shared" si="18"/>
        <v>1.8622327790974058E-2</v>
      </c>
      <c r="I81" s="21">
        <f t="shared" si="19"/>
        <v>9.2592592592593004E-3</v>
      </c>
      <c r="J81" s="21">
        <f t="shared" si="20"/>
        <v>1.0519380197210104E-2</v>
      </c>
      <c r="K81" s="21">
        <f t="shared" si="21"/>
        <v>9.3630685317147577E-3</v>
      </c>
      <c r="L81">
        <f t="shared" si="24"/>
        <v>1.1563116654953465E-3</v>
      </c>
      <c r="M81">
        <f t="shared" si="25"/>
        <v>1.3370566677606219E-6</v>
      </c>
      <c r="N81">
        <f t="shared" si="26"/>
        <v>4.4426106098354889</v>
      </c>
      <c r="O81" s="21">
        <f t="shared" si="27"/>
        <v>5.0893901645112649E-3</v>
      </c>
      <c r="P81" s="25">
        <f t="shared" si="28"/>
        <v>2.5901892246624002E-5</v>
      </c>
      <c r="Q81" s="27">
        <f t="shared" si="35"/>
        <v>4.5905371934674593</v>
      </c>
      <c r="R81" s="28">
        <f t="shared" si="29"/>
        <v>2.1436900000000418E-3</v>
      </c>
      <c r="AB81">
        <f t="shared" si="30"/>
        <v>4.3764581056432205E-3</v>
      </c>
      <c r="AC81">
        <f t="shared" si="31"/>
        <v>1.9153385550450247E-5</v>
      </c>
      <c r="AE81" s="6">
        <f t="shared" si="32"/>
        <v>4.428437457293823</v>
      </c>
      <c r="AF81" s="21">
        <f t="shared" si="33"/>
        <v>1.9262542706177221E-2</v>
      </c>
      <c r="AG81" s="21">
        <f t="shared" si="34"/>
        <v>3.7104555150730128E-4</v>
      </c>
    </row>
    <row r="82" spans="1:33" x14ac:dyDescent="0.2">
      <c r="A82" s="1">
        <v>29618</v>
      </c>
      <c r="B82" s="21">
        <v>38.002253387230375</v>
      </c>
      <c r="C82">
        <v>88</v>
      </c>
      <c r="D82" s="20">
        <v>4.6013000000000002</v>
      </c>
      <c r="E82">
        <f t="shared" si="23"/>
        <v>4.1552487051775335</v>
      </c>
      <c r="F82">
        <f t="shared" si="22"/>
        <v>10.65501026673488</v>
      </c>
      <c r="H82" s="21">
        <f t="shared" si="18"/>
        <v>1.9028075739203398E-2</v>
      </c>
      <c r="I82" s="21">
        <f t="shared" si="19"/>
        <v>9.1743119266054496E-3</v>
      </c>
      <c r="J82" s="21">
        <f t="shared" si="20"/>
        <v>3.4534703329810901E-2</v>
      </c>
      <c r="K82" s="21">
        <f t="shared" si="21"/>
        <v>9.8537638125979488E-3</v>
      </c>
      <c r="L82">
        <f t="shared" si="24"/>
        <v>2.4680939517212952E-2</v>
      </c>
      <c r="M82">
        <f t="shared" si="25"/>
        <v>6.0914877545232388E-4</v>
      </c>
      <c r="N82">
        <f t="shared" si="26"/>
        <v>4.4915265853092921</v>
      </c>
      <c r="O82" s="21">
        <f t="shared" si="27"/>
        <v>0.10977341469070812</v>
      </c>
      <c r="P82" s="25">
        <f t="shared" si="28"/>
        <v>1.2050202572858172E-2</v>
      </c>
      <c r="Q82" s="27">
        <f t="shared" si="35"/>
        <v>4.635771262744834</v>
      </c>
      <c r="R82" s="28">
        <f t="shared" si="29"/>
        <v>2.3592959999999986E-2</v>
      </c>
      <c r="AB82">
        <f t="shared" si="30"/>
        <v>2.816308971523554E-2</v>
      </c>
      <c r="AC82">
        <f t="shared" si="31"/>
        <v>7.9315962230840586E-4</v>
      </c>
      <c r="AE82" s="6">
        <f t="shared" si="32"/>
        <v>4.476039025873547</v>
      </c>
      <c r="AF82" s="21">
        <f t="shared" si="33"/>
        <v>0.12526097412645321</v>
      </c>
      <c r="AG82" s="21">
        <f t="shared" si="34"/>
        <v>1.569031163910798E-2</v>
      </c>
    </row>
    <row r="83" spans="1:33" x14ac:dyDescent="0.2">
      <c r="A83" s="1">
        <v>29646</v>
      </c>
      <c r="B83" s="21">
        <v>38.207482947857066</v>
      </c>
      <c r="C83">
        <v>88.6</v>
      </c>
      <c r="D83" s="20">
        <v>4.6078000000000001</v>
      </c>
      <c r="E83">
        <f t="shared" si="23"/>
        <v>4.1669862238200208</v>
      </c>
      <c r="F83">
        <f t="shared" si="22"/>
        <v>10.685107955348769</v>
      </c>
      <c r="H83" s="21">
        <f t="shared" si="18"/>
        <v>5.4004576659039127E-3</v>
      </c>
      <c r="I83" s="21">
        <f t="shared" si="19"/>
        <v>6.8181818181818343E-3</v>
      </c>
      <c r="J83" s="21">
        <f t="shared" si="20"/>
        <v>1.4126442527111482E-3</v>
      </c>
      <c r="K83" s="21">
        <f t="shared" si="21"/>
        <v>-1.4177241522779216E-3</v>
      </c>
      <c r="L83">
        <f t="shared" si="24"/>
        <v>2.8303684049890698E-3</v>
      </c>
      <c r="M83">
        <f t="shared" si="25"/>
        <v>8.0109853079603704E-6</v>
      </c>
      <c r="N83">
        <f t="shared" si="26"/>
        <v>4.594776625858124</v>
      </c>
      <c r="O83" s="21">
        <f t="shared" si="27"/>
        <v>1.3023374141876154E-2</v>
      </c>
      <c r="P83" s="25">
        <f t="shared" si="28"/>
        <v>1.6960827403928846E-4</v>
      </c>
      <c r="Q83" s="27">
        <f t="shared" si="35"/>
        <v>4.6291990178612048</v>
      </c>
      <c r="R83" s="28">
        <f t="shared" si="29"/>
        <v>4.2249999999999353E-5</v>
      </c>
      <c r="AB83">
        <f t="shared" si="30"/>
        <v>2.9417622498491259E-4</v>
      </c>
      <c r="AC83">
        <f t="shared" si="31"/>
        <v>8.6539651346373911E-8</v>
      </c>
      <c r="AE83" s="6">
        <f t="shared" si="32"/>
        <v>4.6064464069359774</v>
      </c>
      <c r="AF83" s="21">
        <f t="shared" si="33"/>
        <v>1.3535930640227178E-3</v>
      </c>
      <c r="AG83" s="21">
        <f t="shared" si="34"/>
        <v>1.8322141829704094E-6</v>
      </c>
    </row>
    <row r="84" spans="1:33" x14ac:dyDescent="0.2">
      <c r="A84" s="1">
        <v>29677</v>
      </c>
      <c r="B84" s="21">
        <v>38.43706177838861</v>
      </c>
      <c r="C84">
        <v>89.1</v>
      </c>
      <c r="D84" s="20">
        <v>4.6933999999999996</v>
      </c>
      <c r="E84">
        <f t="shared" si="23"/>
        <v>4.2428555045329359</v>
      </c>
      <c r="F84">
        <f t="shared" si="22"/>
        <v>10.879654184054317</v>
      </c>
      <c r="H84" s="21">
        <f t="shared" si="18"/>
        <v>6.0087399854331647E-3</v>
      </c>
      <c r="I84" s="21">
        <f t="shared" si="19"/>
        <v>5.6433408577878375E-3</v>
      </c>
      <c r="J84" s="21">
        <f t="shared" si="20"/>
        <v>1.8577195190763396E-2</v>
      </c>
      <c r="K84" s="21">
        <f t="shared" si="21"/>
        <v>3.6539912764532723E-4</v>
      </c>
      <c r="L84">
        <f t="shared" si="24"/>
        <v>1.8211796063118069E-2</v>
      </c>
      <c r="M84">
        <f t="shared" si="25"/>
        <v>3.316695158446028E-4</v>
      </c>
      <c r="N84">
        <f t="shared" si="26"/>
        <v>4.6094836861003641</v>
      </c>
      <c r="O84" s="21">
        <f t="shared" si="27"/>
        <v>8.3916313899635497E-2</v>
      </c>
      <c r="P84" s="25">
        <f t="shared" si="28"/>
        <v>7.0419477385021577E-3</v>
      </c>
      <c r="Q84" s="27">
        <f t="shared" si="35"/>
        <v>4.6308905231440276</v>
      </c>
      <c r="R84" s="28">
        <f t="shared" si="29"/>
        <v>7.327359999999907E-3</v>
      </c>
      <c r="AB84">
        <f t="shared" si="30"/>
        <v>1.6627691702774401E-2</v>
      </c>
      <c r="AC84">
        <f t="shared" si="31"/>
        <v>2.7648013136251267E-4</v>
      </c>
      <c r="AE84" s="6">
        <f t="shared" si="32"/>
        <v>4.6167829221719563</v>
      </c>
      <c r="AF84" s="21">
        <f t="shared" si="33"/>
        <v>7.6617077828043278E-2</v>
      </c>
      <c r="AG84" s="21">
        <f t="shared" si="34"/>
        <v>5.8701766149084405E-3</v>
      </c>
    </row>
    <row r="85" spans="1:33" x14ac:dyDescent="0.2">
      <c r="A85" s="1">
        <v>29707</v>
      </c>
      <c r="B85" s="21">
        <v>38.670119076049431</v>
      </c>
      <c r="C85">
        <v>89.7</v>
      </c>
      <c r="D85" s="20">
        <v>4.8905000000000003</v>
      </c>
      <c r="E85">
        <f t="shared" si="23"/>
        <v>4.4239819586928775</v>
      </c>
      <c r="F85">
        <f t="shared" si="22"/>
        <v>11.344103935581046</v>
      </c>
      <c r="H85" s="21">
        <f t="shared" si="18"/>
        <v>6.0633484162897489E-3</v>
      </c>
      <c r="I85" s="21">
        <f t="shared" si="19"/>
        <v>6.7340067340069254E-3</v>
      </c>
      <c r="J85" s="21">
        <f t="shared" si="20"/>
        <v>4.199514211445865E-2</v>
      </c>
      <c r="K85" s="21">
        <f t="shared" si="21"/>
        <v>-6.7065831771717654E-4</v>
      </c>
      <c r="L85">
        <f t="shared" si="24"/>
        <v>4.2665800432175827E-2</v>
      </c>
      <c r="M85">
        <f t="shared" si="25"/>
        <v>1.820370526518255E-3</v>
      </c>
      <c r="N85">
        <f t="shared" si="26"/>
        <v>4.6902523322516254</v>
      </c>
      <c r="O85" s="21">
        <f t="shared" si="27"/>
        <v>0.20024766774837488</v>
      </c>
      <c r="P85" s="25">
        <f t="shared" si="28"/>
        <v>4.0099128438663534E-2</v>
      </c>
      <c r="Q85" s="27">
        <f t="shared" si="35"/>
        <v>4.6277847778962435</v>
      </c>
      <c r="R85" s="28">
        <f t="shared" si="29"/>
        <v>3.8848410000000284E-2</v>
      </c>
      <c r="AB85">
        <f t="shared" si="30"/>
        <v>4.0528499506398578E-2</v>
      </c>
      <c r="AC85">
        <f t="shared" si="31"/>
        <v>1.6425592722401497E-3</v>
      </c>
      <c r="AE85" s="6">
        <f t="shared" si="32"/>
        <v>4.7002835404166685</v>
      </c>
      <c r="AF85" s="21">
        <f t="shared" si="33"/>
        <v>0.19021645958333178</v>
      </c>
      <c r="AG85" s="21">
        <f t="shared" si="34"/>
        <v>3.6182301496417289E-2</v>
      </c>
    </row>
    <row r="86" spans="1:33" x14ac:dyDescent="0.2">
      <c r="A86" s="1">
        <v>29738</v>
      </c>
      <c r="B86" s="21">
        <v>38.81273622834933</v>
      </c>
      <c r="C86">
        <v>90.5</v>
      </c>
      <c r="D86" s="20">
        <v>5.0503</v>
      </c>
      <c r="E86">
        <f t="shared" si="23"/>
        <v>4.5923464671888485</v>
      </c>
      <c r="F86">
        <f t="shared" si="22"/>
        <v>11.775829132761919</v>
      </c>
      <c r="H86" s="21">
        <f t="shared" si="18"/>
        <v>3.6880453359717791E-3</v>
      </c>
      <c r="I86" s="21">
        <f t="shared" si="19"/>
        <v>8.9186176142697082E-3</v>
      </c>
      <c r="J86" s="21">
        <f t="shared" si="20"/>
        <v>3.2675595542378089E-2</v>
      </c>
      <c r="K86" s="21">
        <f t="shared" si="21"/>
        <v>-5.2305722782979291E-3</v>
      </c>
      <c r="L86">
        <f t="shared" si="24"/>
        <v>3.7906167820676018E-2</v>
      </c>
      <c r="M86">
        <f t="shared" si="25"/>
        <v>1.436877558849254E-3</v>
      </c>
      <c r="N86">
        <f t="shared" si="26"/>
        <v>4.8649198862729843</v>
      </c>
      <c r="O86" s="21">
        <f t="shared" si="27"/>
        <v>0.18538011372701568</v>
      </c>
      <c r="P86" s="25">
        <f t="shared" si="28"/>
        <v>3.4365786565441266E-2</v>
      </c>
      <c r="Q86" s="27">
        <f t="shared" si="35"/>
        <v>4.60357881512705</v>
      </c>
      <c r="R86" s="28">
        <f t="shared" si="29"/>
        <v>2.5536039999999909E-2</v>
      </c>
      <c r="AB86">
        <f t="shared" si="30"/>
        <v>3.3334128596402869E-2</v>
      </c>
      <c r="AC86">
        <f t="shared" si="31"/>
        <v>1.1111641292815234E-3</v>
      </c>
      <c r="AE86" s="6">
        <f t="shared" si="32"/>
        <v>4.8872794440992919</v>
      </c>
      <c r="AF86" s="21">
        <f t="shared" si="33"/>
        <v>0.16302055590070808</v>
      </c>
      <c r="AG86" s="21">
        <f t="shared" si="34"/>
        <v>2.6575701646175887E-2</v>
      </c>
    </row>
    <row r="87" spans="1:33" x14ac:dyDescent="0.2">
      <c r="A87" s="1">
        <v>29768</v>
      </c>
      <c r="B87" s="21">
        <v>39.167539875534452</v>
      </c>
      <c r="C87">
        <v>91.5</v>
      </c>
      <c r="D87" s="20">
        <v>5.1835000000000004</v>
      </c>
      <c r="E87">
        <f t="shared" si="23"/>
        <v>4.7223813276838769</v>
      </c>
      <c r="F87">
        <f t="shared" si="22"/>
        <v>12.109268325434448</v>
      </c>
      <c r="H87" s="21">
        <f t="shared" si="18"/>
        <v>9.1414231941207014E-3</v>
      </c>
      <c r="I87" s="21">
        <f t="shared" si="19"/>
        <v>1.1049723756906049E-2</v>
      </c>
      <c r="J87" s="21">
        <f t="shared" si="20"/>
        <v>2.6374670811635026E-2</v>
      </c>
      <c r="K87" s="21">
        <f t="shared" si="21"/>
        <v>-1.9083005627853478E-3</v>
      </c>
      <c r="L87">
        <f t="shared" si="24"/>
        <v>2.8282971374420374E-2</v>
      </c>
      <c r="M87">
        <f t="shared" si="25"/>
        <v>7.9992646976628225E-4</v>
      </c>
      <c r="N87">
        <f t="shared" si="26"/>
        <v>5.0406625096677651</v>
      </c>
      <c r="O87" s="21">
        <f t="shared" si="27"/>
        <v>0.14283749033223536</v>
      </c>
      <c r="P87" s="25">
        <f t="shared" si="28"/>
        <v>2.040254864441143E-2</v>
      </c>
      <c r="Q87" s="27">
        <f t="shared" si="35"/>
        <v>4.5947938030833164</v>
      </c>
      <c r="R87" s="28">
        <f t="shared" si="29"/>
        <v>1.7742240000000114E-2</v>
      </c>
      <c r="AB87">
        <f t="shared" si="30"/>
        <v>2.5484838906654962E-2</v>
      </c>
      <c r="AC87">
        <f t="shared" si="31"/>
        <v>6.4947701409815448E-4</v>
      </c>
      <c r="AE87" s="6">
        <f t="shared" si="32"/>
        <v>5.0547939180697217</v>
      </c>
      <c r="AF87" s="21">
        <f t="shared" si="33"/>
        <v>0.12870608193027877</v>
      </c>
      <c r="AG87" s="21">
        <f t="shared" si="34"/>
        <v>1.656525552584363E-2</v>
      </c>
    </row>
    <row r="88" spans="1:33" x14ac:dyDescent="0.2">
      <c r="A88" s="1">
        <v>29799</v>
      </c>
      <c r="B88" s="21">
        <v>39.463209581522058</v>
      </c>
      <c r="C88">
        <v>92.2</v>
      </c>
      <c r="D88" s="20">
        <v>5.3</v>
      </c>
      <c r="E88">
        <f t="shared" si="23"/>
        <v>4.8290036873982967</v>
      </c>
      <c r="F88">
        <f t="shared" si="22"/>
        <v>12.382672498812827</v>
      </c>
      <c r="H88" s="21">
        <f t="shared" si="18"/>
        <v>7.5488454706926778E-3</v>
      </c>
      <c r="I88" s="21">
        <f t="shared" si="19"/>
        <v>7.6502732240437687E-3</v>
      </c>
      <c r="J88" s="21">
        <f t="shared" si="20"/>
        <v>2.247516157036733E-2</v>
      </c>
      <c r="K88" s="21">
        <f t="shared" si="21"/>
        <v>-1.01427753351091E-4</v>
      </c>
      <c r="L88">
        <f t="shared" si="24"/>
        <v>2.2576589323718421E-2</v>
      </c>
      <c r="M88">
        <f t="shared" si="25"/>
        <v>5.0970238549183659E-4</v>
      </c>
      <c r="N88">
        <f t="shared" si="26"/>
        <v>5.1829742492405053</v>
      </c>
      <c r="O88" s="21">
        <f t="shared" si="27"/>
        <v>0.11702575075949451</v>
      </c>
      <c r="P88" s="25">
        <f t="shared" si="28"/>
        <v>1.3695026340823329E-2</v>
      </c>
      <c r="Q88" s="27">
        <f t="shared" si="35"/>
        <v>4.5943277634707584</v>
      </c>
      <c r="R88" s="28">
        <f t="shared" si="29"/>
        <v>1.3572249999999855E-2</v>
      </c>
      <c r="AB88">
        <f t="shared" si="30"/>
        <v>2.0743225592308769E-2</v>
      </c>
      <c r="AC88">
        <f t="shared" si="31"/>
        <v>4.3028140797341348E-4</v>
      </c>
      <c r="AE88" s="6">
        <f t="shared" si="32"/>
        <v>5.1924774901422666</v>
      </c>
      <c r="AF88" s="21">
        <f t="shared" si="33"/>
        <v>0.10752250985773326</v>
      </c>
      <c r="AG88" s="21">
        <f t="shared" si="34"/>
        <v>1.1561090126106347E-2</v>
      </c>
    </row>
    <row r="89" spans="1:33" x14ac:dyDescent="0.2">
      <c r="A89" s="1">
        <v>29830</v>
      </c>
      <c r="B89" s="21">
        <v>39.748443886121869</v>
      </c>
      <c r="C89">
        <v>93.1</v>
      </c>
      <c r="D89" s="20">
        <v>5.4302999999999999</v>
      </c>
      <c r="E89">
        <f t="shared" si="23"/>
        <v>4.9601695655425742</v>
      </c>
      <c r="F89">
        <f t="shared" si="22"/>
        <v>12.719011880022707</v>
      </c>
      <c r="H89" s="21">
        <f t="shared" si="18"/>
        <v>7.2278536800354232E-3</v>
      </c>
      <c r="I89" s="21">
        <f t="shared" si="19"/>
        <v>9.761388286333883E-3</v>
      </c>
      <c r="J89" s="21">
        <f t="shared" si="20"/>
        <v>2.4584905660377299E-2</v>
      </c>
      <c r="K89" s="21">
        <f t="shared" si="21"/>
        <v>-2.5335346062984598E-3</v>
      </c>
      <c r="L89">
        <f t="shared" si="24"/>
        <v>2.7118440266675758E-2</v>
      </c>
      <c r="M89">
        <f t="shared" si="25"/>
        <v>7.3540980249726115E-4</v>
      </c>
      <c r="N89">
        <f t="shared" si="26"/>
        <v>5.2865722665866182</v>
      </c>
      <c r="O89" s="21">
        <f t="shared" si="27"/>
        <v>0.14372773341338174</v>
      </c>
      <c r="P89" s="25">
        <f t="shared" si="28"/>
        <v>2.0657661352148131E-2</v>
      </c>
      <c r="Q89" s="27">
        <f t="shared" si="35"/>
        <v>4.5826878750893272</v>
      </c>
      <c r="R89" s="28">
        <f t="shared" si="29"/>
        <v>1.6978090000000022E-2</v>
      </c>
      <c r="AB89">
        <f t="shared" si="30"/>
        <v>2.3986467887801378E-2</v>
      </c>
      <c r="AC89">
        <f t="shared" si="31"/>
        <v>5.7535064173252668E-4</v>
      </c>
      <c r="AE89" s="6">
        <f t="shared" si="32"/>
        <v>5.3031717201946522</v>
      </c>
      <c r="AF89" s="21">
        <f t="shared" si="33"/>
        <v>0.12712827980534769</v>
      </c>
      <c r="AG89" s="21">
        <f t="shared" si="34"/>
        <v>1.6161599526266772E-2</v>
      </c>
    </row>
    <row r="90" spans="1:33" x14ac:dyDescent="0.2">
      <c r="A90" s="1">
        <v>29860</v>
      </c>
      <c r="B90" s="21">
        <v>40.00585045368755</v>
      </c>
      <c r="C90">
        <v>93.4</v>
      </c>
      <c r="D90" s="20">
        <v>5.5491999999999999</v>
      </c>
      <c r="E90">
        <f t="shared" si="23"/>
        <v>5.0523903500666387</v>
      </c>
      <c r="F90">
        <f t="shared" si="22"/>
        <v>12.955487113066136</v>
      </c>
      <c r="H90" s="21">
        <f t="shared" si="18"/>
        <v>6.4758904349349056E-3</v>
      </c>
      <c r="I90" s="21">
        <f t="shared" si="19"/>
        <v>3.2223415682064438E-3</v>
      </c>
      <c r="J90" s="21">
        <f t="shared" si="20"/>
        <v>2.1895659539988621E-2</v>
      </c>
      <c r="K90" s="21">
        <f t="shared" si="21"/>
        <v>3.2535488667284618E-3</v>
      </c>
      <c r="L90">
        <f t="shared" si="24"/>
        <v>1.8642110673260159E-2</v>
      </c>
      <c r="M90">
        <f t="shared" si="25"/>
        <v>3.4752829035408035E-4</v>
      </c>
      <c r="N90">
        <f t="shared" si="26"/>
        <v>5.4479677464109955</v>
      </c>
      <c r="O90" s="21">
        <f t="shared" si="27"/>
        <v>0.10123225358900445</v>
      </c>
      <c r="P90" s="25">
        <f t="shared" si="28"/>
        <v>1.0247969166708504E-2</v>
      </c>
      <c r="Q90" s="27">
        <f t="shared" si="35"/>
        <v>4.5975978740318943</v>
      </c>
      <c r="R90" s="28">
        <f t="shared" si="29"/>
        <v>1.4137210000000001E-2</v>
      </c>
      <c r="AB90">
        <f t="shared" si="30"/>
        <v>1.860011628304432E-2</v>
      </c>
      <c r="AC90">
        <f t="shared" si="31"/>
        <v>3.4596432574277047E-4</v>
      </c>
      <c r="AE90" s="6">
        <f t="shared" si="32"/>
        <v>5.4481957885481851</v>
      </c>
      <c r="AF90" s="21">
        <f t="shared" si="33"/>
        <v>0.10100421145181482</v>
      </c>
      <c r="AG90" s="21">
        <f t="shared" si="34"/>
        <v>1.020185073100292E-2</v>
      </c>
    </row>
    <row r="91" spans="1:33" x14ac:dyDescent="0.2">
      <c r="A91" s="1">
        <v>29891</v>
      </c>
      <c r="B91" s="21">
        <v>40.155424540245981</v>
      </c>
      <c r="C91">
        <v>93.8</v>
      </c>
      <c r="D91" s="20">
        <v>5.4893999999999998</v>
      </c>
      <c r="E91">
        <f t="shared" si="23"/>
        <v>5.0006521406990752</v>
      </c>
      <c r="F91">
        <f t="shared" si="22"/>
        <v>12.822818483314329</v>
      </c>
      <c r="H91" s="21">
        <f t="shared" si="18"/>
        <v>3.7388053212763506E-3</v>
      </c>
      <c r="I91" s="21">
        <f t="shared" si="19"/>
        <v>4.2826552462524869E-3</v>
      </c>
      <c r="J91" s="21">
        <f t="shared" si="20"/>
        <v>-1.0776328119368572E-2</v>
      </c>
      <c r="K91" s="21">
        <f t="shared" si="21"/>
        <v>-5.4384992497613638E-4</v>
      </c>
      <c r="L91">
        <f t="shared" si="24"/>
        <v>-1.0232478194392436E-2</v>
      </c>
      <c r="M91">
        <f t="shared" si="25"/>
        <v>1.0470360999871669E-4</v>
      </c>
      <c r="N91">
        <f t="shared" si="26"/>
        <v>5.5461820679963223</v>
      </c>
      <c r="O91" s="21">
        <f t="shared" si="27"/>
        <v>-5.6782067996322461E-2</v>
      </c>
      <c r="P91" s="25">
        <f t="shared" si="28"/>
        <v>3.2242032459389876E-3</v>
      </c>
      <c r="Q91" s="27">
        <f t="shared" si="35"/>
        <v>4.5950974707730321</v>
      </c>
      <c r="R91" s="28">
        <f t="shared" si="29"/>
        <v>3.5760400000000091E-3</v>
      </c>
      <c r="AB91">
        <f t="shared" si="30"/>
        <v>-1.2302070550875101E-2</v>
      </c>
      <c r="AC91">
        <f t="shared" si="31"/>
        <v>1.513409398387084E-4</v>
      </c>
      <c r="AE91" s="6">
        <f t="shared" si="32"/>
        <v>5.5576666499009155</v>
      </c>
      <c r="AF91" s="21">
        <f t="shared" si="33"/>
        <v>-6.8266649900915688E-2</v>
      </c>
      <c r="AG91" s="21">
        <f t="shared" si="34"/>
        <v>4.6603354886941917E-3</v>
      </c>
    </row>
    <row r="92" spans="1:33" x14ac:dyDescent="0.2">
      <c r="A92" s="1">
        <v>29921</v>
      </c>
      <c r="B92" s="21">
        <v>39.953673446748553</v>
      </c>
      <c r="C92">
        <v>94.1</v>
      </c>
      <c r="D92" s="20">
        <v>5.5411000000000001</v>
      </c>
      <c r="E92">
        <f t="shared" si="23"/>
        <v>5.089463991111284</v>
      </c>
      <c r="F92">
        <f t="shared" si="22"/>
        <v>13.050552427800183</v>
      </c>
      <c r="H92" s="21">
        <f t="shared" si="18"/>
        <v>-5.0242550242550754E-3</v>
      </c>
      <c r="I92" s="21">
        <f t="shared" si="19"/>
        <v>3.1982942430703876E-3</v>
      </c>
      <c r="J92" s="21">
        <f t="shared" si="20"/>
        <v>9.4181513462310296E-3</v>
      </c>
      <c r="K92" s="21">
        <f t="shared" si="21"/>
        <v>-8.222549267325463E-3</v>
      </c>
      <c r="L92">
        <f t="shared" si="24"/>
        <v>1.7640700613556493E-2</v>
      </c>
      <c r="M92">
        <f t="shared" si="25"/>
        <v>3.111943181371324E-4</v>
      </c>
      <c r="N92">
        <f t="shared" si="26"/>
        <v>5.4442631380519435</v>
      </c>
      <c r="O92" s="21">
        <f t="shared" si="27"/>
        <v>9.683686194805663E-2</v>
      </c>
      <c r="P92" s="25">
        <f t="shared" si="28"/>
        <v>9.3773778319469776E-3</v>
      </c>
      <c r="Q92" s="27">
        <f t="shared" si="35"/>
        <v>4.557314055431438</v>
      </c>
      <c r="R92" s="28">
        <f t="shared" si="29"/>
        <v>2.672890000000031E-3</v>
      </c>
      <c r="AB92">
        <f t="shared" si="30"/>
        <v>1.1471113491148002E-2</v>
      </c>
      <c r="AC92">
        <f t="shared" si="31"/>
        <v>1.315864447267977E-4</v>
      </c>
      <c r="AE92" s="6">
        <f t="shared" si="32"/>
        <v>5.4781304696016928</v>
      </c>
      <c r="AF92" s="21">
        <f t="shared" si="33"/>
        <v>6.2969530398307327E-2</v>
      </c>
      <c r="AG92" s="21">
        <f t="shared" si="34"/>
        <v>3.9651617585833507E-3</v>
      </c>
    </row>
    <row r="93" spans="1:33" x14ac:dyDescent="0.2">
      <c r="A93" s="1">
        <v>29952</v>
      </c>
      <c r="B93" s="21">
        <v>40.830247163323563</v>
      </c>
      <c r="C93">
        <v>94.4</v>
      </c>
      <c r="D93" s="20">
        <v>5.6207000000000003</v>
      </c>
      <c r="E93">
        <f t="shared" si="23"/>
        <v>5.0678475439941097</v>
      </c>
      <c r="F93">
        <f t="shared" si="22"/>
        <v>12.995122901842604</v>
      </c>
      <c r="H93" s="21">
        <f t="shared" si="18"/>
        <v>2.1939752742468954E-2</v>
      </c>
      <c r="I93" s="21">
        <f t="shared" si="19"/>
        <v>3.1880977683316214E-3</v>
      </c>
      <c r="J93" s="21">
        <f t="shared" si="20"/>
        <v>1.4365378715417432E-2</v>
      </c>
      <c r="K93" s="21">
        <f t="shared" si="21"/>
        <v>1.8751654974137333E-2</v>
      </c>
      <c r="L93">
        <f t="shared" si="24"/>
        <v>-4.3862762587199011E-3</v>
      </c>
      <c r="M93">
        <f t="shared" si="25"/>
        <v>1.9239419417809853E-5</v>
      </c>
      <c r="N93">
        <f t="shared" si="26"/>
        <v>5.6450047953771927</v>
      </c>
      <c r="O93" s="21">
        <f t="shared" si="27"/>
        <v>-2.4304795377192434E-2</v>
      </c>
      <c r="P93" s="25">
        <f t="shared" si="28"/>
        <v>5.9072307832719469E-4</v>
      </c>
      <c r="Q93" s="27">
        <f t="shared" si="35"/>
        <v>4.6427712362076745</v>
      </c>
      <c r="R93" s="28">
        <f t="shared" si="29"/>
        <v>6.3361600000000186E-3</v>
      </c>
      <c r="AB93">
        <f t="shared" si="30"/>
        <v>3.8468487546452455E-3</v>
      </c>
      <c r="AC93">
        <f t="shared" si="31"/>
        <v>1.4798245341115677E-5</v>
      </c>
      <c r="AE93" s="6">
        <f t="shared" si="32"/>
        <v>5.5993842263656353</v>
      </c>
      <c r="AF93" s="21">
        <f t="shared" si="33"/>
        <v>2.1315773634364987E-2</v>
      </c>
      <c r="AG93" s="21">
        <f t="shared" si="34"/>
        <v>4.5436220563148952E-4</v>
      </c>
    </row>
    <row r="94" spans="1:33" x14ac:dyDescent="0.2">
      <c r="A94" s="1">
        <v>29983</v>
      </c>
      <c r="B94" s="21">
        <v>41.407672706781717</v>
      </c>
      <c r="C94">
        <v>94.7</v>
      </c>
      <c r="D94" s="20">
        <v>5.7579000000000002</v>
      </c>
      <c r="E94">
        <f t="shared" si="23"/>
        <v>5.1354254072618151</v>
      </c>
      <c r="F94">
        <f t="shared" si="22"/>
        <v>13.168408035419379</v>
      </c>
      <c r="H94" s="21">
        <f t="shared" si="18"/>
        <v>1.4142102572840543E-2</v>
      </c>
      <c r="I94" s="21">
        <f t="shared" si="19"/>
        <v>3.1779661016948513E-3</v>
      </c>
      <c r="J94" s="21">
        <f t="shared" si="20"/>
        <v>2.4409771024961335E-2</v>
      </c>
      <c r="K94" s="21">
        <f t="shared" si="21"/>
        <v>1.0964136471145691E-2</v>
      </c>
      <c r="L94">
        <f t="shared" si="24"/>
        <v>1.3445634553815644E-2</v>
      </c>
      <c r="M94">
        <f t="shared" si="25"/>
        <v>1.8078508855476122E-4</v>
      </c>
      <c r="N94">
        <f t="shared" si="26"/>
        <v>5.6823261218633689</v>
      </c>
      <c r="O94" s="21">
        <f t="shared" si="27"/>
        <v>7.5573878136631301E-2</v>
      </c>
      <c r="P94" s="25">
        <f t="shared" si="28"/>
        <v>5.7114110566103982E-3</v>
      </c>
      <c r="Q94" s="27">
        <f t="shared" si="35"/>
        <v>4.6936752136457649</v>
      </c>
      <c r="R94" s="28">
        <f t="shared" si="29"/>
        <v>1.8823839999999998E-2</v>
      </c>
      <c r="AB94">
        <f t="shared" si="30"/>
        <v>1.7520661472921049E-2</v>
      </c>
      <c r="AC94">
        <f t="shared" si="31"/>
        <v>3.0697357844870001E-4</v>
      </c>
      <c r="AE94" s="6">
        <f t="shared" si="32"/>
        <v>5.6594216180591532</v>
      </c>
      <c r="AF94" s="21">
        <f t="shared" si="33"/>
        <v>9.8478381940847015E-2</v>
      </c>
      <c r="AG94" s="21">
        <f t="shared" si="34"/>
        <v>9.6979917096873432E-3</v>
      </c>
    </row>
    <row r="95" spans="1:33" x14ac:dyDescent="0.2">
      <c r="A95" s="1">
        <v>30011</v>
      </c>
      <c r="B95" s="21">
        <v>41.512026720659691</v>
      </c>
      <c r="C95">
        <v>94.7</v>
      </c>
      <c r="D95" s="20">
        <v>5.8361000000000001</v>
      </c>
      <c r="E95">
        <f t="shared" si="23"/>
        <v>5.1920864725713223</v>
      </c>
      <c r="F95">
        <f t="shared" si="22"/>
        <v>13.313699996366188</v>
      </c>
      <c r="H95" s="21">
        <f t="shared" si="18"/>
        <v>2.520161290322509E-3</v>
      </c>
      <c r="I95" s="21">
        <f t="shared" si="19"/>
        <v>0</v>
      </c>
      <c r="J95" s="21">
        <f t="shared" si="20"/>
        <v>1.3581340419249965E-2</v>
      </c>
      <c r="K95" s="21">
        <f t="shared" si="21"/>
        <v>2.520161290322509E-3</v>
      </c>
      <c r="L95">
        <f t="shared" si="24"/>
        <v>1.1061179128927456E-2</v>
      </c>
      <c r="M95">
        <f t="shared" si="25"/>
        <v>1.2234968372222036E-4</v>
      </c>
      <c r="N95">
        <f t="shared" si="26"/>
        <v>5.772410836693548</v>
      </c>
      <c r="O95" s="21">
        <f t="shared" si="27"/>
        <v>6.3689163306452024E-2</v>
      </c>
      <c r="P95" s="25">
        <f t="shared" si="28"/>
        <v>4.0563095226759148E-3</v>
      </c>
      <c r="Q95" s="27">
        <f t="shared" si="35"/>
        <v>4.7055040322285411</v>
      </c>
      <c r="R95" s="28">
        <f t="shared" si="29"/>
        <v>6.1152399999999723E-3</v>
      </c>
      <c r="AB95">
        <f t="shared" si="30"/>
        <v>1.0627596907153225E-2</v>
      </c>
      <c r="AC95">
        <f t="shared" si="31"/>
        <v>1.129458160209328E-4</v>
      </c>
      <c r="AE95" s="6">
        <f t="shared" si="32"/>
        <v>5.7749073597683021</v>
      </c>
      <c r="AF95" s="21">
        <f t="shared" si="33"/>
        <v>6.1192640231698014E-2</v>
      </c>
      <c r="AG95" s="21">
        <f t="shared" si="34"/>
        <v>3.7445392185260266E-3</v>
      </c>
    </row>
    <row r="96" spans="1:33" x14ac:dyDescent="0.2">
      <c r="A96" s="1">
        <v>30042</v>
      </c>
      <c r="B96" s="21">
        <v>41.790304091000962</v>
      </c>
      <c r="C96">
        <v>95</v>
      </c>
      <c r="D96" s="20">
        <v>5.9143999999999997</v>
      </c>
      <c r="E96">
        <f t="shared" si="23"/>
        <v>5.2432663220117428</v>
      </c>
      <c r="F96">
        <f t="shared" si="22"/>
        <v>13.444936863261338</v>
      </c>
      <c r="H96" s="21">
        <f t="shared" si="18"/>
        <v>6.7035361153007234E-3</v>
      </c>
      <c r="I96" s="21">
        <f t="shared" si="19"/>
        <v>3.1678986272438703E-3</v>
      </c>
      <c r="J96" s="21">
        <f t="shared" si="20"/>
        <v>1.3416493891468484E-2</v>
      </c>
      <c r="K96" s="21">
        <f t="shared" si="21"/>
        <v>3.5356374880568531E-3</v>
      </c>
      <c r="L96">
        <f t="shared" si="24"/>
        <v>9.8808564034116309E-3</v>
      </c>
      <c r="M96">
        <f t="shared" si="25"/>
        <v>9.7631323264840624E-5</v>
      </c>
      <c r="N96">
        <f t="shared" si="26"/>
        <v>5.8567343339440487</v>
      </c>
      <c r="O96" s="21">
        <f t="shared" si="27"/>
        <v>5.7665666055950915E-2</v>
      </c>
      <c r="P96" s="25">
        <f t="shared" si="28"/>
        <v>3.3253290416764497E-3</v>
      </c>
      <c r="Q96" s="27">
        <f t="shared" si="35"/>
        <v>4.7221409886850907</v>
      </c>
      <c r="R96" s="28">
        <f t="shared" si="29"/>
        <v>6.1308899999999358E-3</v>
      </c>
      <c r="AB96">
        <f t="shared" si="30"/>
        <v>9.9894815151985606E-3</v>
      </c>
      <c r="AC96">
        <f t="shared" si="31"/>
        <v>9.9789740942493724E-5</v>
      </c>
      <c r="AE96" s="6">
        <f t="shared" si="32"/>
        <v>5.8561003869291488</v>
      </c>
      <c r="AF96" s="21">
        <f t="shared" si="33"/>
        <v>5.8299613070850853E-2</v>
      </c>
      <c r="AG96" s="21">
        <f t="shared" si="34"/>
        <v>3.3988448842109235E-3</v>
      </c>
    </row>
    <row r="97" spans="1:33" x14ac:dyDescent="0.2">
      <c r="A97" s="1">
        <v>30072</v>
      </c>
      <c r="B97" s="21">
        <v>41.96770591459353</v>
      </c>
      <c r="C97">
        <v>95.9</v>
      </c>
      <c r="D97" s="20">
        <v>5.7888000000000002</v>
      </c>
      <c r="E97">
        <f t="shared" si="23"/>
        <v>5.1586382345368582</v>
      </c>
      <c r="F97">
        <f t="shared" si="22"/>
        <v>13.227931046070303</v>
      </c>
      <c r="H97" s="21">
        <f t="shared" si="18"/>
        <v>4.2450474446480424E-3</v>
      </c>
      <c r="I97" s="21">
        <f t="shared" si="19"/>
        <v>9.4736842105263008E-3</v>
      </c>
      <c r="J97" s="21">
        <f t="shared" si="20"/>
        <v>-2.1236304612471169E-2</v>
      </c>
      <c r="K97" s="21">
        <f t="shared" si="21"/>
        <v>-5.2286367658782584E-3</v>
      </c>
      <c r="L97">
        <f t="shared" si="24"/>
        <v>-1.600766784659291E-2</v>
      </c>
      <c r="M97">
        <f t="shared" si="25"/>
        <v>2.5624542988684449E-4</v>
      </c>
      <c r="N97">
        <f t="shared" si="26"/>
        <v>5.8834757507118889</v>
      </c>
      <c r="O97" s="21">
        <f t="shared" si="27"/>
        <v>-9.4675750711888718E-2</v>
      </c>
      <c r="P97" s="25">
        <f t="shared" si="28"/>
        <v>8.9634977728596972E-3</v>
      </c>
      <c r="Q97" s="27">
        <f t="shared" si="35"/>
        <v>4.6974506286979913</v>
      </c>
      <c r="R97" s="28">
        <f t="shared" si="29"/>
        <v>1.577535999999987E-2</v>
      </c>
      <c r="AB97">
        <f t="shared" si="30"/>
        <v>-2.0578673615792978E-2</v>
      </c>
      <c r="AC97">
        <f t="shared" si="31"/>
        <v>4.2348180778533403E-4</v>
      </c>
      <c r="AE97" s="6">
        <f t="shared" si="32"/>
        <v>5.910510507233246</v>
      </c>
      <c r="AF97" s="21">
        <f t="shared" si="33"/>
        <v>-0.12171050723324583</v>
      </c>
      <c r="AG97" s="21">
        <f t="shared" si="34"/>
        <v>1.4813447570973987E-2</v>
      </c>
    </row>
    <row r="98" spans="1:33" x14ac:dyDescent="0.2">
      <c r="A98" s="1">
        <v>30103</v>
      </c>
      <c r="B98" s="21">
        <v>42.110323066893436</v>
      </c>
      <c r="C98">
        <v>97</v>
      </c>
      <c r="D98" s="20">
        <v>6.0244999999999997</v>
      </c>
      <c r="E98">
        <f t="shared" si="23"/>
        <v>5.4118695545310427</v>
      </c>
      <c r="F98">
        <f t="shared" si="22"/>
        <v>13.877274203565273</v>
      </c>
      <c r="H98" s="21">
        <f t="shared" si="18"/>
        <v>3.398259428097905E-3</v>
      </c>
      <c r="I98" s="21">
        <f t="shared" si="19"/>
        <v>1.1470281543274119E-2</v>
      </c>
      <c r="J98" s="21">
        <f t="shared" si="20"/>
        <v>4.0716556108347124E-2</v>
      </c>
      <c r="K98" s="21">
        <f t="shared" si="21"/>
        <v>-8.0720221151762139E-3</v>
      </c>
      <c r="L98">
        <f t="shared" si="24"/>
        <v>4.8788578223523338E-2</v>
      </c>
      <c r="M98">
        <f t="shared" si="25"/>
        <v>2.3803253650728556E-3</v>
      </c>
      <c r="N98">
        <f t="shared" si="26"/>
        <v>5.7420726783796683</v>
      </c>
      <c r="O98" s="21">
        <f t="shared" si="27"/>
        <v>0.28242732162033146</v>
      </c>
      <c r="P98" s="25">
        <f t="shared" si="28"/>
        <v>7.9765191997634141E-2</v>
      </c>
      <c r="Q98" s="27">
        <f t="shared" si="35"/>
        <v>4.6595327033381926</v>
      </c>
      <c r="R98" s="28">
        <f t="shared" si="29"/>
        <v>5.5554489999999804E-2</v>
      </c>
      <c r="AB98">
        <f t="shared" si="30"/>
        <v>4.2699364157595635E-2</v>
      </c>
      <c r="AC98">
        <f t="shared" si="31"/>
        <v>1.8232356994629627E-3</v>
      </c>
      <c r="AE98" s="6">
        <f t="shared" si="32"/>
        <v>5.7773219207645106</v>
      </c>
      <c r="AF98" s="21">
        <f t="shared" si="33"/>
        <v>0.24717807923548918</v>
      </c>
      <c r="AG98" s="21">
        <f t="shared" si="34"/>
        <v>6.1097002854545765E-2</v>
      </c>
    </row>
    <row r="99" spans="1:33" x14ac:dyDescent="0.2">
      <c r="A99" s="1">
        <v>30133</v>
      </c>
      <c r="B99" s="21">
        <v>42.402514305751765</v>
      </c>
      <c r="C99">
        <v>97.5</v>
      </c>
      <c r="D99" s="20">
        <v>6.1158999999999999</v>
      </c>
      <c r="E99">
        <f t="shared" si="23"/>
        <v>5.4842410149471128</v>
      </c>
      <c r="F99">
        <f t="shared" si="22"/>
        <v>14.062851219157865</v>
      </c>
      <c r="H99" s="21">
        <f t="shared" si="18"/>
        <v>6.9387080786385003E-3</v>
      </c>
      <c r="I99" s="21">
        <f t="shared" si="19"/>
        <v>5.1546391752577136E-3</v>
      </c>
      <c r="J99" s="21">
        <f t="shared" si="20"/>
        <v>1.5171383517304404E-2</v>
      </c>
      <c r="K99" s="21">
        <f t="shared" si="21"/>
        <v>1.7840689033807866E-3</v>
      </c>
      <c r="L99">
        <f t="shared" si="24"/>
        <v>1.3387314613923618E-2</v>
      </c>
      <c r="M99">
        <f t="shared" si="25"/>
        <v>1.7922019257217287E-4</v>
      </c>
      <c r="N99">
        <f t="shared" si="26"/>
        <v>6.035248123108417</v>
      </c>
      <c r="O99" s="21">
        <f t="shared" si="27"/>
        <v>8.065187689158293E-2</v>
      </c>
      <c r="P99" s="25">
        <f t="shared" si="28"/>
        <v>6.5047252461350484E-3</v>
      </c>
      <c r="Q99" s="27">
        <f t="shared" si="35"/>
        <v>4.6678456307385039</v>
      </c>
      <c r="R99" s="28">
        <f t="shared" si="29"/>
        <v>8.3539600000000266E-3</v>
      </c>
      <c r="AB99">
        <f t="shared" si="30"/>
        <v>1.2560700343472305E-2</v>
      </c>
      <c r="AC99">
        <f t="shared" si="31"/>
        <v>1.5777119311850528E-4</v>
      </c>
      <c r="AE99" s="6">
        <f t="shared" si="32"/>
        <v>6.0402280607807519</v>
      </c>
      <c r="AF99" s="21">
        <f t="shared" si="33"/>
        <v>7.5671939219247975E-2</v>
      </c>
      <c r="AG99" s="21">
        <f t="shared" si="34"/>
        <v>5.7262423852015593E-3</v>
      </c>
    </row>
    <row r="100" spans="1:33" x14ac:dyDescent="0.2">
      <c r="A100" s="1">
        <v>30164</v>
      </c>
      <c r="B100" s="21">
        <v>42.513825253888271</v>
      </c>
      <c r="C100">
        <v>97.7</v>
      </c>
      <c r="D100" s="20">
        <v>6.1440999999999999</v>
      </c>
      <c r="E100">
        <f t="shared" si="23"/>
        <v>5.5063752753584732</v>
      </c>
      <c r="F100">
        <f t="shared" si="22"/>
        <v>14.119608537109919</v>
      </c>
      <c r="H100" s="21">
        <f t="shared" si="18"/>
        <v>2.6251025430679142E-3</v>
      </c>
      <c r="I100" s="21">
        <f t="shared" si="19"/>
        <v>2.0512820512821328E-3</v>
      </c>
      <c r="J100" s="21">
        <f t="shared" si="20"/>
        <v>4.610932160434178E-3</v>
      </c>
      <c r="K100" s="21">
        <f t="shared" si="21"/>
        <v>5.7382049178578143E-4</v>
      </c>
      <c r="L100">
        <f t="shared" si="24"/>
        <v>4.0371116686483965E-3</v>
      </c>
      <c r="M100">
        <f t="shared" si="25"/>
        <v>1.6298270625137041E-5</v>
      </c>
      <c r="N100">
        <f t="shared" si="26"/>
        <v>6.1194094287457128</v>
      </c>
      <c r="O100" s="21">
        <f t="shared" si="27"/>
        <v>2.4690571254287086E-2</v>
      </c>
      <c r="P100" s="25">
        <f t="shared" si="28"/>
        <v>6.0962430886302773E-4</v>
      </c>
      <c r="Q100" s="27">
        <f t="shared" si="35"/>
        <v>4.6705241362139143</v>
      </c>
      <c r="R100" s="28">
        <f t="shared" si="29"/>
        <v>7.9524000000000012E-4</v>
      </c>
      <c r="AB100">
        <f t="shared" si="30"/>
        <v>2.5642926268182606E-3</v>
      </c>
      <c r="AC100">
        <f t="shared" si="31"/>
        <v>6.5755966759544953E-6</v>
      </c>
      <c r="AE100" s="6">
        <f t="shared" si="32"/>
        <v>6.1284170427236413</v>
      </c>
      <c r="AF100" s="21">
        <f t="shared" si="33"/>
        <v>1.56829572763586E-2</v>
      </c>
      <c r="AG100" s="21">
        <f t="shared" si="34"/>
        <v>2.4595514893208917E-4</v>
      </c>
    </row>
    <row r="101" spans="1:33" x14ac:dyDescent="0.2">
      <c r="A101" s="1">
        <v>30195</v>
      </c>
      <c r="B101" s="21">
        <v>42.743404084419822</v>
      </c>
      <c r="C101">
        <v>97.7</v>
      </c>
      <c r="D101" s="20">
        <v>6.2313999999999998</v>
      </c>
      <c r="E101">
        <f t="shared" si="23"/>
        <v>5.5546185168288122</v>
      </c>
      <c r="F101">
        <f t="shared" si="22"/>
        <v>14.243315267955305</v>
      </c>
      <c r="H101" s="21">
        <f t="shared" si="18"/>
        <v>5.4000981836033191E-3</v>
      </c>
      <c r="I101" s="21">
        <f t="shared" si="19"/>
        <v>0</v>
      </c>
      <c r="J101" s="21">
        <f t="shared" si="20"/>
        <v>1.4208753112742389E-2</v>
      </c>
      <c r="K101" s="21">
        <f t="shared" si="21"/>
        <v>5.4000981836033191E-3</v>
      </c>
      <c r="L101">
        <f t="shared" si="24"/>
        <v>8.8086549291390703E-3</v>
      </c>
      <c r="M101">
        <f t="shared" si="25"/>
        <v>7.7592401660646039E-5</v>
      </c>
      <c r="N101">
        <f t="shared" si="26"/>
        <v>6.177278743249877</v>
      </c>
      <c r="O101" s="21">
        <f t="shared" si="27"/>
        <v>5.4121256750122804E-2</v>
      </c>
      <c r="P101" s="25">
        <f t="shared" si="28"/>
        <v>2.9291104322127131E-3</v>
      </c>
      <c r="Q101" s="27">
        <f t="shared" si="35"/>
        <v>4.6957454251183588</v>
      </c>
      <c r="R101" s="28">
        <f t="shared" si="29"/>
        <v>7.621289999999988E-3</v>
      </c>
      <c r="AB101">
        <f t="shared" si="30"/>
        <v>9.912797478476322E-3</v>
      </c>
      <c r="AC101">
        <f t="shared" si="31"/>
        <v>9.8263553849286533E-5</v>
      </c>
      <c r="AE101" s="6">
        <f t="shared" si="32"/>
        <v>6.1704947810124944</v>
      </c>
      <c r="AF101" s="21">
        <f t="shared" si="33"/>
        <v>6.0905218987505449E-2</v>
      </c>
      <c r="AG101" s="21">
        <f t="shared" si="34"/>
        <v>3.7094456999159945E-3</v>
      </c>
    </row>
    <row r="102" spans="1:33" x14ac:dyDescent="0.2">
      <c r="A102" s="1">
        <v>30225</v>
      </c>
      <c r="B102" s="21">
        <v>43.338221963524298</v>
      </c>
      <c r="C102">
        <v>98.1</v>
      </c>
      <c r="D102" s="20">
        <v>7.1543000000000001</v>
      </c>
      <c r="E102">
        <f t="shared" si="23"/>
        <v>6.3155069227974439</v>
      </c>
      <c r="F102">
        <f t="shared" si="22"/>
        <v>16.194407573774079</v>
      </c>
      <c r="H102" s="21">
        <f t="shared" si="18"/>
        <v>1.3916015625E-2</v>
      </c>
      <c r="I102" s="21">
        <f t="shared" si="19"/>
        <v>4.0941658137154668E-3</v>
      </c>
      <c r="J102" s="21">
        <f t="shared" si="20"/>
        <v>0.14810475976506088</v>
      </c>
      <c r="K102" s="21">
        <f t="shared" si="21"/>
        <v>9.8218498112845332E-3</v>
      </c>
      <c r="L102">
        <f t="shared" si="24"/>
        <v>0.13828290995377635</v>
      </c>
      <c r="M102">
        <f t="shared" si="25"/>
        <v>1.9122163185284216E-2</v>
      </c>
      <c r="N102">
        <f t="shared" si="26"/>
        <v>6.2926038749140378</v>
      </c>
      <c r="O102" s="21">
        <f t="shared" si="27"/>
        <v>0.86169612508596227</v>
      </c>
      <c r="P102" s="25">
        <f t="shared" si="28"/>
        <v>0.74252021198816232</v>
      </c>
      <c r="Q102" s="27">
        <f t="shared" si="35"/>
        <v>4.7418663314358982</v>
      </c>
      <c r="R102" s="28">
        <f t="shared" si="29"/>
        <v>0.85174441000000056</v>
      </c>
      <c r="AB102">
        <f t="shared" si="30"/>
        <v>0.14174801986509006</v>
      </c>
      <c r="AC102">
        <f t="shared" si="31"/>
        <v>2.0092501135673967E-2</v>
      </c>
      <c r="AE102" s="6">
        <f t="shared" si="32"/>
        <v>6.2710113890126786</v>
      </c>
      <c r="AF102" s="21">
        <f t="shared" si="33"/>
        <v>0.88328861098732148</v>
      </c>
      <c r="AG102" s="21">
        <f t="shared" si="34"/>
        <v>0.78019877029991169</v>
      </c>
    </row>
    <row r="103" spans="1:33" x14ac:dyDescent="0.2">
      <c r="A103" s="1">
        <v>30256</v>
      </c>
      <c r="B103" s="21">
        <v>43.682590209321624</v>
      </c>
      <c r="C103">
        <v>98</v>
      </c>
      <c r="D103" s="20">
        <v>7.5095000000000001</v>
      </c>
      <c r="E103">
        <f t="shared" si="23"/>
        <v>6.5700982665332441</v>
      </c>
      <c r="F103">
        <f t="shared" si="22"/>
        <v>16.847238143926649</v>
      </c>
      <c r="H103" s="21">
        <f t="shared" si="18"/>
        <v>7.9460630869250259E-3</v>
      </c>
      <c r="I103" s="21">
        <f t="shared" si="19"/>
        <v>-1.0193679918449883E-3</v>
      </c>
      <c r="J103" s="21">
        <f t="shared" si="20"/>
        <v>4.9648463162014433E-2</v>
      </c>
      <c r="K103" s="21">
        <f t="shared" si="21"/>
        <v>8.9654310787700142E-3</v>
      </c>
      <c r="L103">
        <f t="shared" si="24"/>
        <v>4.0683032083244419E-2</v>
      </c>
      <c r="M103">
        <f t="shared" si="25"/>
        <v>1.6551090994862947E-3</v>
      </c>
      <c r="N103">
        <f t="shared" si="26"/>
        <v>7.2184413835668435</v>
      </c>
      <c r="O103" s="21">
        <f t="shared" si="27"/>
        <v>0.29105861643315656</v>
      </c>
      <c r="P103" s="25">
        <f t="shared" si="28"/>
        <v>8.4715118199983355E-2</v>
      </c>
      <c r="Q103" s="27">
        <f t="shared" si="35"/>
        <v>4.7843792072151263</v>
      </c>
      <c r="R103" s="28">
        <f t="shared" si="29"/>
        <v>0.12616703999999998</v>
      </c>
      <c r="AB103">
        <f t="shared" si="30"/>
        <v>4.3690862426209259E-2</v>
      </c>
      <c r="AC103">
        <f t="shared" si="31"/>
        <v>1.9088914595459441E-3</v>
      </c>
      <c r="AE103" s="6">
        <f t="shared" si="32"/>
        <v>7.1969224629441708</v>
      </c>
      <c r="AF103" s="21">
        <f t="shared" si="33"/>
        <v>0.31257753705582925</v>
      </c>
      <c r="AG103" s="21">
        <f t="shared" si="34"/>
        <v>9.7704716671888306E-2</v>
      </c>
    </row>
    <row r="104" spans="1:33" x14ac:dyDescent="0.2">
      <c r="A104" s="1">
        <v>30286</v>
      </c>
      <c r="B104" s="21">
        <v>43.807815025975202</v>
      </c>
      <c r="C104">
        <v>97.7</v>
      </c>
      <c r="D104" s="20">
        <v>7.3555000000000001</v>
      </c>
      <c r="E104">
        <f t="shared" si="23"/>
        <v>6.3973236248622776</v>
      </c>
      <c r="F104">
        <f t="shared" si="22"/>
        <v>16.404204354266415</v>
      </c>
      <c r="H104" s="21">
        <f t="shared" si="18"/>
        <v>2.8666985188725569E-3</v>
      </c>
      <c r="I104" s="21">
        <f t="shared" si="19"/>
        <v>-3.0612244897958441E-3</v>
      </c>
      <c r="J104" s="21">
        <f t="shared" si="20"/>
        <v>-2.0507357347359978E-2</v>
      </c>
      <c r="K104" s="21">
        <f t="shared" si="21"/>
        <v>5.9279230086684009E-3</v>
      </c>
      <c r="L104">
        <f t="shared" si="24"/>
        <v>-2.6435280356028379E-2</v>
      </c>
      <c r="M104">
        <f t="shared" si="25"/>
        <v>6.9882404750181988E-4</v>
      </c>
      <c r="N104">
        <f t="shared" si="26"/>
        <v>7.5540157378335957</v>
      </c>
      <c r="O104" s="21">
        <f t="shared" si="27"/>
        <v>-0.19851573783359555</v>
      </c>
      <c r="P104" s="25">
        <f t="shared" si="28"/>
        <v>3.9408498167616837E-2</v>
      </c>
      <c r="Q104" s="27">
        <f t="shared" si="35"/>
        <v>4.812740638799772</v>
      </c>
      <c r="R104" s="28">
        <f t="shared" si="29"/>
        <v>2.3715999999999973E-2</v>
      </c>
      <c r="AB104">
        <f t="shared" si="30"/>
        <v>-2.5049308954745164E-2</v>
      </c>
      <c r="AC104">
        <f t="shared" si="31"/>
        <v>6.2746787911027626E-4</v>
      </c>
      <c r="AE104" s="6">
        <f t="shared" si="32"/>
        <v>7.5436077855956594</v>
      </c>
      <c r="AF104" s="21">
        <f t="shared" si="33"/>
        <v>-0.18810778559565922</v>
      </c>
      <c r="AG104" s="21">
        <f t="shared" si="34"/>
        <v>3.5384539001702499E-2</v>
      </c>
    </row>
    <row r="105" spans="1:33" x14ac:dyDescent="0.2">
      <c r="A105" s="1">
        <v>30317</v>
      </c>
      <c r="B105" s="21">
        <v>44.774828887911134</v>
      </c>
      <c r="C105">
        <v>97.9</v>
      </c>
      <c r="D105" s="20">
        <v>7.3227000000000002</v>
      </c>
      <c r="E105">
        <f t="shared" si="23"/>
        <v>6.2440036665589052</v>
      </c>
      <c r="F105">
        <f t="shared" si="22"/>
        <v>16.011056832727629</v>
      </c>
      <c r="H105" s="21">
        <f t="shared" si="18"/>
        <v>2.2074003493727234E-2</v>
      </c>
      <c r="I105" s="21">
        <f t="shared" si="19"/>
        <v>2.0470829068577334E-3</v>
      </c>
      <c r="J105" s="21">
        <f t="shared" si="20"/>
        <v>-4.4592481816327911E-3</v>
      </c>
      <c r="K105" s="21">
        <f t="shared" si="21"/>
        <v>2.0026920586869501E-2</v>
      </c>
      <c r="L105">
        <f t="shared" si="24"/>
        <v>-2.4486168768502292E-2</v>
      </c>
      <c r="M105">
        <f t="shared" si="25"/>
        <v>5.9957246095957708E-4</v>
      </c>
      <c r="N105">
        <f t="shared" si="26"/>
        <v>7.5028080143767184</v>
      </c>
      <c r="O105" s="21">
        <f t="shared" si="27"/>
        <v>-0.1801080143767182</v>
      </c>
      <c r="P105" s="25">
        <f t="shared" si="28"/>
        <v>3.2438896842724128E-2</v>
      </c>
      <c r="Q105" s="27">
        <f t="shared" si="35"/>
        <v>4.9091250133782145</v>
      </c>
      <c r="R105" s="28">
        <f t="shared" si="29"/>
        <v>1.0758399999999961E-3</v>
      </c>
      <c r="AB105">
        <f t="shared" si="30"/>
        <v>-1.5572123445035854E-2</v>
      </c>
      <c r="AC105">
        <f t="shared" si="31"/>
        <v>2.4249102858743532E-4</v>
      </c>
      <c r="AE105" s="6">
        <f t="shared" si="32"/>
        <v>7.4372407539999612</v>
      </c>
      <c r="AF105" s="21">
        <f t="shared" si="33"/>
        <v>-0.114540753999961</v>
      </c>
      <c r="AG105" s="21">
        <f t="shared" si="34"/>
        <v>1.3119584326879581E-2</v>
      </c>
    </row>
    <row r="106" spans="1:33" x14ac:dyDescent="0.2">
      <c r="A106" s="1">
        <v>30348</v>
      </c>
      <c r="B106" s="21">
        <v>44.792221223557462</v>
      </c>
      <c r="C106">
        <v>98</v>
      </c>
      <c r="D106" s="20">
        <v>7.4385000000000003</v>
      </c>
      <c r="E106">
        <f t="shared" si="23"/>
        <v>6.3467588012345129</v>
      </c>
      <c r="F106">
        <f t="shared" si="22"/>
        <v>16.274544554548974</v>
      </c>
      <c r="H106" s="21">
        <f t="shared" si="18"/>
        <v>3.8844002486015938E-4</v>
      </c>
      <c r="I106" s="21">
        <f t="shared" si="19"/>
        <v>1.0214504596526286E-3</v>
      </c>
      <c r="J106" s="21">
        <f t="shared" si="20"/>
        <v>1.5813839157687859E-2</v>
      </c>
      <c r="K106" s="21">
        <f t="shared" si="21"/>
        <v>-6.3301043479246921E-4</v>
      </c>
      <c r="L106">
        <f t="shared" si="24"/>
        <v>1.6446849592480328E-2</v>
      </c>
      <c r="M106">
        <f t="shared" si="25"/>
        <v>2.7049886151767034E-4</v>
      </c>
      <c r="N106">
        <f t="shared" si="26"/>
        <v>7.3180646544891452</v>
      </c>
      <c r="O106" s="21">
        <f t="shared" si="27"/>
        <v>0.12043534551085511</v>
      </c>
      <c r="P106" s="25">
        <f t="shared" si="28"/>
        <v>1.4504672448319048E-2</v>
      </c>
      <c r="Q106" s="27">
        <f t="shared" si="35"/>
        <v>4.9060174860190457</v>
      </c>
      <c r="R106" s="28">
        <f t="shared" si="29"/>
        <v>1.3409640000000028E-2</v>
      </c>
      <c r="AB106">
        <f t="shared" si="30"/>
        <v>1.4329650524590417E-2</v>
      </c>
      <c r="AC106">
        <f t="shared" si="31"/>
        <v>2.0533888415689443E-4</v>
      </c>
      <c r="AE106" s="6">
        <f t="shared" si="32"/>
        <v>7.3335682681035825</v>
      </c>
      <c r="AF106" s="21">
        <f t="shared" si="33"/>
        <v>0.1049317318964178</v>
      </c>
      <c r="AG106" s="21">
        <f t="shared" si="34"/>
        <v>1.1010668358781705E-2</v>
      </c>
    </row>
    <row r="107" spans="1:33" x14ac:dyDescent="0.2">
      <c r="A107" s="1">
        <v>30376</v>
      </c>
      <c r="B107" s="21">
        <v>44.959187645762228</v>
      </c>
      <c r="C107">
        <v>98.1</v>
      </c>
      <c r="D107" s="20">
        <v>7.4882</v>
      </c>
      <c r="E107">
        <f t="shared" si="23"/>
        <v>6.3719320744993704</v>
      </c>
      <c r="F107">
        <f t="shared" si="22"/>
        <v>16.33909459814809</v>
      </c>
      <c r="H107" s="21">
        <f t="shared" si="18"/>
        <v>3.727576298827362E-3</v>
      </c>
      <c r="I107" s="21">
        <f t="shared" si="19"/>
        <v>1.0204081632652073E-3</v>
      </c>
      <c r="J107" s="21">
        <f t="shared" si="20"/>
        <v>6.6814545943401082E-3</v>
      </c>
      <c r="K107" s="21">
        <f t="shared" si="21"/>
        <v>2.7071681355621546E-3</v>
      </c>
      <c r="L107">
        <f t="shared" si="24"/>
        <v>3.9742864587779536E-3</v>
      </c>
      <c r="M107">
        <f t="shared" si="25"/>
        <v>1.5794952856425806E-5</v>
      </c>
      <c r="N107">
        <f t="shared" si="26"/>
        <v>7.4586372701763795</v>
      </c>
      <c r="O107" s="21">
        <f t="shared" si="27"/>
        <v>2.9562729823620515E-2</v>
      </c>
      <c r="P107" s="25">
        <f t="shared" si="28"/>
        <v>8.739549946243818E-4</v>
      </c>
      <c r="Q107" s="27">
        <f t="shared" si="35"/>
        <v>4.9192989002297072</v>
      </c>
      <c r="R107" s="28">
        <f t="shared" si="29"/>
        <v>2.4700899999999634E-3</v>
      </c>
      <c r="AB107">
        <f t="shared" si="30"/>
        <v>3.640555403521757E-3</v>
      </c>
      <c r="AC107">
        <f t="shared" si="31"/>
        <v>1.3253643646111463E-5</v>
      </c>
      <c r="AE107" s="6">
        <f t="shared" si="32"/>
        <v>7.4611197286309032</v>
      </c>
      <c r="AF107" s="21">
        <f t="shared" si="33"/>
        <v>2.7080271369096742E-2</v>
      </c>
      <c r="AG107" s="21">
        <f t="shared" si="34"/>
        <v>7.3334109742392069E-4</v>
      </c>
    </row>
    <row r="108" spans="1:33" x14ac:dyDescent="0.2">
      <c r="A108" s="1">
        <v>30407</v>
      </c>
      <c r="B108" s="21">
        <v>45.313991292947357</v>
      </c>
      <c r="C108">
        <v>98.8</v>
      </c>
      <c r="D108" s="20">
        <v>7.4941000000000004</v>
      </c>
      <c r="E108">
        <f t="shared" si="23"/>
        <v>6.3721686555536863</v>
      </c>
      <c r="F108">
        <f t="shared" si="22"/>
        <v>16.33970124620733</v>
      </c>
      <c r="H108" s="21">
        <f t="shared" si="18"/>
        <v>7.8916827852999472E-3</v>
      </c>
      <c r="I108" s="21">
        <f t="shared" si="19"/>
        <v>7.135575942915473E-3</v>
      </c>
      <c r="J108" s="21">
        <f t="shared" si="20"/>
        <v>7.8790630592129318E-4</v>
      </c>
      <c r="K108" s="21">
        <f t="shared" si="21"/>
        <v>7.5610684238447412E-4</v>
      </c>
      <c r="L108">
        <f t="shared" si="24"/>
        <v>3.1799463536819061E-5</v>
      </c>
      <c r="M108">
        <f t="shared" si="25"/>
        <v>1.011205881229485E-9</v>
      </c>
      <c r="N108">
        <f t="shared" si="26"/>
        <v>7.4938618792571434</v>
      </c>
      <c r="O108" s="21">
        <f t="shared" si="27"/>
        <v>2.3812074285700646E-4</v>
      </c>
      <c r="P108" s="25">
        <f t="shared" si="28"/>
        <v>5.6701488178772593E-8</v>
      </c>
      <c r="Q108" s="27">
        <f t="shared" si="35"/>
        <v>4.9230184157879053</v>
      </c>
      <c r="R108" s="28">
        <f t="shared" si="29"/>
        <v>3.4810000000005435E-5</v>
      </c>
      <c r="AB108">
        <f t="shared" si="30"/>
        <v>-1.3436888911504475E-3</v>
      </c>
      <c r="AC108">
        <f t="shared" si="31"/>
        <v>1.805499836201119E-6</v>
      </c>
      <c r="AE108" s="6">
        <f t="shared" si="32"/>
        <v>7.5041618111547121</v>
      </c>
      <c r="AF108" s="21">
        <f t="shared" si="33"/>
        <v>-1.0061811154711719E-2</v>
      </c>
      <c r="AG108" s="21">
        <f t="shared" si="34"/>
        <v>1.0124004371308118E-4</v>
      </c>
    </row>
    <row r="109" spans="1:33" x14ac:dyDescent="0.2">
      <c r="A109" s="1">
        <v>30437</v>
      </c>
      <c r="B109" s="21">
        <v>45.599225597547147</v>
      </c>
      <c r="C109">
        <v>99.2</v>
      </c>
      <c r="D109" s="20">
        <v>7.4978999999999996</v>
      </c>
      <c r="E109">
        <f t="shared" si="23"/>
        <v>6.3611699574424403</v>
      </c>
      <c r="F109">
        <f t="shared" si="22"/>
        <v>16.31149806280942</v>
      </c>
      <c r="H109" s="21">
        <f t="shared" si="18"/>
        <v>6.2946188685035764E-3</v>
      </c>
      <c r="I109" s="21">
        <f t="shared" si="19"/>
        <v>4.0485829959515662E-3</v>
      </c>
      <c r="J109" s="21">
        <f t="shared" si="20"/>
        <v>5.0706555823909483E-4</v>
      </c>
      <c r="K109" s="21">
        <f t="shared" si="21"/>
        <v>2.2460358725520102E-3</v>
      </c>
      <c r="L109">
        <f t="shared" si="24"/>
        <v>-1.7389703143129154E-3</v>
      </c>
      <c r="M109">
        <f t="shared" si="25"/>
        <v>3.0240177540615598E-6</v>
      </c>
      <c r="N109">
        <f t="shared" si="26"/>
        <v>7.5109320174324923</v>
      </c>
      <c r="O109" s="21">
        <f t="shared" si="27"/>
        <v>-1.3032017432492715E-2</v>
      </c>
      <c r="P109" s="25">
        <f t="shared" si="28"/>
        <v>1.6983347836079402E-4</v>
      </c>
      <c r="Q109" s="27">
        <f t="shared" si="35"/>
        <v>4.9340756917509987</v>
      </c>
      <c r="R109" s="28">
        <f t="shared" si="29"/>
        <v>1.4439999999993445E-5</v>
      </c>
      <c r="AB109">
        <f t="shared" si="30"/>
        <v>-2.3189201340301615E-3</v>
      </c>
      <c r="AC109">
        <f t="shared" si="31"/>
        <v>5.3773905880104623E-6</v>
      </c>
      <c r="AE109" s="6">
        <f t="shared" si="32"/>
        <v>7.5152782193764356</v>
      </c>
      <c r="AF109" s="21">
        <f t="shared" si="33"/>
        <v>-1.7378219376436022E-2</v>
      </c>
      <c r="AG109" s="21">
        <f t="shared" si="34"/>
        <v>3.0200250869553638E-4</v>
      </c>
    </row>
    <row r="110" spans="1:33" x14ac:dyDescent="0.2">
      <c r="A110" s="1">
        <v>30468</v>
      </c>
      <c r="B110" s="21">
        <v>45.846196763725032</v>
      </c>
      <c r="C110">
        <v>99.4</v>
      </c>
      <c r="D110" s="20">
        <v>7.6351000000000004</v>
      </c>
      <c r="E110">
        <f t="shared" si="23"/>
        <v>6.4556644734791595</v>
      </c>
      <c r="F110">
        <f t="shared" si="22"/>
        <v>16.553803664701995</v>
      </c>
      <c r="H110" s="21">
        <f t="shared" si="18"/>
        <v>5.4161263254253189E-3</v>
      </c>
      <c r="I110" s="21">
        <f t="shared" si="19"/>
        <v>2.0161290322580072E-3</v>
      </c>
      <c r="J110" s="21">
        <f t="shared" si="20"/>
        <v>1.8298456901265858E-2</v>
      </c>
      <c r="K110" s="21">
        <f t="shared" si="21"/>
        <v>3.3999972931673117E-3</v>
      </c>
      <c r="L110">
        <f t="shared" si="24"/>
        <v>1.4898459608098547E-2</v>
      </c>
      <c r="M110">
        <f t="shared" si="25"/>
        <v>2.219640986941439E-4</v>
      </c>
      <c r="N110">
        <f t="shared" si="26"/>
        <v>7.5233928397044387</v>
      </c>
      <c r="O110" s="21">
        <f t="shared" si="27"/>
        <v>0.11170716029556171</v>
      </c>
      <c r="P110" s="25">
        <f t="shared" si="28"/>
        <v>1.2478489661298319E-2</v>
      </c>
      <c r="Q110" s="27">
        <f t="shared" si="35"/>
        <v>4.9508515357472351</v>
      </c>
      <c r="R110" s="28">
        <f t="shared" si="29"/>
        <v>1.8823840000000241E-2</v>
      </c>
      <c r="AB110">
        <f t="shared" si="30"/>
        <v>1.493466046360171E-2</v>
      </c>
      <c r="AC110">
        <f t="shared" si="31"/>
        <v>2.2304408316306803E-4</v>
      </c>
      <c r="AE110" s="6">
        <f t="shared" si="32"/>
        <v>7.5231214093099608</v>
      </c>
      <c r="AF110" s="21">
        <f t="shared" si="33"/>
        <v>0.11197859069003968</v>
      </c>
      <c r="AG110" s="21">
        <f t="shared" si="34"/>
        <v>1.2539204772927441E-2</v>
      </c>
    </row>
    <row r="111" spans="1:33" x14ac:dyDescent="0.2">
      <c r="A111" s="1">
        <v>30498</v>
      </c>
      <c r="B111" s="21">
        <v>46.21143581229795</v>
      </c>
      <c r="C111">
        <v>99.8</v>
      </c>
      <c r="D111" s="20">
        <v>7.6936999999999998</v>
      </c>
      <c r="E111">
        <f t="shared" si="23"/>
        <v>6.4797683019341124</v>
      </c>
      <c r="F111">
        <f t="shared" si="22"/>
        <v>16.615611406639349</v>
      </c>
      <c r="H111" s="21">
        <f t="shared" si="18"/>
        <v>7.9666160849771739E-3</v>
      </c>
      <c r="I111" s="21">
        <f t="shared" si="19"/>
        <v>4.0241448692150961E-3</v>
      </c>
      <c r="J111" s="21">
        <f t="shared" si="20"/>
        <v>7.6750795667377414E-3</v>
      </c>
      <c r="K111" s="21">
        <f t="shared" si="21"/>
        <v>3.9424712157620778E-3</v>
      </c>
      <c r="L111">
        <f t="shared" si="24"/>
        <v>3.7326083509756636E-3</v>
      </c>
      <c r="M111">
        <f t="shared" si="25"/>
        <v>1.3932365101773263E-5</v>
      </c>
      <c r="N111">
        <f t="shared" si="26"/>
        <v>7.6652011619794651</v>
      </c>
      <c r="O111" s="21">
        <f t="shared" si="27"/>
        <v>2.8498838020534656E-2</v>
      </c>
      <c r="P111" s="25">
        <f t="shared" si="28"/>
        <v>8.1218376852067165E-4</v>
      </c>
      <c r="Q111" s="27">
        <f t="shared" si="35"/>
        <v>4.9703701254204304</v>
      </c>
      <c r="R111" s="28">
        <f t="shared" si="29"/>
        <v>3.4339599999999204E-3</v>
      </c>
      <c r="AB111">
        <f t="shared" si="30"/>
        <v>4.0584598548670638E-3</v>
      </c>
      <c r="AC111">
        <f t="shared" si="31"/>
        <v>1.6471096393567589E-5</v>
      </c>
      <c r="AE111" s="6">
        <f t="shared" si="32"/>
        <v>7.6627132531621047</v>
      </c>
      <c r="AF111" s="21">
        <f t="shared" si="33"/>
        <v>3.0986746837895041E-2</v>
      </c>
      <c r="AG111" s="21">
        <f t="shared" si="34"/>
        <v>9.601784795957983E-4</v>
      </c>
    </row>
    <row r="112" spans="1:33" x14ac:dyDescent="0.2">
      <c r="A112" s="1">
        <v>30529</v>
      </c>
      <c r="B112" s="21">
        <v>46.447971577088033</v>
      </c>
      <c r="C112">
        <v>100.1</v>
      </c>
      <c r="D112" s="20">
        <v>7.8585000000000003</v>
      </c>
      <c r="E112">
        <f t="shared" si="23"/>
        <v>6.6046549359156508</v>
      </c>
      <c r="F112">
        <f t="shared" si="22"/>
        <v>16.935849366305451</v>
      </c>
      <c r="H112" s="21">
        <f t="shared" si="18"/>
        <v>5.1185547610086424E-3</v>
      </c>
      <c r="I112" s="21">
        <f t="shared" si="19"/>
        <v>3.0060120240480437E-3</v>
      </c>
      <c r="J112" s="21">
        <f t="shared" si="20"/>
        <v>2.1420122957744647E-2</v>
      </c>
      <c r="K112" s="21">
        <f t="shared" si="21"/>
        <v>2.1125427369605987E-3</v>
      </c>
      <c r="L112">
        <f t="shared" si="24"/>
        <v>1.9307580220784049E-2</v>
      </c>
      <c r="M112">
        <f t="shared" si="25"/>
        <v>3.7278265398201139E-4</v>
      </c>
      <c r="N112">
        <f t="shared" si="26"/>
        <v>7.7099532700553537</v>
      </c>
      <c r="O112" s="21">
        <f t="shared" si="27"/>
        <v>0.14854672994464657</v>
      </c>
      <c r="P112" s="25">
        <f t="shared" si="28"/>
        <v>2.2066130977247758E-2</v>
      </c>
      <c r="Q112" s="27">
        <f t="shared" si="35"/>
        <v>4.9808702447288935</v>
      </c>
      <c r="R112" s="28">
        <f t="shared" si="29"/>
        <v>2.7159040000000165E-2</v>
      </c>
      <c r="AB112">
        <f t="shared" si="30"/>
        <v>1.8656352554023977E-2</v>
      </c>
      <c r="AC112">
        <f t="shared" si="31"/>
        <v>3.4805949062003696E-4</v>
      </c>
      <c r="AE112" s="6">
        <f t="shared" si="32"/>
        <v>7.7149636203551051</v>
      </c>
      <c r="AF112" s="21">
        <f t="shared" si="33"/>
        <v>0.14353637964489518</v>
      </c>
      <c r="AG112" s="21">
        <f t="shared" si="34"/>
        <v>2.060269228156348E-2</v>
      </c>
    </row>
    <row r="113" spans="1:33" x14ac:dyDescent="0.2">
      <c r="A113" s="1">
        <v>30560</v>
      </c>
      <c r="B113" s="21">
        <v>46.78538288862682</v>
      </c>
      <c r="C113">
        <v>100.4</v>
      </c>
      <c r="D113" s="20">
        <v>7.8773</v>
      </c>
      <c r="E113">
        <f t="shared" si="23"/>
        <v>6.5924077394182188</v>
      </c>
      <c r="F113">
        <f t="shared" si="22"/>
        <v>16.904444746828339</v>
      </c>
      <c r="H113" s="21">
        <f t="shared" si="18"/>
        <v>7.2642851793602858E-3</v>
      </c>
      <c r="I113" s="21">
        <f t="shared" si="19"/>
        <v>2.9970029970030065E-3</v>
      </c>
      <c r="J113" s="21">
        <f t="shared" si="20"/>
        <v>2.3923140548449684E-3</v>
      </c>
      <c r="K113" s="21">
        <f t="shared" si="21"/>
        <v>4.2672821823572793E-3</v>
      </c>
      <c r="L113">
        <f t="shared" si="24"/>
        <v>-1.8749681275123109E-3</v>
      </c>
      <c r="M113">
        <f t="shared" si="25"/>
        <v>3.5155054791870212E-6</v>
      </c>
      <c r="N113">
        <f t="shared" si="26"/>
        <v>7.8920344370300546</v>
      </c>
      <c r="O113" s="21">
        <f t="shared" si="27"/>
        <v>-1.4734437030054615E-2</v>
      </c>
      <c r="P113" s="25">
        <f t="shared" si="28"/>
        <v>2.1710363459264464E-4</v>
      </c>
      <c r="Q113" s="27">
        <f t="shared" si="35"/>
        <v>5.0021250235768591</v>
      </c>
      <c r="R113" s="28">
        <f t="shared" si="29"/>
        <v>3.5343999999998895E-4</v>
      </c>
      <c r="AB113">
        <f t="shared" si="30"/>
        <v>-1.375685785456568E-3</v>
      </c>
      <c r="AC113">
        <f t="shared" si="31"/>
        <v>1.8925113803072545E-6</v>
      </c>
      <c r="AE113" s="6">
        <f t="shared" si="32"/>
        <v>7.8881108267450095</v>
      </c>
      <c r="AF113" s="21">
        <f t="shared" si="33"/>
        <v>-1.081082674500955E-2</v>
      </c>
      <c r="AG113" s="21">
        <f t="shared" si="34"/>
        <v>1.1687397491061378E-4</v>
      </c>
    </row>
    <row r="114" spans="1:33" x14ac:dyDescent="0.2">
      <c r="A114" s="1">
        <v>30590</v>
      </c>
      <c r="B114" s="21">
        <v>47.168014272846072</v>
      </c>
      <c r="C114">
        <v>100.8</v>
      </c>
      <c r="D114" s="20">
        <v>7.7843999999999998</v>
      </c>
      <c r="E114">
        <f t="shared" si="23"/>
        <v>6.4875576952468945</v>
      </c>
      <c r="F114">
        <f t="shared" si="22"/>
        <v>16.635585196804044</v>
      </c>
      <c r="H114" s="21">
        <f t="shared" si="18"/>
        <v>8.1784386617100857E-3</v>
      </c>
      <c r="I114" s="21">
        <f t="shared" si="19"/>
        <v>3.9840637450199168E-3</v>
      </c>
      <c r="J114" s="21">
        <f t="shared" si="20"/>
        <v>-1.1793380980792967E-2</v>
      </c>
      <c r="K114" s="21">
        <f t="shared" si="21"/>
        <v>4.1943749166901689E-3</v>
      </c>
      <c r="L114">
        <f t="shared" si="24"/>
        <v>-1.5987755897483136E-2</v>
      </c>
      <c r="M114">
        <f t="shared" si="25"/>
        <v>2.5560833863750681E-4</v>
      </c>
      <c r="N114">
        <f t="shared" si="26"/>
        <v>7.9103403495312437</v>
      </c>
      <c r="O114" s="21">
        <f t="shared" si="27"/>
        <v>-0.12594034953124389</v>
      </c>
      <c r="P114" s="25">
        <f t="shared" si="28"/>
        <v>1.5860971640051885E-2</v>
      </c>
      <c r="Q114" s="27">
        <f t="shared" si="35"/>
        <v>5.0231058113058982</v>
      </c>
      <c r="R114" s="28">
        <f t="shared" si="29"/>
        <v>8.630410000000038E-3</v>
      </c>
      <c r="AB114">
        <f t="shared" si="30"/>
        <v>-1.5527401946070912E-2</v>
      </c>
      <c r="AC114">
        <f t="shared" si="31"/>
        <v>2.4110021119484675E-4</v>
      </c>
      <c r="AE114" s="6">
        <f t="shared" si="32"/>
        <v>7.9067140033497836</v>
      </c>
      <c r="AF114" s="21">
        <f t="shared" si="33"/>
        <v>-0.12231400334978382</v>
      </c>
      <c r="AG114" s="21">
        <f t="shared" si="34"/>
        <v>1.4960715415450927E-2</v>
      </c>
    </row>
    <row r="115" spans="1:33" x14ac:dyDescent="0.2">
      <c r="A115" s="1">
        <v>30621</v>
      </c>
      <c r="B115" s="21">
        <v>47.453248577445876</v>
      </c>
      <c r="C115">
        <v>101.1</v>
      </c>
      <c r="D115" s="20">
        <v>7.9202000000000004</v>
      </c>
      <c r="E115">
        <f t="shared" si="23"/>
        <v>6.5805850346343897</v>
      </c>
      <c r="F115">
        <f t="shared" si="22"/>
        <v>16.874128621419214</v>
      </c>
      <c r="H115" s="21">
        <f t="shared" si="18"/>
        <v>6.0471976401179628E-3</v>
      </c>
      <c r="I115" s="21">
        <f t="shared" si="19"/>
        <v>2.9761904761904656E-3</v>
      </c>
      <c r="J115" s="21">
        <f t="shared" si="20"/>
        <v>1.7445146703663816E-2</v>
      </c>
      <c r="K115" s="21">
        <f t="shared" si="21"/>
        <v>3.0710071639274972E-3</v>
      </c>
      <c r="L115">
        <f t="shared" si="24"/>
        <v>1.4374139539736319E-2</v>
      </c>
      <c r="M115">
        <f t="shared" si="25"/>
        <v>2.0661588750781103E-4</v>
      </c>
      <c r="N115">
        <f t="shared" si="26"/>
        <v>7.8083059481668773</v>
      </c>
      <c r="O115" s="21">
        <f t="shared" si="27"/>
        <v>0.11189405183312306</v>
      </c>
      <c r="P115" s="25">
        <f t="shared" si="28"/>
        <v>1.2520278835633631E-2</v>
      </c>
      <c r="Q115" s="27">
        <f t="shared" si="35"/>
        <v>5.038531805237584</v>
      </c>
      <c r="R115" s="28">
        <f t="shared" si="29"/>
        <v>1.8441640000000158E-2</v>
      </c>
      <c r="AB115">
        <f t="shared" si="30"/>
        <v>1.4234678118623792E-2</v>
      </c>
      <c r="AC115">
        <f t="shared" si="31"/>
        <v>2.0262606114082699E-4</v>
      </c>
      <c r="AE115" s="6">
        <f t="shared" si="32"/>
        <v>7.8093915716533857</v>
      </c>
      <c r="AF115" s="21">
        <f t="shared" si="33"/>
        <v>0.11080842834661464</v>
      </c>
      <c r="AG115" s="21">
        <f t="shared" si="34"/>
        <v>1.2278507792646831E-2</v>
      </c>
    </row>
    <row r="116" spans="1:33" x14ac:dyDescent="0.2">
      <c r="A116" s="1">
        <v>30651</v>
      </c>
      <c r="B116" s="21">
        <v>47.839358428794398</v>
      </c>
      <c r="C116">
        <v>101.4</v>
      </c>
      <c r="D116" s="20">
        <v>8.0608000000000004</v>
      </c>
      <c r="E116">
        <f t="shared" si="23"/>
        <v>6.6630627672025451</v>
      </c>
      <c r="F116">
        <f t="shared" si="22"/>
        <v>17.085620435662655</v>
      </c>
      <c r="H116" s="21">
        <f t="shared" si="18"/>
        <v>8.1366368567659109E-3</v>
      </c>
      <c r="I116" s="21">
        <f t="shared" si="19"/>
        <v>2.9673590504453173E-3</v>
      </c>
      <c r="J116" s="21">
        <f t="shared" si="20"/>
        <v>1.7752076967753272E-2</v>
      </c>
      <c r="K116" s="21">
        <f t="shared" si="21"/>
        <v>5.1692778063205935E-3</v>
      </c>
      <c r="L116">
        <f t="shared" si="24"/>
        <v>1.2582799161432678E-2</v>
      </c>
      <c r="M116">
        <f t="shared" si="25"/>
        <v>1.5832683473695092E-4</v>
      </c>
      <c r="N116">
        <f t="shared" si="26"/>
        <v>7.961141714081621</v>
      </c>
      <c r="O116" s="21">
        <f t="shared" si="27"/>
        <v>9.9658285918379441E-2</v>
      </c>
      <c r="P116" s="25">
        <f t="shared" si="28"/>
        <v>9.9317739521894658E-3</v>
      </c>
      <c r="Q116" s="27">
        <f t="shared" si="35"/>
        <v>5.0645773758748387</v>
      </c>
      <c r="R116" s="28">
        <f t="shared" si="29"/>
        <v>1.9768360000000016E-2</v>
      </c>
      <c r="AB116">
        <f t="shared" si="30"/>
        <v>1.3563696575554273E-2</v>
      </c>
      <c r="AC116">
        <f t="shared" si="31"/>
        <v>1.8397386479370269E-4</v>
      </c>
      <c r="AE116" s="6">
        <f t="shared" si="32"/>
        <v>7.9533728103822945</v>
      </c>
      <c r="AF116" s="21">
        <f t="shared" si="33"/>
        <v>0.10742718961770592</v>
      </c>
      <c r="AG116" s="21">
        <f t="shared" si="34"/>
        <v>1.1540601069158543E-2</v>
      </c>
    </row>
    <row r="117" spans="1:33" x14ac:dyDescent="0.2">
      <c r="A117" s="1">
        <v>30682</v>
      </c>
      <c r="B117" s="21">
        <v>48.500267183354929</v>
      </c>
      <c r="C117">
        <v>102.1</v>
      </c>
      <c r="D117" s="20">
        <v>8.1782000000000004</v>
      </c>
      <c r="E117">
        <f t="shared" si="23"/>
        <v>6.7140178021769481</v>
      </c>
      <c r="F117">
        <f t="shared" si="22"/>
        <v>17.21628082672844</v>
      </c>
      <c r="H117" s="21">
        <f t="shared" si="18"/>
        <v>1.3815167599796396E-2</v>
      </c>
      <c r="I117" s="21">
        <f t="shared" si="19"/>
        <v>6.9033530571991353E-3</v>
      </c>
      <c r="J117" s="21">
        <f t="shared" si="20"/>
        <v>1.4564311234616989E-2</v>
      </c>
      <c r="K117" s="21">
        <f t="shared" si="21"/>
        <v>6.911814542597261E-3</v>
      </c>
      <c r="L117">
        <f t="shared" si="24"/>
        <v>7.6524966920197279E-3</v>
      </c>
      <c r="M117">
        <f t="shared" si="25"/>
        <v>5.8560705621372877E-5</v>
      </c>
      <c r="N117">
        <f t="shared" si="26"/>
        <v>8.1165147546649692</v>
      </c>
      <c r="O117" s="21">
        <f t="shared" si="27"/>
        <v>6.1685245335031169E-2</v>
      </c>
      <c r="P117" s="25">
        <f t="shared" si="28"/>
        <v>3.8050694920429848E-3</v>
      </c>
      <c r="Q117" s="27">
        <f t="shared" si="35"/>
        <v>5.0995827954335198</v>
      </c>
      <c r="R117" s="28">
        <f t="shared" si="29"/>
        <v>1.3782759999999988E-2</v>
      </c>
      <c r="AB117">
        <f t="shared" si="30"/>
        <v>9.5638109879126014E-3</v>
      </c>
      <c r="AC117">
        <f t="shared" si="31"/>
        <v>9.1466480612517809E-5</v>
      </c>
      <c r="AE117" s="6">
        <f t="shared" si="32"/>
        <v>8.1011080323886357</v>
      </c>
      <c r="AF117" s="21">
        <f t="shared" si="33"/>
        <v>7.7091967611364609E-2</v>
      </c>
      <c r="AG117" s="21">
        <f t="shared" si="34"/>
        <v>5.94317147019169E-3</v>
      </c>
    </row>
    <row r="118" spans="1:33" x14ac:dyDescent="0.2">
      <c r="A118" s="1">
        <v>30713</v>
      </c>
      <c r="B118" s="21">
        <v>48.30199455698677</v>
      </c>
      <c r="C118">
        <v>102.6</v>
      </c>
      <c r="D118" s="20">
        <v>7.9977</v>
      </c>
      <c r="E118">
        <f t="shared" si="23"/>
        <v>6.6250712885236585</v>
      </c>
      <c r="F118">
        <f t="shared" si="22"/>
        <v>16.988201574821041</v>
      </c>
      <c r="H118" s="21">
        <f t="shared" si="18"/>
        <v>-4.0880728681058631E-3</v>
      </c>
      <c r="I118" s="21">
        <f t="shared" si="19"/>
        <v>4.8971596474045587E-3</v>
      </c>
      <c r="J118" s="21">
        <f t="shared" si="20"/>
        <v>-2.2070871340881926E-2</v>
      </c>
      <c r="K118" s="21">
        <f t="shared" si="21"/>
        <v>-8.9852325155104218E-3</v>
      </c>
      <c r="L118">
        <f t="shared" si="24"/>
        <v>-1.3085638825371504E-2</v>
      </c>
      <c r="M118">
        <f t="shared" si="25"/>
        <v>1.712339434680701E-4</v>
      </c>
      <c r="N118">
        <f t="shared" si="26"/>
        <v>8.1047169714416523</v>
      </c>
      <c r="O118" s="21">
        <f t="shared" si="27"/>
        <v>-0.10701697144165223</v>
      </c>
      <c r="P118" s="25">
        <f t="shared" si="28"/>
        <v>1.1452632176543409E-2</v>
      </c>
      <c r="Q118" s="27">
        <f t="shared" si="35"/>
        <v>5.053761858284453</v>
      </c>
      <c r="R118" s="28">
        <f t="shared" si="29"/>
        <v>3.2580250000000116E-2</v>
      </c>
      <c r="AB118">
        <f t="shared" si="30"/>
        <v>-1.9662456024932742E-2</v>
      </c>
      <c r="AC118">
        <f t="shared" si="31"/>
        <v>3.8661217693241386E-4</v>
      </c>
      <c r="AE118" s="6">
        <f t="shared" si="32"/>
        <v>8.158503497863105</v>
      </c>
      <c r="AF118" s="21">
        <f t="shared" si="33"/>
        <v>-0.16080349786310499</v>
      </c>
      <c r="AG118" s="21">
        <f t="shared" si="34"/>
        <v>2.5857764925009612E-2</v>
      </c>
    </row>
    <row r="119" spans="1:33" x14ac:dyDescent="0.2">
      <c r="A119" s="1">
        <v>30742</v>
      </c>
      <c r="B119" s="21">
        <v>48.997687982839963</v>
      </c>
      <c r="C119">
        <v>102.9</v>
      </c>
      <c r="D119" s="20">
        <v>7.7323000000000004</v>
      </c>
      <c r="E119">
        <f t="shared" si="23"/>
        <v>6.332739636506874</v>
      </c>
      <c r="F119">
        <f t="shared" si="22"/>
        <v>16.238596202307647</v>
      </c>
      <c r="H119" s="21">
        <f t="shared" si="18"/>
        <v>1.4402995823131315E-2</v>
      </c>
      <c r="I119" s="21">
        <f t="shared" si="19"/>
        <v>2.9239766081872176E-3</v>
      </c>
      <c r="J119" s="21">
        <f t="shared" si="20"/>
        <v>-3.3184540555409647E-2</v>
      </c>
      <c r="K119" s="21">
        <f t="shared" si="21"/>
        <v>1.1479019214944097E-2</v>
      </c>
      <c r="L119">
        <f t="shared" si="24"/>
        <v>-4.4663559770353745E-2</v>
      </c>
      <c r="M119">
        <f t="shared" si="25"/>
        <v>1.9948335713599616E-3</v>
      </c>
      <c r="N119">
        <f t="shared" si="26"/>
        <v>8.0895057519753593</v>
      </c>
      <c r="O119" s="21">
        <f t="shared" si="27"/>
        <v>-0.35720575197535887</v>
      </c>
      <c r="P119" s="25">
        <f t="shared" si="28"/>
        <v>0.12759594924428158</v>
      </c>
      <c r="Q119" s="27">
        <f t="shared" si="35"/>
        <v>5.1117740877634521</v>
      </c>
      <c r="R119" s="28">
        <f t="shared" si="29"/>
        <v>7.0437159999999804E-2</v>
      </c>
      <c r="AB119">
        <f t="shared" si="30"/>
        <v>-4.0313614344803322E-2</v>
      </c>
      <c r="AC119">
        <f t="shared" si="31"/>
        <v>1.6251875015415322E-3</v>
      </c>
      <c r="AE119" s="6">
        <f t="shared" si="32"/>
        <v>8.054716193445433</v>
      </c>
      <c r="AF119" s="21">
        <f t="shared" si="33"/>
        <v>-0.3224161934454326</v>
      </c>
      <c r="AG119" s="21">
        <f t="shared" si="34"/>
        <v>0.10395220179584261</v>
      </c>
    </row>
    <row r="120" spans="1:33" x14ac:dyDescent="0.2">
      <c r="A120" s="1">
        <v>30773</v>
      </c>
      <c r="B120" s="21">
        <v>49.31422849160316</v>
      </c>
      <c r="C120">
        <v>103.3</v>
      </c>
      <c r="D120" s="20">
        <v>7.8444000000000003</v>
      </c>
      <c r="E120">
        <f t="shared" si="23"/>
        <v>6.4081247793638774</v>
      </c>
      <c r="F120">
        <f t="shared" si="22"/>
        <v>16.431900990562511</v>
      </c>
      <c r="H120" s="21">
        <f t="shared" si="18"/>
        <v>6.4603152065880742E-3</v>
      </c>
      <c r="I120" s="21">
        <f t="shared" si="19"/>
        <v>3.8872691933915515E-3</v>
      </c>
      <c r="J120" s="21">
        <f t="shared" si="20"/>
        <v>1.4497626838068767E-2</v>
      </c>
      <c r="K120" s="21">
        <f t="shared" si="21"/>
        <v>2.5730460131965227E-3</v>
      </c>
      <c r="L120">
        <f t="shared" si="24"/>
        <v>1.1924580824872244E-2</v>
      </c>
      <c r="M120">
        <f t="shared" si="25"/>
        <v>1.4219562784891082E-4</v>
      </c>
      <c r="N120">
        <f t="shared" si="26"/>
        <v>7.7521955636878399</v>
      </c>
      <c r="O120" s="21">
        <f t="shared" si="27"/>
        <v>9.2204436312160354E-2</v>
      </c>
      <c r="P120" s="25">
        <f t="shared" si="28"/>
        <v>8.5016580756432352E-3</v>
      </c>
      <c r="Q120" s="27">
        <f t="shared" si="35"/>
        <v>5.1249269177003329</v>
      </c>
      <c r="R120" s="28">
        <f t="shared" si="29"/>
        <v>1.2566409999999971E-2</v>
      </c>
      <c r="AB120">
        <f t="shared" si="30"/>
        <v>1.15192360789144E-2</v>
      </c>
      <c r="AC120">
        <f t="shared" si="31"/>
        <v>1.326927998417632E-4</v>
      </c>
      <c r="AE120" s="6">
        <f t="shared" si="32"/>
        <v>7.7553298108670088</v>
      </c>
      <c r="AF120" s="21">
        <f t="shared" si="33"/>
        <v>8.9070189132991473E-2</v>
      </c>
      <c r="AG120" s="21">
        <f t="shared" si="34"/>
        <v>7.9334985921868731E-3</v>
      </c>
    </row>
    <row r="121" spans="1:33" x14ac:dyDescent="0.2">
      <c r="A121" s="1">
        <v>30803</v>
      </c>
      <c r="B121" s="21">
        <v>49.662075204529756</v>
      </c>
      <c r="C121">
        <v>103.5</v>
      </c>
      <c r="D121" s="20">
        <v>8.0782000000000007</v>
      </c>
      <c r="E121">
        <f t="shared" si="23"/>
        <v>6.565582125836281</v>
      </c>
      <c r="F121">
        <f t="shared" si="22"/>
        <v>16.835657723858844</v>
      </c>
      <c r="H121" s="21">
        <f t="shared" si="18"/>
        <v>7.053678493334381E-3</v>
      </c>
      <c r="I121" s="21">
        <f t="shared" si="19"/>
        <v>1.9361084220717029E-3</v>
      </c>
      <c r="J121" s="21">
        <f t="shared" si="20"/>
        <v>2.9804701443067794E-2</v>
      </c>
      <c r="K121" s="21">
        <f t="shared" si="21"/>
        <v>5.1175700712626782E-3</v>
      </c>
      <c r="L121">
        <f t="shared" si="24"/>
        <v>2.4687131371805116E-2</v>
      </c>
      <c r="M121">
        <f t="shared" si="25"/>
        <v>6.0945445536876434E-4</v>
      </c>
      <c r="N121">
        <f t="shared" si="26"/>
        <v>7.8845442666670129</v>
      </c>
      <c r="O121" s="21">
        <f t="shared" si="27"/>
        <v>0.1936557333329878</v>
      </c>
      <c r="P121" s="25">
        <f t="shared" si="28"/>
        <v>3.7502543052737279E-2</v>
      </c>
      <c r="Q121" s="27">
        <f t="shared" si="35"/>
        <v>5.1511540903117643</v>
      </c>
      <c r="R121" s="28">
        <f t="shared" si="29"/>
        <v>5.4662440000000215E-2</v>
      </c>
      <c r="AB121">
        <f t="shared" si="30"/>
        <v>2.5640419755589228E-2</v>
      </c>
      <c r="AC121">
        <f t="shared" si="31"/>
        <v>6.5743112524281036E-4</v>
      </c>
      <c r="AE121" s="6">
        <f t="shared" si="32"/>
        <v>7.8770662912692568</v>
      </c>
      <c r="AF121" s="21">
        <f t="shared" si="33"/>
        <v>0.20113370873074388</v>
      </c>
      <c r="AG121" s="21">
        <f t="shared" si="34"/>
        <v>4.0454768787783715E-2</v>
      </c>
    </row>
    <row r="122" spans="1:33" x14ac:dyDescent="0.2">
      <c r="A122" s="1">
        <v>30834</v>
      </c>
      <c r="B122" s="21">
        <v>49.543807322134718</v>
      </c>
      <c r="C122">
        <v>103.7</v>
      </c>
      <c r="D122" s="20">
        <v>8.0992999999999995</v>
      </c>
      <c r="E122">
        <f t="shared" si="23"/>
        <v>6.6111957196969531</v>
      </c>
      <c r="F122">
        <f t="shared" si="22"/>
        <v>16.952621435388927</v>
      </c>
      <c r="H122" s="21">
        <f t="shared" si="18"/>
        <v>-2.38145268613843E-3</v>
      </c>
      <c r="I122" s="21">
        <f t="shared" si="19"/>
        <v>1.9323671497584183E-3</v>
      </c>
      <c r="J122" s="21">
        <f t="shared" si="20"/>
        <v>2.6119680126759359E-3</v>
      </c>
      <c r="K122" s="21">
        <f t="shared" si="21"/>
        <v>-4.3138198358968483E-3</v>
      </c>
      <c r="L122">
        <f t="shared" si="24"/>
        <v>6.9257878485727842E-3</v>
      </c>
      <c r="M122">
        <f t="shared" si="25"/>
        <v>4.7966537323438437E-5</v>
      </c>
      <c r="N122">
        <f t="shared" si="26"/>
        <v>8.0433521006016591</v>
      </c>
      <c r="O122" s="21">
        <f t="shared" si="27"/>
        <v>5.5947899398340439E-2</v>
      </c>
      <c r="P122" s="25">
        <f t="shared" si="28"/>
        <v>3.1301674470868225E-3</v>
      </c>
      <c r="Q122" s="27">
        <f t="shared" si="35"/>
        <v>5.128932939619216</v>
      </c>
      <c r="R122" s="28">
        <f t="shared" si="29"/>
        <v>4.452099999999488E-4</v>
      </c>
      <c r="AB122">
        <f t="shared" si="30"/>
        <v>2.843243009730823E-3</v>
      </c>
      <c r="AC122">
        <f t="shared" si="31"/>
        <v>8.0840308123831888E-6</v>
      </c>
      <c r="AE122" s="6">
        <f t="shared" si="32"/>
        <v>8.0763317143187923</v>
      </c>
      <c r="AF122" s="21">
        <f t="shared" si="33"/>
        <v>2.2968285681207234E-2</v>
      </c>
      <c r="AG122" s="21">
        <f t="shared" si="34"/>
        <v>5.2754214713354925E-4</v>
      </c>
    </row>
    <row r="123" spans="1:33" x14ac:dyDescent="0.2">
      <c r="A123" s="1">
        <v>30864</v>
      </c>
      <c r="B123" s="21">
        <v>49.672510605917559</v>
      </c>
      <c r="C123">
        <v>104.1</v>
      </c>
      <c r="D123" s="20">
        <v>8.3063000000000002</v>
      </c>
      <c r="E123">
        <f t="shared" si="23"/>
        <v>6.7886806801855668</v>
      </c>
      <c r="F123">
        <f t="shared" si="22"/>
        <v>17.407733562333544</v>
      </c>
      <c r="H123" s="21">
        <f t="shared" si="18"/>
        <v>2.5977673242996158E-3</v>
      </c>
      <c r="I123" s="21">
        <f t="shared" si="19"/>
        <v>3.8572806171648377E-3</v>
      </c>
      <c r="J123" s="21">
        <f t="shared" si="20"/>
        <v>2.5557764251231685E-2</v>
      </c>
      <c r="K123" s="21">
        <f t="shared" si="21"/>
        <v>-1.259513292865222E-3</v>
      </c>
      <c r="L123">
        <f t="shared" si="24"/>
        <v>2.6817277544096907E-2</v>
      </c>
      <c r="M123">
        <f t="shared" si="25"/>
        <v>7.1916637487712428E-4</v>
      </c>
      <c r="N123">
        <f t="shared" si="26"/>
        <v>8.0890988239870953</v>
      </c>
      <c r="O123" s="21">
        <f t="shared" si="27"/>
        <v>0.2172011760129049</v>
      </c>
      <c r="P123" s="25">
        <f t="shared" si="28"/>
        <v>4.717635086138889E-2</v>
      </c>
      <c r="Q123" s="27">
        <f t="shared" si="35"/>
        <v>5.1224729804035514</v>
      </c>
      <c r="R123" s="28">
        <f t="shared" si="29"/>
        <v>4.2849000000000304E-2</v>
      </c>
      <c r="AB123">
        <f t="shared" si="30"/>
        <v>2.4365561089288446E-2</v>
      </c>
      <c r="AC123">
        <f t="shared" si="31"/>
        <v>5.9368056719584711E-4</v>
      </c>
      <c r="AE123" s="6">
        <f t="shared" si="32"/>
        <v>8.1089560110695267</v>
      </c>
      <c r="AF123" s="21">
        <f t="shared" si="33"/>
        <v>0.19734398893047356</v>
      </c>
      <c r="AG123" s="21">
        <f t="shared" si="34"/>
        <v>3.8944649966990867E-2</v>
      </c>
    </row>
    <row r="124" spans="1:33" x14ac:dyDescent="0.2">
      <c r="A124" s="1">
        <v>30895</v>
      </c>
      <c r="B124" s="21">
        <v>50.044706588749015</v>
      </c>
      <c r="C124">
        <v>104.4</v>
      </c>
      <c r="D124" s="20">
        <v>8.3489000000000004</v>
      </c>
      <c r="E124">
        <f t="shared" si="23"/>
        <v>6.7922671797089631</v>
      </c>
      <c r="F124">
        <f t="shared" si="22"/>
        <v>17.416930169313005</v>
      </c>
      <c r="H124" s="21">
        <f t="shared" si="18"/>
        <v>7.4929971988795252E-3</v>
      </c>
      <c r="I124" s="21">
        <f t="shared" si="19"/>
        <v>2.8818443804035088E-3</v>
      </c>
      <c r="J124" s="21">
        <f t="shared" si="20"/>
        <v>5.1286372993992746E-3</v>
      </c>
      <c r="K124" s="21">
        <f t="shared" si="21"/>
        <v>4.6111528184760164E-3</v>
      </c>
      <c r="L124">
        <f t="shared" si="24"/>
        <v>5.1748448092325816E-4</v>
      </c>
      <c r="M124">
        <f t="shared" si="25"/>
        <v>2.6779018799641397E-7</v>
      </c>
      <c r="N124">
        <f t="shared" si="26"/>
        <v>8.3446016186561067</v>
      </c>
      <c r="O124" s="21">
        <f t="shared" si="27"/>
        <v>4.2983813438937091E-3</v>
      </c>
      <c r="P124" s="25">
        <f t="shared" si="28"/>
        <v>1.8476082177533489E-5</v>
      </c>
      <c r="Q124" s="27">
        <f t="shared" si="35"/>
        <v>5.1460934861247063</v>
      </c>
      <c r="R124" s="28">
        <f t="shared" si="29"/>
        <v>1.8147600000000164E-3</v>
      </c>
      <c r="AB124">
        <f t="shared" si="30"/>
        <v>1.2003744556501683E-3</v>
      </c>
      <c r="AC124">
        <f t="shared" si="31"/>
        <v>1.4408988337774379E-6</v>
      </c>
      <c r="AE124" s="6">
        <f t="shared" si="32"/>
        <v>8.3389293296590346</v>
      </c>
      <c r="AF124" s="21">
        <f t="shared" si="33"/>
        <v>9.9706703409658815E-3</v>
      </c>
      <c r="AG124" s="21">
        <f t="shared" si="34"/>
        <v>9.9414267048216691E-5</v>
      </c>
    </row>
    <row r="125" spans="1:33" x14ac:dyDescent="0.2">
      <c r="A125" s="1">
        <v>30926</v>
      </c>
      <c r="B125" s="21">
        <v>50.368204031770752</v>
      </c>
      <c r="C125">
        <v>104.7</v>
      </c>
      <c r="D125" s="20">
        <v>8.5891999999999999</v>
      </c>
      <c r="E125">
        <f t="shared" si="23"/>
        <v>6.9628346492783582</v>
      </c>
      <c r="F125">
        <f t="shared" si="22"/>
        <v>17.854304263712788</v>
      </c>
      <c r="H125" s="21">
        <f t="shared" si="18"/>
        <v>6.4641690414959374E-3</v>
      </c>
      <c r="I125" s="21">
        <f t="shared" si="19"/>
        <v>2.8735632183907178E-3</v>
      </c>
      <c r="J125" s="21">
        <f t="shared" si="20"/>
        <v>2.8782234785420746E-2</v>
      </c>
      <c r="K125" s="21">
        <f t="shared" si="21"/>
        <v>3.5906058231052196E-3</v>
      </c>
      <c r="L125">
        <f t="shared" si="24"/>
        <v>2.5191628962315527E-2</v>
      </c>
      <c r="M125">
        <f t="shared" si="25"/>
        <v>6.3461816977497445E-4</v>
      </c>
      <c r="N125">
        <f t="shared" si="26"/>
        <v>8.3788776089565236</v>
      </c>
      <c r="O125" s="21">
        <f t="shared" si="27"/>
        <v>0.21032239104347639</v>
      </c>
      <c r="P125" s="25">
        <f t="shared" si="28"/>
        <v>4.4235508174244993E-2</v>
      </c>
      <c r="Q125" s="27">
        <f t="shared" si="35"/>
        <v>5.1645710793622293</v>
      </c>
      <c r="R125" s="28">
        <f t="shared" si="29"/>
        <v>5.7744089999999769E-2</v>
      </c>
      <c r="AB125">
        <f t="shared" si="30"/>
        <v>2.5329604081954307E-2</v>
      </c>
      <c r="AC125">
        <f t="shared" si="31"/>
        <v>6.4158884294855624E-4</v>
      </c>
      <c r="AE125" s="6">
        <f t="shared" si="32"/>
        <v>8.3777256684801706</v>
      </c>
      <c r="AF125" s="21">
        <f t="shared" si="33"/>
        <v>0.21147433151982931</v>
      </c>
      <c r="AG125" s="21">
        <f t="shared" si="34"/>
        <v>4.4721392891758673E-2</v>
      </c>
    </row>
    <row r="126" spans="1:33" x14ac:dyDescent="0.2">
      <c r="A126" s="1">
        <v>30956</v>
      </c>
      <c r="B126" s="21">
        <v>50.615175197948616</v>
      </c>
      <c r="C126">
        <v>105.1</v>
      </c>
      <c r="D126" s="20">
        <v>8.6887000000000008</v>
      </c>
      <c r="E126">
        <f t="shared" si="23"/>
        <v>7.0359043087615847</v>
      </c>
      <c r="F126">
        <f t="shared" si="22"/>
        <v>18.041671621775013</v>
      </c>
      <c r="H126" s="21">
        <f t="shared" ref="H126:H189" si="36">B126/B125-1</f>
        <v>4.9033149171266999E-3</v>
      </c>
      <c r="I126" s="21">
        <f t="shared" ref="I126:I189" si="37">C126/C125-1</f>
        <v>3.8204393505252288E-3</v>
      </c>
      <c r="J126" s="21">
        <f t="shared" ref="J126:J189" si="38">D126/D125-1</f>
        <v>1.1584315186513372E-2</v>
      </c>
      <c r="K126" s="21">
        <f t="shared" ref="K126:K189" si="39">H126-I126</f>
        <v>1.0828755666014711E-3</v>
      </c>
      <c r="L126">
        <f t="shared" si="24"/>
        <v>1.0501439619911901E-2</v>
      </c>
      <c r="M126">
        <f t="shared" si="25"/>
        <v>1.1028023409065541E-4</v>
      </c>
      <c r="N126">
        <f t="shared" si="26"/>
        <v>8.5985010348166533</v>
      </c>
      <c r="O126" s="21">
        <f t="shared" si="27"/>
        <v>9.0198965183347468E-2</v>
      </c>
      <c r="P126" s="25">
        <f t="shared" si="28"/>
        <v>8.1358533201467288E-3</v>
      </c>
      <c r="Q126" s="27">
        <f t="shared" si="35"/>
        <v>5.1701636671960474</v>
      </c>
      <c r="R126" s="28">
        <f t="shared" si="29"/>
        <v>9.9002500000001607E-3</v>
      </c>
      <c r="AB126">
        <f t="shared" si="30"/>
        <v>9.300427436152307E-3</v>
      </c>
      <c r="AC126">
        <f t="shared" si="31"/>
        <v>8.6497950495134581E-5</v>
      </c>
      <c r="AE126" s="6">
        <f t="shared" si="32"/>
        <v>8.6088167686654007</v>
      </c>
      <c r="AF126" s="21">
        <f t="shared" si="33"/>
        <v>7.9883231334600069E-2</v>
      </c>
      <c r="AG126" s="21">
        <f t="shared" si="34"/>
        <v>6.3813306484572299E-3</v>
      </c>
    </row>
    <row r="127" spans="1:33" x14ac:dyDescent="0.2">
      <c r="A127" s="1">
        <v>30987</v>
      </c>
      <c r="B127" s="21">
        <v>50.92823723958255</v>
      </c>
      <c r="C127">
        <v>105.3</v>
      </c>
      <c r="D127" s="20">
        <v>8.5957000000000008</v>
      </c>
      <c r="E127">
        <f t="shared" si="23"/>
        <v>6.9309717202428249</v>
      </c>
      <c r="F127">
        <f t="shared" si="22"/>
        <v>17.772600409120685</v>
      </c>
      <c r="H127" s="21">
        <f t="shared" si="36"/>
        <v>6.1851419146450315E-3</v>
      </c>
      <c r="I127" s="21">
        <f t="shared" si="37"/>
        <v>1.9029495718363432E-3</v>
      </c>
      <c r="J127" s="21">
        <f t="shared" si="38"/>
        <v>-1.0703557494216587E-2</v>
      </c>
      <c r="K127" s="21">
        <f t="shared" si="39"/>
        <v>4.2821923428086883E-3</v>
      </c>
      <c r="L127">
        <f t="shared" si="24"/>
        <v>-1.4985749837025275E-2</v>
      </c>
      <c r="M127">
        <f t="shared" si="25"/>
        <v>2.2457269817790305E-4</v>
      </c>
      <c r="N127">
        <f t="shared" si="26"/>
        <v>8.7259066846089635</v>
      </c>
      <c r="O127" s="21">
        <f t="shared" si="27"/>
        <v>-0.13020668460896268</v>
      </c>
      <c r="P127" s="25">
        <f t="shared" si="28"/>
        <v>1.6953780716857877E-2</v>
      </c>
      <c r="Q127" s="27">
        <f t="shared" si="35"/>
        <v>5.1923033024627818</v>
      </c>
      <c r="R127" s="28">
        <f t="shared" si="29"/>
        <v>8.6489999999999952E-3</v>
      </c>
      <c r="AB127">
        <f t="shared" si="30"/>
        <v>-1.4478506305569558E-2</v>
      </c>
      <c r="AC127">
        <f t="shared" si="31"/>
        <v>2.0962714484041746E-4</v>
      </c>
      <c r="AE127" s="6">
        <f t="shared" si="32"/>
        <v>8.7214993977372028</v>
      </c>
      <c r="AF127" s="21">
        <f t="shared" si="33"/>
        <v>-0.12579939773720206</v>
      </c>
      <c r="AG127" s="21">
        <f t="shared" si="34"/>
        <v>1.5825488471042759E-2</v>
      </c>
    </row>
    <row r="128" spans="1:33" x14ac:dyDescent="0.2">
      <c r="A128" s="1">
        <v>31017</v>
      </c>
      <c r="B128" s="21">
        <v>51.742198547830789</v>
      </c>
      <c r="C128">
        <v>105.5</v>
      </c>
      <c r="D128" s="20">
        <v>8.8613999999999997</v>
      </c>
      <c r="E128">
        <f t="shared" si="23"/>
        <v>7.046169281059302</v>
      </c>
      <c r="F128">
        <f t="shared" si="22"/>
        <v>18.067993363981117</v>
      </c>
      <c r="H128" s="21">
        <f t="shared" si="36"/>
        <v>1.5982514855542806E-2</v>
      </c>
      <c r="I128" s="21">
        <f t="shared" si="37"/>
        <v>1.8993352326686086E-3</v>
      </c>
      <c r="J128" s="21">
        <f t="shared" si="38"/>
        <v>3.0910804239328904E-2</v>
      </c>
      <c r="K128" s="21">
        <f t="shared" si="39"/>
        <v>1.4083179622874198E-2</v>
      </c>
      <c r="L128">
        <f t="shared" si="24"/>
        <v>1.6827624616454706E-2</v>
      </c>
      <c r="M128">
        <f t="shared" si="25"/>
        <v>2.8316895023231241E-4</v>
      </c>
      <c r="N128">
        <f t="shared" si="26"/>
        <v>8.7167547870843407</v>
      </c>
      <c r="O128" s="21">
        <f t="shared" si="27"/>
        <v>0.14464521291565902</v>
      </c>
      <c r="P128" s="25">
        <f t="shared" si="28"/>
        <v>2.0922237619416331E-2</v>
      </c>
      <c r="Q128" s="27">
        <f t="shared" si="35"/>
        <v>5.265427442527808</v>
      </c>
      <c r="R128" s="28">
        <f t="shared" si="29"/>
        <v>7.0596489999999429E-2</v>
      </c>
      <c r="AB128">
        <f t="shared" si="30"/>
        <v>2.2568045637690839E-2</v>
      </c>
      <c r="AC128">
        <f t="shared" si="31"/>
        <v>5.0931668390489658E-4</v>
      </c>
      <c r="AE128" s="6">
        <f t="shared" si="32"/>
        <v>8.6674118501121011</v>
      </c>
      <c r="AF128" s="21">
        <f t="shared" si="33"/>
        <v>0.19398814988789859</v>
      </c>
      <c r="AG128" s="21">
        <f t="shared" si="34"/>
        <v>3.7631402296929808E-2</v>
      </c>
    </row>
    <row r="129" spans="1:33" x14ac:dyDescent="0.2">
      <c r="A129" s="1">
        <v>31048</v>
      </c>
      <c r="B129" s="21">
        <v>52.048303655206183</v>
      </c>
      <c r="C129">
        <v>105.7</v>
      </c>
      <c r="D129" s="20">
        <v>9.0716000000000001</v>
      </c>
      <c r="E129">
        <f t="shared" si="23"/>
        <v>7.1844818224279026</v>
      </c>
      <c r="F129">
        <f t="shared" si="22"/>
        <v>18.422658428063645</v>
      </c>
      <c r="H129" s="21">
        <f t="shared" si="36"/>
        <v>5.9159663865544498E-3</v>
      </c>
      <c r="I129" s="21">
        <f t="shared" si="37"/>
        <v>1.8957345971564177E-3</v>
      </c>
      <c r="J129" s="21">
        <f t="shared" si="38"/>
        <v>2.3720856749497976E-2</v>
      </c>
      <c r="K129" s="21">
        <f t="shared" si="39"/>
        <v>4.0202317893980322E-3</v>
      </c>
      <c r="L129">
        <f t="shared" si="24"/>
        <v>1.9700624960099944E-2</v>
      </c>
      <c r="M129">
        <f t="shared" si="25"/>
        <v>3.8811462381851291E-4</v>
      </c>
      <c r="N129">
        <f t="shared" si="26"/>
        <v>8.897024881978572</v>
      </c>
      <c r="O129" s="21">
        <f t="shared" si="27"/>
        <v>0.17457511802142811</v>
      </c>
      <c r="P129" s="25">
        <f t="shared" si="28"/>
        <v>3.0476471832195554E-2</v>
      </c>
      <c r="Q129" s="27">
        <f t="shared" si="35"/>
        <v>5.286595681317027</v>
      </c>
      <c r="R129" s="28">
        <f t="shared" si="29"/>
        <v>4.418404000000016E-2</v>
      </c>
      <c r="AB129">
        <f t="shared" si="30"/>
        <v>2.0067996248877888E-2</v>
      </c>
      <c r="AC129">
        <f t="shared" si="31"/>
        <v>4.0272447344497699E-4</v>
      </c>
      <c r="AE129" s="6">
        <f t="shared" si="32"/>
        <v>8.8937694580401949</v>
      </c>
      <c r="AF129" s="21">
        <f t="shared" si="33"/>
        <v>0.17783054195980519</v>
      </c>
      <c r="AG129" s="21">
        <f t="shared" si="34"/>
        <v>3.1623701653718035E-2</v>
      </c>
    </row>
    <row r="130" spans="1:33" x14ac:dyDescent="0.2">
      <c r="A130" s="1">
        <v>31079</v>
      </c>
      <c r="B130" s="21">
        <v>52.507461316269286</v>
      </c>
      <c r="C130">
        <v>106.3</v>
      </c>
      <c r="D130" s="20">
        <v>9.3363999999999994</v>
      </c>
      <c r="E130">
        <f t="shared" si="23"/>
        <v>7.3711431207554163</v>
      </c>
      <c r="F130">
        <f t="shared" si="22"/>
        <v>18.901300788893582</v>
      </c>
      <c r="H130" s="21">
        <f t="shared" si="36"/>
        <v>8.8217603421774093E-3</v>
      </c>
      <c r="I130" s="21">
        <f t="shared" si="37"/>
        <v>5.6764427625353164E-3</v>
      </c>
      <c r="J130" s="21">
        <f t="shared" si="38"/>
        <v>2.9189999559063429E-2</v>
      </c>
      <c r="K130" s="21">
        <f t="shared" si="39"/>
        <v>3.1453175796420929E-3</v>
      </c>
      <c r="L130">
        <f t="shared" si="24"/>
        <v>2.6044681979421336E-2</v>
      </c>
      <c r="M130">
        <f t="shared" si="25"/>
        <v>6.7832545940919452E-4</v>
      </c>
      <c r="N130">
        <f t="shared" si="26"/>
        <v>9.1001330629554822</v>
      </c>
      <c r="O130" s="21">
        <f t="shared" si="27"/>
        <v>0.23626693704451718</v>
      </c>
      <c r="P130" s="25">
        <f t="shared" si="28"/>
        <v>5.5822065540397842E-2</v>
      </c>
      <c r="Q130" s="27">
        <f t="shared" si="35"/>
        <v>5.303223703649933</v>
      </c>
      <c r="R130" s="28">
        <f t="shared" si="29"/>
        <v>7.0119039999999605E-2</v>
      </c>
      <c r="AB130">
        <f t="shared" si="30"/>
        <v>2.5944898152377806E-2</v>
      </c>
      <c r="AC130">
        <f t="shared" si="31"/>
        <v>6.7313774013725723E-4</v>
      </c>
      <c r="AE130" s="6">
        <f t="shared" si="32"/>
        <v>9.1010382619208894</v>
      </c>
      <c r="AF130" s="21">
        <f t="shared" si="33"/>
        <v>0.23536173807910998</v>
      </c>
      <c r="AG130" s="21">
        <f t="shared" si="34"/>
        <v>5.5395147751619571E-2</v>
      </c>
    </row>
    <row r="131" spans="1:33" x14ac:dyDescent="0.2">
      <c r="A131" s="1">
        <v>31107</v>
      </c>
      <c r="B131" s="21">
        <v>52.910963503264142</v>
      </c>
      <c r="C131">
        <v>106.8</v>
      </c>
      <c r="D131" s="20">
        <v>9.4135000000000009</v>
      </c>
      <c r="E131">
        <f t="shared" si="23"/>
        <v>7.4100281852335694</v>
      </c>
      <c r="F131">
        <f t="shared" si="22"/>
        <v>19.001011008578175</v>
      </c>
      <c r="H131" s="21">
        <f t="shared" si="36"/>
        <v>7.6846637959591124E-3</v>
      </c>
      <c r="I131" s="21">
        <f t="shared" si="37"/>
        <v>4.7036688617121403E-3</v>
      </c>
      <c r="J131" s="21">
        <f t="shared" si="38"/>
        <v>8.2580009425476941E-3</v>
      </c>
      <c r="K131" s="21">
        <f t="shared" si="39"/>
        <v>2.9809949342469722E-3</v>
      </c>
      <c r="L131">
        <f t="shared" si="24"/>
        <v>5.277006008300722E-3</v>
      </c>
      <c r="M131">
        <f t="shared" si="25"/>
        <v>2.7846792411641919E-5</v>
      </c>
      <c r="N131">
        <f t="shared" si="26"/>
        <v>9.3642317611041026</v>
      </c>
      <c r="O131" s="21">
        <f t="shared" si="27"/>
        <v>4.9268238895898264E-2</v>
      </c>
      <c r="P131" s="25">
        <f t="shared" si="28"/>
        <v>2.4273593639033025E-3</v>
      </c>
      <c r="Q131" s="27">
        <f t="shared" si="35"/>
        <v>5.319032586645692</v>
      </c>
      <c r="R131" s="28">
        <f t="shared" si="29"/>
        <v>5.9444100000002314E-3</v>
      </c>
      <c r="AB131">
        <f t="shared" si="30"/>
        <v>5.0894831051447337E-3</v>
      </c>
      <c r="AC131">
        <f t="shared" si="31"/>
        <v>2.5902838277553682E-5</v>
      </c>
      <c r="AE131" s="6">
        <f t="shared" si="32"/>
        <v>9.3659825499371294</v>
      </c>
      <c r="AF131" s="21">
        <f t="shared" si="33"/>
        <v>4.7517450062871447E-2</v>
      </c>
      <c r="AG131" s="21">
        <f t="shared" si="34"/>
        <v>2.2579080604774818E-3</v>
      </c>
    </row>
    <row r="132" spans="1:33" x14ac:dyDescent="0.2">
      <c r="A132" s="1">
        <v>31138</v>
      </c>
      <c r="B132" s="21">
        <v>53.123149998149358</v>
      </c>
      <c r="C132">
        <v>107</v>
      </c>
      <c r="D132" s="20">
        <v>8.9946000000000002</v>
      </c>
      <c r="E132">
        <f t="shared" si="23"/>
        <v>7.065208185748177</v>
      </c>
      <c r="F132">
        <f t="shared" si="22"/>
        <v>18.11681348025348</v>
      </c>
      <c r="H132" s="21">
        <f t="shared" si="36"/>
        <v>4.0102557359804614E-3</v>
      </c>
      <c r="I132" s="21">
        <f t="shared" si="37"/>
        <v>1.8726591760300781E-3</v>
      </c>
      <c r="J132" s="21">
        <f t="shared" si="38"/>
        <v>-4.4499920327189746E-2</v>
      </c>
      <c r="K132" s="21">
        <f t="shared" si="39"/>
        <v>2.1375965599503832E-3</v>
      </c>
      <c r="L132">
        <f t="shared" si="24"/>
        <v>-4.6637516887140129E-2</v>
      </c>
      <c r="M132">
        <f t="shared" si="25"/>
        <v>2.1750579813982806E-3</v>
      </c>
      <c r="N132">
        <f t="shared" si="26"/>
        <v>9.4336222652170942</v>
      </c>
      <c r="O132" s="21">
        <f t="shared" si="27"/>
        <v>-0.43902226521709409</v>
      </c>
      <c r="P132" s="25">
        <f t="shared" si="28"/>
        <v>0.19274054935634849</v>
      </c>
      <c r="Q132" s="27">
        <f t="shared" si="35"/>
        <v>5.33040253240517</v>
      </c>
      <c r="R132" s="28">
        <f t="shared" si="29"/>
        <v>0.17547721000000061</v>
      </c>
      <c r="AB132">
        <f t="shared" si="30"/>
        <v>-4.7275367217642479E-2</v>
      </c>
      <c r="AC132">
        <f t="shared" si="31"/>
        <v>2.2349603455629453E-3</v>
      </c>
      <c r="AE132" s="6">
        <f t="shared" si="32"/>
        <v>9.4396266693032782</v>
      </c>
      <c r="AF132" s="21">
        <f t="shared" si="33"/>
        <v>-0.44502666930327806</v>
      </c>
      <c r="AG132" s="21">
        <f t="shared" si="34"/>
        <v>0.19804873639116921</v>
      </c>
    </row>
    <row r="133" spans="1:33" x14ac:dyDescent="0.2">
      <c r="A133" s="1">
        <v>31168</v>
      </c>
      <c r="B133" s="21">
        <v>53.724924811512366</v>
      </c>
      <c r="C133">
        <v>107.2</v>
      </c>
      <c r="D133" s="20">
        <v>8.9894999999999996</v>
      </c>
      <c r="E133">
        <f t="shared" si="23"/>
        <v>6.9951600567331953</v>
      </c>
      <c r="F133">
        <f t="shared" si="22"/>
        <v>17.937194018994706</v>
      </c>
      <c r="H133" s="21">
        <f t="shared" si="36"/>
        <v>1.1327920377160794E-2</v>
      </c>
      <c r="I133" s="21">
        <f t="shared" si="37"/>
        <v>1.8691588785046953E-3</v>
      </c>
      <c r="J133" s="21">
        <f t="shared" si="38"/>
        <v>-5.6700687078925505E-4</v>
      </c>
      <c r="K133" s="21">
        <f t="shared" si="39"/>
        <v>9.4587614986560986E-3</v>
      </c>
      <c r="L133">
        <f t="shared" si="24"/>
        <v>-1.0025768369445354E-2</v>
      </c>
      <c r="M133">
        <f t="shared" si="25"/>
        <v>1.0051603139777095E-4</v>
      </c>
      <c r="N133">
        <f t="shared" si="26"/>
        <v>9.0796777761758118</v>
      </c>
      <c r="O133" s="21">
        <f t="shared" si="27"/>
        <v>-9.0177776175812241E-2</v>
      </c>
      <c r="P133" s="25">
        <f t="shared" si="28"/>
        <v>8.1320313160148892E-3</v>
      </c>
      <c r="Q133" s="27">
        <f t="shared" si="35"/>
        <v>5.3808215386510234</v>
      </c>
      <c r="R133" s="28">
        <f t="shared" si="29"/>
        <v>2.6010000000005594E-5</v>
      </c>
      <c r="AB133">
        <f t="shared" si="30"/>
        <v>-6.7545272521779328E-3</v>
      </c>
      <c r="AC133">
        <f t="shared" si="31"/>
        <v>4.5623638400414374E-5</v>
      </c>
      <c r="AE133" s="6">
        <f t="shared" si="32"/>
        <v>9.0502542708224372</v>
      </c>
      <c r="AF133" s="21">
        <f t="shared" si="33"/>
        <v>-6.0754270822437562E-2</v>
      </c>
      <c r="AG133" s="21">
        <f t="shared" si="34"/>
        <v>3.6910814231660882E-3</v>
      </c>
    </row>
    <row r="134" spans="1:33" x14ac:dyDescent="0.2">
      <c r="A134" s="1">
        <v>31199</v>
      </c>
      <c r="B134" s="21">
        <v>53.547522987919812</v>
      </c>
      <c r="C134">
        <v>107.5</v>
      </c>
      <c r="D134" s="20">
        <v>8.8566000000000003</v>
      </c>
      <c r="E134">
        <f t="shared" si="23"/>
        <v>6.9339269061687014</v>
      </c>
      <c r="F134">
        <f t="shared" si="22"/>
        <v>17.780178183308085</v>
      </c>
      <c r="H134" s="21">
        <f t="shared" si="36"/>
        <v>-3.3020394949819787E-3</v>
      </c>
      <c r="I134" s="21">
        <f t="shared" si="37"/>
        <v>2.7985074626866169E-3</v>
      </c>
      <c r="J134" s="21">
        <f t="shared" si="38"/>
        <v>-1.4783914566994794E-2</v>
      </c>
      <c r="K134" s="21">
        <f t="shared" si="39"/>
        <v>-6.1005469576685956E-3</v>
      </c>
      <c r="L134">
        <f t="shared" si="24"/>
        <v>-8.683367609326198E-3</v>
      </c>
      <c r="M134">
        <f t="shared" si="25"/>
        <v>7.5400873038695377E-5</v>
      </c>
      <c r="N134">
        <f t="shared" si="26"/>
        <v>8.9346591331240379</v>
      </c>
      <c r="O134" s="21">
        <f t="shared" si="27"/>
        <v>-7.8059133124037672E-2</v>
      </c>
      <c r="P134" s="25">
        <f t="shared" si="28"/>
        <v>6.0932282640762348E-3</v>
      </c>
      <c r="Q134" s="27">
        <f t="shared" si="35"/>
        <v>5.3479955841836482</v>
      </c>
      <c r="R134" s="28">
        <f t="shared" si="29"/>
        <v>1.7662409999999826E-2</v>
      </c>
      <c r="AB134">
        <f t="shared" si="30"/>
        <v>-1.3719924517243468E-2</v>
      </c>
      <c r="AC134">
        <f t="shared" si="31"/>
        <v>1.8823632875885843E-4</v>
      </c>
      <c r="AE134" s="6">
        <f t="shared" si="32"/>
        <v>8.9799352614477606</v>
      </c>
      <c r="AF134" s="21">
        <f t="shared" si="33"/>
        <v>-0.1233352614477603</v>
      </c>
      <c r="AG134" s="21">
        <f t="shared" si="34"/>
        <v>1.521158671638739E-2</v>
      </c>
    </row>
    <row r="135" spans="1:33" x14ac:dyDescent="0.2">
      <c r="A135" s="1">
        <v>31229</v>
      </c>
      <c r="B135" s="21">
        <v>53.51273831662715</v>
      </c>
      <c r="C135">
        <v>107.7</v>
      </c>
      <c r="D135" s="20">
        <v>8.4702999999999999</v>
      </c>
      <c r="E135">
        <f t="shared" si="23"/>
        <v>6.6481448155107481</v>
      </c>
      <c r="F135">
        <f t="shared" si="22"/>
        <v>17.047367387599202</v>
      </c>
      <c r="H135" s="21">
        <f t="shared" si="36"/>
        <v>-6.4960374171763036E-4</v>
      </c>
      <c r="I135" s="21">
        <f t="shared" si="37"/>
        <v>1.8604651162790198E-3</v>
      </c>
      <c r="J135" s="21">
        <f t="shared" si="38"/>
        <v>-4.3617189440643189E-2</v>
      </c>
      <c r="K135" s="21">
        <f t="shared" si="39"/>
        <v>-2.5100688579966501E-3</v>
      </c>
      <c r="L135">
        <f t="shared" si="24"/>
        <v>-4.1107120582646539E-2</v>
      </c>
      <c r="M135">
        <f t="shared" si="25"/>
        <v>1.6897953625962428E-3</v>
      </c>
      <c r="N135">
        <f t="shared" si="26"/>
        <v>8.8343693241522665</v>
      </c>
      <c r="O135" s="21">
        <f t="shared" si="27"/>
        <v>-0.36406932415226656</v>
      </c>
      <c r="P135" s="25">
        <f t="shared" si="28"/>
        <v>0.13254647278868814</v>
      </c>
      <c r="Q135" s="27">
        <f t="shared" si="35"/>
        <v>5.3345717470150849</v>
      </c>
      <c r="R135" s="28">
        <f t="shared" si="29"/>
        <v>0.14922769000000025</v>
      </c>
      <c r="AB135">
        <f t="shared" si="30"/>
        <v>-4.4226563568074639E-2</v>
      </c>
      <c r="AC135">
        <f t="shared" si="31"/>
        <v>1.9559889250409471E-3</v>
      </c>
      <c r="AE135" s="6">
        <f t="shared" si="32"/>
        <v>8.8619969828970113</v>
      </c>
      <c r="AF135" s="21">
        <f t="shared" si="33"/>
        <v>-0.39169698289701138</v>
      </c>
      <c r="AG135" s="21">
        <f t="shared" si="34"/>
        <v>0.15342652641062163</v>
      </c>
    </row>
    <row r="136" spans="1:33" x14ac:dyDescent="0.2">
      <c r="A136" s="1">
        <v>31260</v>
      </c>
      <c r="B136" s="21">
        <v>53.491867513851552</v>
      </c>
      <c r="C136">
        <v>107.9</v>
      </c>
      <c r="D136" s="20">
        <v>8.3106000000000009</v>
      </c>
      <c r="E136">
        <f t="shared" si="23"/>
        <v>6.5374625551829677</v>
      </c>
      <c r="F136">
        <f t="shared" si="22"/>
        <v>16.763552698319963</v>
      </c>
      <c r="H136" s="21">
        <f t="shared" si="36"/>
        <v>-3.900156006240163E-4</v>
      </c>
      <c r="I136" s="21">
        <f t="shared" si="37"/>
        <v>1.8570102135562205E-3</v>
      </c>
      <c r="J136" s="21">
        <f t="shared" si="38"/>
        <v>-1.8854113785816251E-2</v>
      </c>
      <c r="K136" s="21">
        <f t="shared" si="39"/>
        <v>-2.2470258141802368E-3</v>
      </c>
      <c r="L136">
        <f t="shared" si="24"/>
        <v>-1.6607087971636014E-2</v>
      </c>
      <c r="M136">
        <f t="shared" si="25"/>
        <v>2.757953708976576E-4</v>
      </c>
      <c r="N136">
        <f t="shared" si="26"/>
        <v>8.451267017246149</v>
      </c>
      <c r="O136" s="21">
        <f t="shared" si="27"/>
        <v>-0.14066701724614816</v>
      </c>
      <c r="P136" s="25">
        <f t="shared" si="28"/>
        <v>1.9787209740928145E-2</v>
      </c>
      <c r="Q136" s="27">
        <f t="shared" si="35"/>
        <v>5.3225848265919451</v>
      </c>
      <c r="R136" s="28">
        <f t="shared" si="29"/>
        <v>2.5504089999999702E-2</v>
      </c>
      <c r="AB136">
        <f t="shared" si="30"/>
        <v>-1.9586080725224397E-2</v>
      </c>
      <c r="AC136">
        <f t="shared" si="31"/>
        <v>3.8361455817500665E-4</v>
      </c>
      <c r="AE136" s="6">
        <f t="shared" si="32"/>
        <v>8.476499979566869</v>
      </c>
      <c r="AF136" s="21">
        <f t="shared" si="33"/>
        <v>-0.16589997956686808</v>
      </c>
      <c r="AG136" s="21">
        <f t="shared" si="34"/>
        <v>2.7522803220287249E-2</v>
      </c>
    </row>
    <row r="137" spans="1:33" x14ac:dyDescent="0.2">
      <c r="A137" s="1">
        <v>31291</v>
      </c>
      <c r="B137" s="21">
        <v>53.728403278641643</v>
      </c>
      <c r="C137">
        <v>108.1</v>
      </c>
      <c r="D137" s="20">
        <v>8.3908000000000005</v>
      </c>
      <c r="E137">
        <f t="shared" si="23"/>
        <v>6.5836734170936042</v>
      </c>
      <c r="F137">
        <f t="shared" ref="F137:F200" si="40">C137*D137/B137</f>
        <v>16.882047942053266</v>
      </c>
      <c r="H137" s="21">
        <f t="shared" si="36"/>
        <v>4.4219014176096749E-3</v>
      </c>
      <c r="I137" s="21">
        <f t="shared" si="37"/>
        <v>1.853568118628246E-3</v>
      </c>
      <c r="J137" s="21">
        <f t="shared" si="38"/>
        <v>9.6503260895723919E-3</v>
      </c>
      <c r="K137" s="21">
        <f t="shared" si="39"/>
        <v>2.5683332989814289E-3</v>
      </c>
      <c r="L137">
        <f t="shared" si="24"/>
        <v>7.081992790590963E-3</v>
      </c>
      <c r="M137">
        <f t="shared" si="25"/>
        <v>5.0154621885982375E-5</v>
      </c>
      <c r="N137">
        <f t="shared" si="26"/>
        <v>8.3319443907145168</v>
      </c>
      <c r="O137" s="21">
        <f t="shared" si="27"/>
        <v>5.8855609285483723E-2</v>
      </c>
      <c r="P137" s="25">
        <f t="shared" si="28"/>
        <v>3.463982744365518E-3</v>
      </c>
      <c r="Q137" s="27">
        <f t="shared" si="35"/>
        <v>5.3362549984387346</v>
      </c>
      <c r="R137" s="28">
        <f t="shared" si="29"/>
        <v>6.4320399999999367E-3</v>
      </c>
      <c r="AB137">
        <f t="shared" si="30"/>
        <v>6.6741317195689737E-3</v>
      </c>
      <c r="AC137">
        <f t="shared" si="31"/>
        <v>4.4544034210156706E-5</v>
      </c>
      <c r="AE137" s="6">
        <f t="shared" si="32"/>
        <v>8.3353339609313526</v>
      </c>
      <c r="AF137" s="21">
        <f t="shared" si="33"/>
        <v>5.5466039068647888E-2</v>
      </c>
      <c r="AG137" s="21">
        <f t="shared" si="34"/>
        <v>3.0764814899647739E-3</v>
      </c>
    </row>
    <row r="138" spans="1:33" x14ac:dyDescent="0.2">
      <c r="A138" s="1">
        <v>31321</v>
      </c>
      <c r="B138" s="21">
        <v>54.076249991568226</v>
      </c>
      <c r="C138">
        <v>108.5</v>
      </c>
      <c r="D138" s="20">
        <v>7.9558</v>
      </c>
      <c r="E138">
        <f t="shared" ref="E138:E201" si="41">C138*D138/B138/$F$8*$E$8</f>
        <v>6.2251551278990629</v>
      </c>
      <c r="F138">
        <f t="shared" si="40"/>
        <v>15.96272485859493</v>
      </c>
      <c r="H138" s="21">
        <f t="shared" si="36"/>
        <v>6.4741680694029302E-3</v>
      </c>
      <c r="I138" s="21">
        <f t="shared" si="37"/>
        <v>3.7002775208141436E-3</v>
      </c>
      <c r="J138" s="21">
        <f t="shared" si="38"/>
        <v>-5.1842494160270869E-2</v>
      </c>
      <c r="K138" s="21">
        <f t="shared" si="39"/>
        <v>2.7738905485887866E-3</v>
      </c>
      <c r="L138">
        <f t="shared" ref="L138:L201" si="42">J138-K138</f>
        <v>-5.4616384708859655E-2</v>
      </c>
      <c r="M138">
        <f t="shared" ref="M138:M201" si="43">(J138-K138)^2</f>
        <v>2.9829494786661587E-3</v>
      </c>
      <c r="N138">
        <f t="shared" ref="N138:N201" si="44">D137*(1+K138)</f>
        <v>8.4140751608150985</v>
      </c>
      <c r="O138" s="21">
        <f t="shared" ref="O138:O201" si="45">(D138-N138)</f>
        <v>-0.45827516081509856</v>
      </c>
      <c r="P138" s="25">
        <f t="shared" ref="P138:P201" si="46">(D138-N138)^2</f>
        <v>0.21001612302010444</v>
      </c>
      <c r="Q138" s="27">
        <f t="shared" si="35"/>
        <v>5.3510571857437634</v>
      </c>
      <c r="R138" s="28">
        <f t="shared" ref="R138:R201" si="47">(D138-D137)^2</f>
        <v>0.18922500000000042</v>
      </c>
      <c r="AB138">
        <f t="shared" ref="AB138:AB201" si="48">(J138 - 0.001779207 - 0.466056088*K138)</f>
        <v>-5.4914489737886332E-2</v>
      </c>
      <c r="AC138">
        <f t="shared" ref="AC138:AC201" si="49">(J138 - 0.001779207 - 0.466056088*K138)^2</f>
        <v>3.0156011831724231E-3</v>
      </c>
      <c r="AE138" s="6">
        <f t="shared" ref="AE138:AE201" si="50">D137*(1+0.001779207+0.466056088*K138)</f>
        <v>8.4165765004926563</v>
      </c>
      <c r="AF138" s="21">
        <f t="shared" ref="AF138:AF201" si="51">(D138-AE138)</f>
        <v>-0.46077650049265628</v>
      </c>
      <c r="AG138" s="21">
        <f t="shared" ref="AG138:AG201" si="52">(D138-AE138)^2</f>
        <v>0.21231498340625887</v>
      </c>
    </row>
    <row r="139" spans="1:33" x14ac:dyDescent="0.2">
      <c r="A139" s="1">
        <v>31352</v>
      </c>
      <c r="B139" s="21">
        <v>54.431053638753347</v>
      </c>
      <c r="C139">
        <v>109</v>
      </c>
      <c r="D139" s="20">
        <v>7.8127000000000004</v>
      </c>
      <c r="E139">
        <f t="shared" si="41"/>
        <v>6.1013235391095959</v>
      </c>
      <c r="F139">
        <f t="shared" si="40"/>
        <v>15.64519227666937</v>
      </c>
      <c r="H139" s="21">
        <f t="shared" si="36"/>
        <v>6.5611732921651011E-3</v>
      </c>
      <c r="I139" s="21">
        <f t="shared" si="37"/>
        <v>4.6082949308756671E-3</v>
      </c>
      <c r="J139" s="21">
        <f t="shared" si="38"/>
        <v>-1.79868774981774E-2</v>
      </c>
      <c r="K139" s="21">
        <f t="shared" si="39"/>
        <v>1.952878361289434E-3</v>
      </c>
      <c r="L139">
        <f t="shared" si="42"/>
        <v>-1.9939755859466834E-2</v>
      </c>
      <c r="M139">
        <f t="shared" si="43"/>
        <v>3.9759386373514196E-4</v>
      </c>
      <c r="N139">
        <f t="shared" si="44"/>
        <v>7.9713367096667467</v>
      </c>
      <c r="O139" s="21">
        <f t="shared" si="45"/>
        <v>-0.15863670966674626</v>
      </c>
      <c r="P139" s="25">
        <f t="shared" si="46"/>
        <v>2.5165605653891546E-2</v>
      </c>
      <c r="Q139" s="27">
        <f t="shared" ref="Q139:Q202" si="53">Q138*(1+K139)</f>
        <v>5.3615071495318247</v>
      </c>
      <c r="R139" s="28">
        <f t="shared" si="47"/>
        <v>2.0477609999999875E-2</v>
      </c>
      <c r="AB139">
        <f t="shared" si="48"/>
        <v>-2.0676235347579806E-2</v>
      </c>
      <c r="AC139">
        <f t="shared" si="49"/>
        <v>4.2750670814850866E-4</v>
      </c>
      <c r="AE139" s="6">
        <f t="shared" si="50"/>
        <v>7.9771959931782765</v>
      </c>
      <c r="AF139" s="21">
        <f t="shared" si="51"/>
        <v>-0.16449599317827612</v>
      </c>
      <c r="AG139" s="21">
        <f t="shared" si="52"/>
        <v>2.7058931771707463E-2</v>
      </c>
    </row>
    <row r="140" spans="1:33" x14ac:dyDescent="0.2">
      <c r="A140" s="1">
        <v>31382</v>
      </c>
      <c r="B140" s="21">
        <v>54.653675535026373</v>
      </c>
      <c r="C140">
        <v>109.5</v>
      </c>
      <c r="D140" s="20">
        <v>7.6817000000000002</v>
      </c>
      <c r="E140">
        <f t="shared" si="41"/>
        <v>6.0019895868642683</v>
      </c>
      <c r="F140">
        <f t="shared" si="40"/>
        <v>15.390477250901954</v>
      </c>
      <c r="H140" s="21">
        <f t="shared" si="36"/>
        <v>4.0899795501023739E-3</v>
      </c>
      <c r="I140" s="21">
        <f t="shared" si="37"/>
        <v>4.5871559633028358E-3</v>
      </c>
      <c r="J140" s="21">
        <f t="shared" si="38"/>
        <v>-1.6767570750188865E-2</v>
      </c>
      <c r="K140" s="21">
        <f t="shared" si="39"/>
        <v>-4.9717641320046191E-4</v>
      </c>
      <c r="L140">
        <f t="shared" si="42"/>
        <v>-1.6270394336988403E-2</v>
      </c>
      <c r="M140">
        <f t="shared" si="43"/>
        <v>2.6472573188110428E-4</v>
      </c>
      <c r="N140">
        <f t="shared" si="44"/>
        <v>7.8088157098365896</v>
      </c>
      <c r="O140" s="21">
        <f t="shared" si="45"/>
        <v>-0.12711570983658937</v>
      </c>
      <c r="P140" s="25">
        <f t="shared" si="46"/>
        <v>1.6158403687259983E-2</v>
      </c>
      <c r="Q140" s="27">
        <f t="shared" si="53"/>
        <v>5.3588415346378717</v>
      </c>
      <c r="R140" s="28">
        <f t="shared" si="47"/>
        <v>1.7161000000000058E-2</v>
      </c>
      <c r="AB140">
        <f t="shared" si="48"/>
        <v>-1.8315065656006789E-2</v>
      </c>
      <c r="AC140">
        <f t="shared" si="49"/>
        <v>3.3544162998383942E-4</v>
      </c>
      <c r="AE140" s="6">
        <f t="shared" si="50"/>
        <v>7.8247901134506836</v>
      </c>
      <c r="AF140" s="21">
        <f t="shared" si="51"/>
        <v>-0.14309011345068345</v>
      </c>
      <c r="AG140" s="21">
        <f t="shared" si="52"/>
        <v>2.0474780567329463E-2</v>
      </c>
    </row>
    <row r="141" spans="1:33" x14ac:dyDescent="0.2">
      <c r="A141" s="1">
        <v>31413</v>
      </c>
      <c r="B141" s="21">
        <v>55.269364216906439</v>
      </c>
      <c r="C141">
        <v>109.9</v>
      </c>
      <c r="D141" s="20">
        <v>7.5938999999999997</v>
      </c>
      <c r="E141">
        <f t="shared" si="41"/>
        <v>5.8887246519317884</v>
      </c>
      <c r="F141">
        <f t="shared" si="40"/>
        <v>15.100039991860665</v>
      </c>
      <c r="H141" s="21">
        <f t="shared" si="36"/>
        <v>1.1265274949083359E-2</v>
      </c>
      <c r="I141" s="21">
        <f t="shared" si="37"/>
        <v>3.6529680365298134E-3</v>
      </c>
      <c r="J141" s="21">
        <f t="shared" si="38"/>
        <v>-1.1429761641303382E-2</v>
      </c>
      <c r="K141" s="21">
        <f t="shared" si="39"/>
        <v>7.6123069125535459E-3</v>
      </c>
      <c r="L141">
        <f t="shared" si="42"/>
        <v>-1.9042068553856928E-2</v>
      </c>
      <c r="M141">
        <f t="shared" si="43"/>
        <v>3.6260037480978686E-4</v>
      </c>
      <c r="N141">
        <f t="shared" si="44"/>
        <v>7.7401754580101629</v>
      </c>
      <c r="O141" s="21">
        <f t="shared" si="45"/>
        <v>-0.14627545801016328</v>
      </c>
      <c r="P141" s="25">
        <f t="shared" si="46"/>
        <v>2.1396509616083043E-2</v>
      </c>
      <c r="Q141" s="27">
        <f t="shared" si="53"/>
        <v>5.3996346810952742</v>
      </c>
      <c r="R141" s="28">
        <f t="shared" si="47"/>
        <v>7.7088400000000952E-3</v>
      </c>
      <c r="AB141">
        <f t="shared" si="48"/>
        <v>-1.6756730621623445E-2</v>
      </c>
      <c r="AC141">
        <f t="shared" si="49"/>
        <v>2.8078802112565284E-4</v>
      </c>
      <c r="AE141" s="6">
        <f t="shared" si="50"/>
        <v>7.7226201776161254</v>
      </c>
      <c r="AF141" s="21">
        <f t="shared" si="51"/>
        <v>-0.12872017761612575</v>
      </c>
      <c r="AG141" s="21">
        <f t="shared" si="52"/>
        <v>1.6568884125526963E-2</v>
      </c>
    </row>
    <row r="142" spans="1:33" x14ac:dyDescent="0.2">
      <c r="A142" s="1">
        <v>31444</v>
      </c>
      <c r="B142" s="21">
        <v>55.304148888199101</v>
      </c>
      <c r="C142">
        <v>109.7</v>
      </c>
      <c r="D142" s="20">
        <v>7.3997000000000002</v>
      </c>
      <c r="E142">
        <f t="shared" si="41"/>
        <v>5.7240863635912991</v>
      </c>
      <c r="F142">
        <f t="shared" si="40"/>
        <v>14.677869677390735</v>
      </c>
      <c r="H142" s="21">
        <f t="shared" si="36"/>
        <v>6.2936622820819466E-4</v>
      </c>
      <c r="I142" s="21">
        <f t="shared" si="37"/>
        <v>-1.8198362147406888E-3</v>
      </c>
      <c r="J142" s="21">
        <f t="shared" si="38"/>
        <v>-2.5573157402652091E-2</v>
      </c>
      <c r="K142" s="21">
        <f t="shared" si="39"/>
        <v>2.4492024429488835E-3</v>
      </c>
      <c r="L142">
        <f t="shared" si="42"/>
        <v>-2.8022359845600975E-2</v>
      </c>
      <c r="M142">
        <f t="shared" si="43"/>
        <v>7.8525265131634988E-4</v>
      </c>
      <c r="N142">
        <f t="shared" si="44"/>
        <v>7.6124989984315103</v>
      </c>
      <c r="O142" s="21">
        <f t="shared" si="45"/>
        <v>-0.21279899843151018</v>
      </c>
      <c r="P142" s="25">
        <f t="shared" si="46"/>
        <v>4.5283413733453869E-2</v>
      </c>
      <c r="Q142" s="27">
        <f t="shared" si="53"/>
        <v>5.4128594795472447</v>
      </c>
      <c r="R142" s="28">
        <f t="shared" si="47"/>
        <v>3.7713639999999798E-2</v>
      </c>
      <c r="AB142">
        <f t="shared" si="48"/>
        <v>-2.8493830111932891E-2</v>
      </c>
      <c r="AC142">
        <f t="shared" si="49"/>
        <v>8.1189835444769355E-4</v>
      </c>
      <c r="AE142" s="6">
        <f t="shared" si="50"/>
        <v>7.6160792964870065</v>
      </c>
      <c r="AF142" s="21">
        <f t="shared" si="51"/>
        <v>-0.21637929648700638</v>
      </c>
      <c r="AG142" s="21">
        <f t="shared" si="52"/>
        <v>4.6819999948211809E-2</v>
      </c>
    </row>
    <row r="143" spans="1:33" x14ac:dyDescent="0.2">
      <c r="A143" s="1">
        <v>31472</v>
      </c>
      <c r="B143" s="21">
        <v>55.210230275708916</v>
      </c>
      <c r="C143">
        <v>109.1</v>
      </c>
      <c r="D143" s="20">
        <v>7.2610000000000001</v>
      </c>
      <c r="E143">
        <f t="shared" si="41"/>
        <v>5.5955757468832701</v>
      </c>
      <c r="F143">
        <f t="shared" si="40"/>
        <v>14.348338995219454</v>
      </c>
      <c r="H143" s="21">
        <f t="shared" si="36"/>
        <v>-1.6982200138374592E-3</v>
      </c>
      <c r="I143" s="21">
        <f t="shared" si="37"/>
        <v>-5.4694621695533518E-3</v>
      </c>
      <c r="J143" s="21">
        <f t="shared" si="38"/>
        <v>-1.8744003135262255E-2</v>
      </c>
      <c r="K143" s="21">
        <f t="shared" si="39"/>
        <v>3.7712421557158926E-3</v>
      </c>
      <c r="L143">
        <f t="shared" si="42"/>
        <v>-2.2515245290978148E-2</v>
      </c>
      <c r="M143">
        <f t="shared" si="43"/>
        <v>5.0693627051291365E-4</v>
      </c>
      <c r="N143">
        <f t="shared" si="44"/>
        <v>7.4276060605796514</v>
      </c>
      <c r="O143" s="21">
        <f t="shared" si="45"/>
        <v>-0.16660606057965133</v>
      </c>
      <c r="P143" s="25">
        <f t="shared" si="46"/>
        <v>2.7757579421870449E-2</v>
      </c>
      <c r="Q143" s="27">
        <f t="shared" si="53"/>
        <v>5.4332726833994798</v>
      </c>
      <c r="R143" s="28">
        <f t="shared" si="47"/>
        <v>1.9237690000000012E-2</v>
      </c>
      <c r="AB143">
        <f t="shared" si="48"/>
        <v>-2.2280820501255891E-2</v>
      </c>
      <c r="AC143">
        <f t="shared" si="49"/>
        <v>4.9643496220918475E-4</v>
      </c>
      <c r="AE143" s="6">
        <f t="shared" si="50"/>
        <v>7.4258713874631423</v>
      </c>
      <c r="AF143" s="21">
        <f t="shared" si="51"/>
        <v>-0.16487138746314223</v>
      </c>
      <c r="AG143" s="21">
        <f t="shared" si="52"/>
        <v>2.7182574404021571E-2</v>
      </c>
    </row>
    <row r="144" spans="1:33" x14ac:dyDescent="0.2">
      <c r="A144" s="1">
        <v>31503</v>
      </c>
      <c r="B144" s="21">
        <v>55.547641587247711</v>
      </c>
      <c r="C144">
        <v>108.7</v>
      </c>
      <c r="D144" s="20">
        <v>7.2432999999999996</v>
      </c>
      <c r="E144">
        <f t="shared" si="41"/>
        <v>5.5276882630720117</v>
      </c>
      <c r="F144">
        <f t="shared" si="40"/>
        <v>14.174259923588805</v>
      </c>
      <c r="H144" s="21">
        <f t="shared" si="36"/>
        <v>6.1113911290322509E-3</v>
      </c>
      <c r="I144" s="21">
        <f t="shared" si="37"/>
        <v>-3.6663611365719273E-3</v>
      </c>
      <c r="J144" s="21">
        <f t="shared" si="38"/>
        <v>-2.4376807602258799E-3</v>
      </c>
      <c r="K144" s="21">
        <f t="shared" si="39"/>
        <v>9.7777522656041782E-3</v>
      </c>
      <c r="L144">
        <f t="shared" si="42"/>
        <v>-1.2215433025830058E-2</v>
      </c>
      <c r="M144">
        <f t="shared" si="43"/>
        <v>1.4921680400853968E-4</v>
      </c>
      <c r="N144">
        <f t="shared" si="44"/>
        <v>7.3319962592005519</v>
      </c>
      <c r="O144" s="21">
        <f t="shared" si="45"/>
        <v>-8.8696259200552241E-2</v>
      </c>
      <c r="P144" s="25">
        <f t="shared" si="46"/>
        <v>7.8670263961715479E-3</v>
      </c>
      <c r="Q144" s="27">
        <f t="shared" si="53"/>
        <v>5.4863978776892344</v>
      </c>
      <c r="R144" s="28">
        <f t="shared" si="47"/>
        <v>3.1329000000001743E-4</v>
      </c>
      <c r="AB144">
        <f t="shared" si="48"/>
        <v>-8.7738687305665003E-3</v>
      </c>
      <c r="AC144">
        <f t="shared" si="49"/>
        <v>7.6980772501212614E-5</v>
      </c>
      <c r="AE144" s="6">
        <f t="shared" si="50"/>
        <v>7.3070070608526425</v>
      </c>
      <c r="AF144" s="21">
        <f t="shared" si="51"/>
        <v>-6.3707060852642883E-2</v>
      </c>
      <c r="AG144" s="21">
        <f t="shared" si="52"/>
        <v>4.0585896024823431E-3</v>
      </c>
    </row>
    <row r="145" spans="1:33" x14ac:dyDescent="0.2">
      <c r="A145" s="1">
        <v>31533</v>
      </c>
      <c r="B145" s="21">
        <v>55.544163120118455</v>
      </c>
      <c r="C145">
        <v>109</v>
      </c>
      <c r="D145" s="20">
        <v>7.1458000000000004</v>
      </c>
      <c r="E145">
        <f t="shared" si="41"/>
        <v>5.4686745353651505</v>
      </c>
      <c r="F145">
        <f t="shared" si="40"/>
        <v>14.02293519690965</v>
      </c>
      <c r="H145" s="21">
        <f t="shared" si="36"/>
        <v>-6.2621328824397082E-5</v>
      </c>
      <c r="I145" s="21">
        <f t="shared" si="37"/>
        <v>2.7598896044158661E-3</v>
      </c>
      <c r="J145" s="21">
        <f t="shared" si="38"/>
        <v>-1.3460715419767122E-2</v>
      </c>
      <c r="K145" s="21">
        <f t="shared" si="39"/>
        <v>-2.8225109332402631E-3</v>
      </c>
      <c r="L145">
        <f t="shared" si="42"/>
        <v>-1.0638204486526859E-2</v>
      </c>
      <c r="M145">
        <f t="shared" si="43"/>
        <v>1.1317139469716019E-4</v>
      </c>
      <c r="N145">
        <f t="shared" si="44"/>
        <v>7.2228557065572607</v>
      </c>
      <c r="O145" s="21">
        <f t="shared" si="45"/>
        <v>-7.7055706557260351E-2</v>
      </c>
      <c r="P145" s="25">
        <f t="shared" si="46"/>
        <v>5.937581913038616E-3</v>
      </c>
      <c r="Q145" s="27">
        <f t="shared" si="53"/>
        <v>5.4709124596953504</v>
      </c>
      <c r="R145" s="28">
        <f t="shared" si="47"/>
        <v>9.5062499999998551E-3</v>
      </c>
      <c r="AB145">
        <f t="shared" si="48"/>
        <v>-1.3924474015883936E-2</v>
      </c>
      <c r="AC145">
        <f t="shared" si="49"/>
        <v>1.9389097661902689E-4</v>
      </c>
      <c r="AE145" s="6">
        <f t="shared" si="50"/>
        <v>7.2466591426392535</v>
      </c>
      <c r="AF145" s="21">
        <f t="shared" si="51"/>
        <v>-0.10085914263925311</v>
      </c>
      <c r="AG145" s="21">
        <f t="shared" si="52"/>
        <v>1.0172566653925205E-2</v>
      </c>
    </row>
    <row r="146" spans="1:33" x14ac:dyDescent="0.2">
      <c r="A146" s="1">
        <v>31564</v>
      </c>
      <c r="B146" s="21">
        <v>55.547641587247703</v>
      </c>
      <c r="C146">
        <v>109.4</v>
      </c>
      <c r="D146" s="20">
        <v>7.2125000000000004</v>
      </c>
      <c r="E146">
        <f t="shared" si="41"/>
        <v>5.5396289199662929</v>
      </c>
      <c r="F146">
        <f t="shared" si="40"/>
        <v>14.204878505249535</v>
      </c>
      <c r="H146" s="21">
        <f t="shared" si="36"/>
        <v>6.2625250500714102E-5</v>
      </c>
      <c r="I146" s="21">
        <f t="shared" si="37"/>
        <v>3.6697247706423131E-3</v>
      </c>
      <c r="J146" s="21">
        <f t="shared" si="38"/>
        <v>9.3341543284166661E-3</v>
      </c>
      <c r="K146" s="21">
        <f t="shared" si="39"/>
        <v>-3.607099520141599E-3</v>
      </c>
      <c r="L146">
        <f t="shared" si="42"/>
        <v>1.2941253848558265E-2</v>
      </c>
      <c r="M146">
        <f t="shared" si="43"/>
        <v>1.674760511728241E-4</v>
      </c>
      <c r="N146">
        <f t="shared" si="44"/>
        <v>7.1200243882489724</v>
      </c>
      <c r="O146" s="21">
        <f t="shared" si="45"/>
        <v>9.247561175102792E-2</v>
      </c>
      <c r="P146" s="25">
        <f t="shared" si="46"/>
        <v>8.5517387687268527E-3</v>
      </c>
      <c r="Q146" s="27">
        <f t="shared" si="53"/>
        <v>5.4511783339872464</v>
      </c>
      <c r="R146" s="28">
        <f t="shared" si="47"/>
        <v>4.4488899999999979E-3</v>
      </c>
      <c r="AB146">
        <f t="shared" si="48"/>
        <v>9.2360580198005381E-3</v>
      </c>
      <c r="AC146">
        <f t="shared" si="49"/>
        <v>8.5304767745121839E-5</v>
      </c>
      <c r="AE146" s="6">
        <f t="shared" si="50"/>
        <v>7.146500976602109</v>
      </c>
      <c r="AF146" s="21">
        <f t="shared" si="51"/>
        <v>6.5999023397891321E-2</v>
      </c>
      <c r="AG146" s="21">
        <f t="shared" si="52"/>
        <v>4.3558710894754061E-3</v>
      </c>
    </row>
    <row r="147" spans="1:33" x14ac:dyDescent="0.2">
      <c r="A147" s="1">
        <v>31594</v>
      </c>
      <c r="B147" s="21">
        <v>55.676344871030551</v>
      </c>
      <c r="C147">
        <v>109.5</v>
      </c>
      <c r="D147" s="20">
        <v>7.0715000000000003</v>
      </c>
      <c r="E147">
        <f t="shared" si="41"/>
        <v>5.4237304650793288</v>
      </c>
      <c r="F147">
        <f t="shared" si="40"/>
        <v>13.907688297313102</v>
      </c>
      <c r="H147" s="21">
        <f t="shared" si="36"/>
        <v>2.3169891665102416E-3</v>
      </c>
      <c r="I147" s="21">
        <f t="shared" si="37"/>
        <v>9.1407678244959101E-4</v>
      </c>
      <c r="J147" s="21">
        <f t="shared" si="38"/>
        <v>-1.9549393414211469E-2</v>
      </c>
      <c r="K147" s="21">
        <f t="shared" si="39"/>
        <v>1.4029123840606506E-3</v>
      </c>
      <c r="L147">
        <f t="shared" si="42"/>
        <v>-2.0952305798272119E-2</v>
      </c>
      <c r="M147">
        <f t="shared" si="43"/>
        <v>4.389991182643075E-4</v>
      </c>
      <c r="N147">
        <f t="shared" si="44"/>
        <v>7.222618505570038</v>
      </c>
      <c r="O147" s="21">
        <f t="shared" si="45"/>
        <v>-0.1511185055700377</v>
      </c>
      <c r="P147" s="25">
        <f t="shared" si="46"/>
        <v>2.2836802725721514E-2</v>
      </c>
      <c r="Q147" s="27">
        <f t="shared" si="53"/>
        <v>5.4588258595797203</v>
      </c>
      <c r="R147" s="28">
        <f t="shared" si="47"/>
        <v>1.9881000000000003E-2</v>
      </c>
      <c r="AB147">
        <f t="shared" si="48"/>
        <v>-2.1982436271733529E-2</v>
      </c>
      <c r="AC147">
        <f t="shared" si="49"/>
        <v>4.8322750444082589E-4</v>
      </c>
      <c r="AE147" s="6">
        <f t="shared" si="50"/>
        <v>7.2300483216098783</v>
      </c>
      <c r="AF147" s="21">
        <f t="shared" si="51"/>
        <v>-0.15854832160987797</v>
      </c>
      <c r="AG147" s="21">
        <f t="shared" si="52"/>
        <v>2.5137570285309298E-2</v>
      </c>
    </row>
    <row r="148" spans="1:33" x14ac:dyDescent="0.2">
      <c r="A148" s="1">
        <v>31625</v>
      </c>
      <c r="B148" s="21">
        <v>55.60329706131597</v>
      </c>
      <c r="C148">
        <v>109.6</v>
      </c>
      <c r="D148" s="20">
        <v>6.9364999999999997</v>
      </c>
      <c r="E148">
        <f t="shared" si="41"/>
        <v>5.3320418660748956</v>
      </c>
      <c r="F148">
        <f t="shared" si="40"/>
        <v>13.672577709945015</v>
      </c>
      <c r="H148" s="21">
        <f t="shared" si="36"/>
        <v>-1.3120079970010412E-3</v>
      </c>
      <c r="I148" s="21">
        <f t="shared" si="37"/>
        <v>9.1324200913245335E-4</v>
      </c>
      <c r="J148" s="21">
        <f t="shared" si="38"/>
        <v>-1.9090716255391493E-2</v>
      </c>
      <c r="K148" s="21">
        <f t="shared" si="39"/>
        <v>-2.2252500061334946E-3</v>
      </c>
      <c r="L148">
        <f t="shared" si="42"/>
        <v>-1.6865466249257999E-2</v>
      </c>
      <c r="M148">
        <f t="shared" si="43"/>
        <v>2.8444395180486068E-4</v>
      </c>
      <c r="N148">
        <f t="shared" si="44"/>
        <v>7.0557641445816275</v>
      </c>
      <c r="O148" s="21">
        <f t="shared" si="45"/>
        <v>-0.11926414458162782</v>
      </c>
      <c r="P148" s="25">
        <f t="shared" si="46"/>
        <v>1.4223936182787424E-2</v>
      </c>
      <c r="Q148" s="27">
        <f t="shared" si="53"/>
        <v>5.4466786073022089</v>
      </c>
      <c r="R148" s="28">
        <f t="shared" si="47"/>
        <v>1.8225000000000182E-2</v>
      </c>
      <c r="AB148">
        <f t="shared" si="48"/>
        <v>-1.9832831942710943E-2</v>
      </c>
      <c r="AC148">
        <f t="shared" si="49"/>
        <v>3.9334122286781553E-4</v>
      </c>
      <c r="AE148" s="6">
        <f t="shared" si="50"/>
        <v>7.0767478710828806</v>
      </c>
      <c r="AF148" s="21">
        <f t="shared" si="51"/>
        <v>-0.14024787108288095</v>
      </c>
      <c r="AG148" s="21">
        <f t="shared" si="52"/>
        <v>1.9669465343280394E-2</v>
      </c>
    </row>
    <row r="149" spans="1:33" x14ac:dyDescent="0.2">
      <c r="A149" s="1">
        <v>31656</v>
      </c>
      <c r="B149" s="21">
        <v>56.118110196447326</v>
      </c>
      <c r="C149">
        <v>110</v>
      </c>
      <c r="D149" s="20">
        <v>6.9191000000000003</v>
      </c>
      <c r="E149">
        <f t="shared" si="41"/>
        <v>5.2891076374777537</v>
      </c>
      <c r="F149">
        <f t="shared" si="40"/>
        <v>13.562484505192463</v>
      </c>
      <c r="H149" s="21">
        <f t="shared" si="36"/>
        <v>9.258680012511622E-3</v>
      </c>
      <c r="I149" s="21">
        <f t="shared" si="37"/>
        <v>3.6496350364965124E-3</v>
      </c>
      <c r="J149" s="21">
        <f t="shared" si="38"/>
        <v>-2.5084696893244995E-3</v>
      </c>
      <c r="K149" s="21">
        <f t="shared" si="39"/>
        <v>5.6090449760151095E-3</v>
      </c>
      <c r="L149">
        <f t="shared" si="42"/>
        <v>-8.1175146653396091E-3</v>
      </c>
      <c r="M149">
        <f t="shared" si="43"/>
        <v>6.5894044342003623E-5</v>
      </c>
      <c r="N149">
        <f t="shared" si="44"/>
        <v>6.9754071404761282</v>
      </c>
      <c r="O149" s="21">
        <f t="shared" si="45"/>
        <v>-5.6307140476127948E-2</v>
      </c>
      <c r="P149" s="25">
        <f t="shared" si="46"/>
        <v>3.1704940685984063E-3</v>
      </c>
      <c r="Q149" s="27">
        <f t="shared" si="53"/>
        <v>5.4772292725804661</v>
      </c>
      <c r="R149" s="28">
        <f t="shared" si="47"/>
        <v>3.0275999999997968E-4</v>
      </c>
      <c r="AB149">
        <f t="shared" si="48"/>
        <v>-6.9018062482621547E-3</v>
      </c>
      <c r="AC149">
        <f t="shared" si="49"/>
        <v>4.7634929488550518E-5</v>
      </c>
      <c r="AE149" s="6">
        <f t="shared" si="50"/>
        <v>6.966974379041071</v>
      </c>
      <c r="AF149" s="21">
        <f t="shared" si="51"/>
        <v>-4.7874379041070725E-2</v>
      </c>
      <c r="AG149" s="21">
        <f t="shared" si="52"/>
        <v>2.2919561685681121E-3</v>
      </c>
    </row>
    <row r="150" spans="1:33" x14ac:dyDescent="0.2">
      <c r="A150" s="1">
        <v>31686</v>
      </c>
      <c r="B150" s="21">
        <v>56.31986128994474</v>
      </c>
      <c r="C150">
        <v>110.2</v>
      </c>
      <c r="D150" s="20">
        <v>6.8901000000000003</v>
      </c>
      <c r="E150">
        <f t="shared" si="41"/>
        <v>5.257613942430357</v>
      </c>
      <c r="F150">
        <f t="shared" si="40"/>
        <v>13.481727451192468</v>
      </c>
      <c r="H150" s="21">
        <f t="shared" si="36"/>
        <v>3.5951156015618935E-3</v>
      </c>
      <c r="I150" s="21">
        <f t="shared" si="37"/>
        <v>1.8181818181819409E-3</v>
      </c>
      <c r="J150" s="21">
        <f t="shared" si="38"/>
        <v>-4.1912965559104398E-3</v>
      </c>
      <c r="K150" s="21">
        <f t="shared" si="39"/>
        <v>1.7769337833799526E-3</v>
      </c>
      <c r="L150">
        <f t="shared" si="42"/>
        <v>-5.9682303392903924E-3</v>
      </c>
      <c r="M150">
        <f t="shared" si="43"/>
        <v>3.5619773382826312E-5</v>
      </c>
      <c r="N150">
        <f t="shared" si="44"/>
        <v>6.9313947825405844</v>
      </c>
      <c r="O150" s="21">
        <f t="shared" si="45"/>
        <v>-4.1294782540584052E-2</v>
      </c>
      <c r="P150" s="25">
        <f t="shared" si="46"/>
        <v>1.7052590650741255E-3</v>
      </c>
      <c r="Q150" s="27">
        <f t="shared" si="53"/>
        <v>5.4869619463142323</v>
      </c>
      <c r="R150" s="28">
        <f t="shared" si="47"/>
        <v>8.4099999999999507E-4</v>
      </c>
      <c r="AB150">
        <f t="shared" si="48"/>
        <v>-6.7986543636275399E-3</v>
      </c>
      <c r="AC150">
        <f t="shared" si="49"/>
        <v>4.6221701156071791E-5</v>
      </c>
      <c r="AE150" s="6">
        <f t="shared" si="50"/>
        <v>6.9371405694073749</v>
      </c>
      <c r="AF150" s="21">
        <f t="shared" si="51"/>
        <v>-4.7040569407374555E-2</v>
      </c>
      <c r="AG150" s="21">
        <f t="shared" si="52"/>
        <v>2.212815170170023E-3</v>
      </c>
    </row>
    <row r="151" spans="1:33" x14ac:dyDescent="0.2">
      <c r="A151" s="1">
        <v>31717</v>
      </c>
      <c r="B151" s="21">
        <v>56.330296691332535</v>
      </c>
      <c r="C151">
        <v>110.4</v>
      </c>
      <c r="D151" s="20">
        <v>6.9683000000000002</v>
      </c>
      <c r="E151">
        <f t="shared" si="41"/>
        <v>5.3259492614028074</v>
      </c>
      <c r="F151">
        <f t="shared" si="40"/>
        <v>13.656954874842178</v>
      </c>
      <c r="H151" s="21">
        <f t="shared" si="36"/>
        <v>1.8528812303131303E-4</v>
      </c>
      <c r="I151" s="21">
        <f t="shared" si="37"/>
        <v>1.8148820326679971E-3</v>
      </c>
      <c r="J151" s="21">
        <f t="shared" si="38"/>
        <v>1.1349617567234072E-2</v>
      </c>
      <c r="K151" s="21">
        <f t="shared" si="39"/>
        <v>-1.629593909636684E-3</v>
      </c>
      <c r="L151">
        <f t="shared" si="42"/>
        <v>1.2979211476870756E-2</v>
      </c>
      <c r="M151">
        <f t="shared" si="43"/>
        <v>1.6845993056133354E-4</v>
      </c>
      <c r="N151">
        <f t="shared" si="44"/>
        <v>6.8788719350032128</v>
      </c>
      <c r="O151" s="21">
        <f t="shared" si="45"/>
        <v>8.9428064996787349E-2</v>
      </c>
      <c r="P151" s="25">
        <f t="shared" si="46"/>
        <v>7.9973788090696232E-3</v>
      </c>
      <c r="Q151" s="27">
        <f t="shared" si="53"/>
        <v>5.4780204265441101</v>
      </c>
      <c r="R151" s="28">
        <f t="shared" si="47"/>
        <v>6.1152399999999723E-3</v>
      </c>
      <c r="AB151">
        <f t="shared" si="48"/>
        <v>1.032989272978797E-2</v>
      </c>
      <c r="AC151">
        <f t="shared" si="49"/>
        <v>1.0670668380892636E-4</v>
      </c>
      <c r="AE151" s="6">
        <f t="shared" si="50"/>
        <v>6.8971260061024884</v>
      </c>
      <c r="AF151" s="21">
        <f t="shared" si="51"/>
        <v>7.1173993897511778E-2</v>
      </c>
      <c r="AG151" s="21">
        <f t="shared" si="52"/>
        <v>5.0657374073230441E-3</v>
      </c>
    </row>
    <row r="152" spans="1:33" x14ac:dyDescent="0.2">
      <c r="A152" s="1">
        <v>31747</v>
      </c>
      <c r="B152" s="21">
        <v>56.469435376503171</v>
      </c>
      <c r="C152">
        <v>110.8</v>
      </c>
      <c r="D152" s="20">
        <v>6.9081000000000001</v>
      </c>
      <c r="E152">
        <f t="shared" si="41"/>
        <v>5.2860112250366287</v>
      </c>
      <c r="F152">
        <f t="shared" si="40"/>
        <v>13.554544593843925</v>
      </c>
      <c r="H152" s="21">
        <f t="shared" si="36"/>
        <v>2.4700506360380015E-3</v>
      </c>
      <c r="I152" s="21">
        <f t="shared" si="37"/>
        <v>3.6231884057971175E-3</v>
      </c>
      <c r="J152" s="21">
        <f t="shared" si="38"/>
        <v>-8.6391228850651869E-3</v>
      </c>
      <c r="K152" s="21">
        <f t="shared" si="39"/>
        <v>-1.1531377697591161E-3</v>
      </c>
      <c r="L152">
        <f t="shared" si="42"/>
        <v>-7.4859851153060708E-3</v>
      </c>
      <c r="M152">
        <f t="shared" si="43"/>
        <v>5.6039973146584044E-5</v>
      </c>
      <c r="N152">
        <f t="shared" si="44"/>
        <v>6.9602645900789879</v>
      </c>
      <c r="O152" s="21">
        <f t="shared" si="45"/>
        <v>-5.2164590078987771E-2</v>
      </c>
      <c r="P152" s="25">
        <f t="shared" si="46"/>
        <v>2.7211444581088295E-3</v>
      </c>
      <c r="Q152" s="27">
        <f t="shared" si="53"/>
        <v>5.4717035142867498</v>
      </c>
      <c r="R152" s="28">
        <f t="shared" si="47"/>
        <v>3.6240400000000037E-3</v>
      </c>
      <c r="AB152">
        <f t="shared" si="48"/>
        <v>-9.8809030071662085E-3</v>
      </c>
      <c r="AC152">
        <f t="shared" si="49"/>
        <v>9.7632244237026223E-5</v>
      </c>
      <c r="AE152" s="6">
        <f t="shared" si="50"/>
        <v>6.9769530964248361</v>
      </c>
      <c r="AF152" s="21">
        <f t="shared" si="51"/>
        <v>-6.8853096424835947E-2</v>
      </c>
      <c r="AG152" s="21">
        <f t="shared" si="52"/>
        <v>4.7407488872877566E-3</v>
      </c>
    </row>
    <row r="153" spans="1:33" x14ac:dyDescent="0.2">
      <c r="A153" s="1">
        <v>31778</v>
      </c>
      <c r="B153" s="21">
        <v>56.987726978763789</v>
      </c>
      <c r="C153">
        <v>111.4</v>
      </c>
      <c r="D153" s="20">
        <v>6.6188000000000002</v>
      </c>
      <c r="E153">
        <f t="shared" si="41"/>
        <v>5.045756221864715</v>
      </c>
      <c r="F153">
        <f t="shared" si="40"/>
        <v>12.938475687489067</v>
      </c>
      <c r="H153" s="21">
        <f t="shared" si="36"/>
        <v>9.1782678329430656E-3</v>
      </c>
      <c r="I153" s="21">
        <f t="shared" si="37"/>
        <v>5.4151624548737232E-3</v>
      </c>
      <c r="J153" s="21">
        <f t="shared" si="38"/>
        <v>-4.1878374661629136E-2</v>
      </c>
      <c r="K153" s="21">
        <f t="shared" si="39"/>
        <v>3.7631053780693424E-3</v>
      </c>
      <c r="L153">
        <f t="shared" si="42"/>
        <v>-4.5641480039698479E-2</v>
      </c>
      <c r="M153">
        <f t="shared" si="43"/>
        <v>2.0831447002141947E-3</v>
      </c>
      <c r="N153">
        <f t="shared" si="44"/>
        <v>6.9340959082622406</v>
      </c>
      <c r="O153" s="21">
        <f t="shared" si="45"/>
        <v>-0.31529590826224041</v>
      </c>
      <c r="P153" s="25">
        <f t="shared" si="46"/>
        <v>9.9411509766911127E-2</v>
      </c>
      <c r="Q153" s="27">
        <f t="shared" si="53"/>
        <v>5.4922941112085635</v>
      </c>
      <c r="R153" s="28">
        <f t="shared" si="47"/>
        <v>8.3694489999999941E-2</v>
      </c>
      <c r="AB153">
        <f t="shared" si="48"/>
        <v>-4.5411399832863894E-2</v>
      </c>
      <c r="AC153">
        <f t="shared" si="49"/>
        <v>2.062195234780231E-3</v>
      </c>
      <c r="AE153" s="6">
        <f t="shared" si="50"/>
        <v>6.9325064911854062</v>
      </c>
      <c r="AF153" s="21">
        <f t="shared" si="51"/>
        <v>-0.31370649118540594</v>
      </c>
      <c r="AG153" s="21">
        <f t="shared" si="52"/>
        <v>9.8411762611859174E-2</v>
      </c>
    </row>
    <row r="154" spans="1:33" x14ac:dyDescent="0.2">
      <c r="A154" s="1">
        <v>31809</v>
      </c>
      <c r="B154" s="21">
        <v>57.168607269485612</v>
      </c>
      <c r="C154">
        <v>111.8</v>
      </c>
      <c r="D154" s="20">
        <v>6.5015999999999998</v>
      </c>
      <c r="E154">
        <f t="shared" si="41"/>
        <v>4.9584688409559039</v>
      </c>
      <c r="F154">
        <f t="shared" si="40"/>
        <v>12.714650832293055</v>
      </c>
      <c r="H154" s="21">
        <f t="shared" si="36"/>
        <v>3.1740218519196173E-3</v>
      </c>
      <c r="I154" s="21">
        <f t="shared" si="37"/>
        <v>3.5906642728904536E-3</v>
      </c>
      <c r="J154" s="21">
        <f t="shared" si="38"/>
        <v>-1.7707137245422166E-2</v>
      </c>
      <c r="K154" s="21">
        <f t="shared" si="39"/>
        <v>-4.1664242097083637E-4</v>
      </c>
      <c r="L154">
        <f t="shared" si="42"/>
        <v>-1.729049482445133E-2</v>
      </c>
      <c r="M154">
        <f t="shared" si="43"/>
        <v>2.9896121127437824E-4</v>
      </c>
      <c r="N154">
        <f t="shared" si="44"/>
        <v>6.6160423271440783</v>
      </c>
      <c r="O154" s="21">
        <f t="shared" si="45"/>
        <v>-0.11444232714407843</v>
      </c>
      <c r="P154" s="25">
        <f t="shared" si="46"/>
        <v>1.309704624215227E-2</v>
      </c>
      <c r="Q154" s="27">
        <f t="shared" si="53"/>
        <v>5.4900057884933853</v>
      </c>
      <c r="R154" s="28">
        <f t="shared" si="47"/>
        <v>1.3735840000000098E-2</v>
      </c>
      <c r="AB154">
        <f t="shared" si="48"/>
        <v>-1.9292165508609651E-2</v>
      </c>
      <c r="AC154">
        <f t="shared" si="49"/>
        <v>3.7218765001158786E-4</v>
      </c>
      <c r="AE154" s="6">
        <f t="shared" si="50"/>
        <v>6.6292909850683861</v>
      </c>
      <c r="AF154" s="21">
        <f t="shared" si="51"/>
        <v>-0.12769098506838628</v>
      </c>
      <c r="AG154" s="21">
        <f t="shared" si="52"/>
        <v>1.6304987667734847E-2</v>
      </c>
    </row>
    <row r="155" spans="1:33" x14ac:dyDescent="0.2">
      <c r="A155" s="1">
        <v>31837</v>
      </c>
      <c r="B155" s="21">
        <v>57.283396684751395</v>
      </c>
      <c r="C155">
        <v>112.2</v>
      </c>
      <c r="D155" s="20">
        <v>6.4202000000000004</v>
      </c>
      <c r="E155">
        <f t="shared" si="41"/>
        <v>4.9040603098046667</v>
      </c>
      <c r="F155">
        <f t="shared" si="40"/>
        <v>12.575134885319279</v>
      </c>
      <c r="H155" s="21">
        <f t="shared" si="36"/>
        <v>2.0079099482812612E-3</v>
      </c>
      <c r="I155" s="21">
        <f t="shared" si="37"/>
        <v>3.5778175313059268E-3</v>
      </c>
      <c r="J155" s="21">
        <f t="shared" si="38"/>
        <v>-1.2519995078134505E-2</v>
      </c>
      <c r="K155" s="21">
        <f t="shared" si="39"/>
        <v>-1.5699075830246656E-3</v>
      </c>
      <c r="L155">
        <f t="shared" si="42"/>
        <v>-1.0950087495109839E-2</v>
      </c>
      <c r="M155">
        <f t="shared" si="43"/>
        <v>1.1990441615056088E-4</v>
      </c>
      <c r="N155">
        <f t="shared" si="44"/>
        <v>6.4913930888582065</v>
      </c>
      <c r="O155" s="21">
        <f t="shared" si="45"/>
        <v>-7.1193088858206188E-2</v>
      </c>
      <c r="P155" s="25">
        <f t="shared" si="46"/>
        <v>5.0684559011724417E-3</v>
      </c>
      <c r="Q155" s="27">
        <f t="shared" si="53"/>
        <v>5.4813869867751803</v>
      </c>
      <c r="R155" s="28">
        <f t="shared" si="47"/>
        <v>6.6259599999999143E-3</v>
      </c>
      <c r="AB155">
        <f t="shared" si="48"/>
        <v>-1.3567537091468494E-2</v>
      </c>
      <c r="AC155">
        <f t="shared" si="49"/>
        <v>1.8407806272837334E-4</v>
      </c>
      <c r="AE155" s="6">
        <f t="shared" si="50"/>
        <v>6.5084106991538926</v>
      </c>
      <c r="AF155" s="21">
        <f t="shared" si="51"/>
        <v>-8.8210699153892236E-2</v>
      </c>
      <c r="AG155" s="21">
        <f t="shared" si="52"/>
        <v>7.7811274452184841E-3</v>
      </c>
    </row>
    <row r="156" spans="1:33" x14ac:dyDescent="0.2">
      <c r="A156" s="1">
        <v>31868</v>
      </c>
      <c r="B156" s="21">
        <v>57.43297077130984</v>
      </c>
      <c r="C156">
        <v>112.7</v>
      </c>
      <c r="D156" s="20">
        <v>6.3193999999999999</v>
      </c>
      <c r="E156">
        <f t="shared" si="41"/>
        <v>4.8359480973451756</v>
      </c>
      <c r="F156">
        <f t="shared" si="40"/>
        <v>12.400479557915743</v>
      </c>
      <c r="H156" s="21">
        <f t="shared" si="36"/>
        <v>2.6111246052953341E-3</v>
      </c>
      <c r="I156" s="21">
        <f t="shared" si="37"/>
        <v>4.4563279857396942E-3</v>
      </c>
      <c r="J156" s="21">
        <f t="shared" si="38"/>
        <v>-1.5700445468988522E-2</v>
      </c>
      <c r="K156" s="21">
        <f t="shared" si="39"/>
        <v>-1.8452033804443602E-3</v>
      </c>
      <c r="L156">
        <f t="shared" si="42"/>
        <v>-1.3855242088544162E-2</v>
      </c>
      <c r="M156">
        <f t="shared" si="43"/>
        <v>1.9196773333216558E-4</v>
      </c>
      <c r="N156">
        <f t="shared" si="44"/>
        <v>6.4083534252568715</v>
      </c>
      <c r="O156" s="21">
        <f t="shared" si="45"/>
        <v>-8.8953425256871554E-2</v>
      </c>
      <c r="P156" s="25">
        <f t="shared" si="46"/>
        <v>7.9127118649298337E-3</v>
      </c>
      <c r="Q156" s="27">
        <f t="shared" si="53"/>
        <v>5.471272712977659</v>
      </c>
      <c r="R156" s="28">
        <f t="shared" si="47"/>
        <v>1.0160640000000091E-2</v>
      </c>
      <c r="AB156">
        <f t="shared" si="48"/>
        <v>-1.6619684199934249E-2</v>
      </c>
      <c r="AC156">
        <f t="shared" si="49"/>
        <v>2.7621390290554409E-4</v>
      </c>
      <c r="AE156" s="6">
        <f t="shared" si="50"/>
        <v>6.4261016965004183</v>
      </c>
      <c r="AF156" s="21">
        <f t="shared" si="51"/>
        <v>-0.10670169650041839</v>
      </c>
      <c r="AG156" s="21">
        <f t="shared" si="52"/>
        <v>1.1385252036067398E-2</v>
      </c>
    </row>
    <row r="157" spans="1:33" x14ac:dyDescent="0.2">
      <c r="A157" s="1">
        <v>31898</v>
      </c>
      <c r="B157" s="21">
        <v>57.478190843990291</v>
      </c>
      <c r="C157">
        <v>113</v>
      </c>
      <c r="D157" s="20">
        <v>6.2606000000000002</v>
      </c>
      <c r="E157">
        <f t="shared" si="41"/>
        <v>4.7999251015055346</v>
      </c>
      <c r="F157">
        <f t="shared" si="40"/>
        <v>12.308108338346702</v>
      </c>
      <c r="H157" s="21">
        <f t="shared" si="36"/>
        <v>7.8735388528849981E-4</v>
      </c>
      <c r="I157" s="21">
        <f t="shared" si="37"/>
        <v>2.6619343389528982E-3</v>
      </c>
      <c r="J157" s="21">
        <f t="shared" si="38"/>
        <v>-9.3046808241288304E-3</v>
      </c>
      <c r="K157" s="21">
        <f t="shared" si="39"/>
        <v>-1.8745804536643984E-3</v>
      </c>
      <c r="L157">
        <f t="shared" si="42"/>
        <v>-7.4301003704644319E-3</v>
      </c>
      <c r="M157">
        <f t="shared" si="43"/>
        <v>5.5206391515175687E-5</v>
      </c>
      <c r="N157">
        <f t="shared" si="44"/>
        <v>6.3075537762811127</v>
      </c>
      <c r="O157" s="21">
        <f t="shared" si="45"/>
        <v>-4.6953776281112525E-2</v>
      </c>
      <c r="P157" s="25">
        <f t="shared" si="46"/>
        <v>2.204657107056765E-3</v>
      </c>
      <c r="Q157" s="27">
        <f t="shared" si="53"/>
        <v>5.4610163720932441</v>
      </c>
      <c r="R157" s="28">
        <f t="shared" si="47"/>
        <v>3.4574399999999696E-3</v>
      </c>
      <c r="AB157">
        <f t="shared" si="48"/>
        <v>-1.0210228191252736E-2</v>
      </c>
      <c r="AC157">
        <f t="shared" si="49"/>
        <v>1.0424875971745211E-4</v>
      </c>
      <c r="AE157" s="6">
        <f t="shared" si="50"/>
        <v>6.3251225160318034</v>
      </c>
      <c r="AF157" s="21">
        <f t="shared" si="51"/>
        <v>-6.4522516031803256E-2</v>
      </c>
      <c r="AG157" s="21">
        <f t="shared" si="52"/>
        <v>4.1631550750743079E-3</v>
      </c>
    </row>
    <row r="158" spans="1:33" x14ac:dyDescent="0.2">
      <c r="A158" s="1">
        <v>31929</v>
      </c>
      <c r="B158" s="21">
        <v>57.373836830112303</v>
      </c>
      <c r="C158">
        <v>113.5</v>
      </c>
      <c r="D158" s="20">
        <v>6.3482000000000003</v>
      </c>
      <c r="E158">
        <f t="shared" si="41"/>
        <v>4.8975143664681546</v>
      </c>
      <c r="F158">
        <f t="shared" si="40"/>
        <v>12.558349585953422</v>
      </c>
      <c r="H158" s="21">
        <f t="shared" si="36"/>
        <v>-1.8155410312274967E-3</v>
      </c>
      <c r="I158" s="21">
        <f t="shared" si="37"/>
        <v>4.4247787610618428E-3</v>
      </c>
      <c r="J158" s="21">
        <f t="shared" si="38"/>
        <v>1.3992269111586797E-2</v>
      </c>
      <c r="K158" s="21">
        <f t="shared" si="39"/>
        <v>-6.2403197922893394E-3</v>
      </c>
      <c r="L158">
        <f t="shared" si="42"/>
        <v>2.0232588903876136E-2</v>
      </c>
      <c r="M158">
        <f t="shared" si="43"/>
        <v>4.0935765375325173E-4</v>
      </c>
      <c r="N158">
        <f t="shared" si="44"/>
        <v>6.2215318539083935</v>
      </c>
      <c r="O158" s="21">
        <f t="shared" si="45"/>
        <v>0.12666814609160681</v>
      </c>
      <c r="P158" s="25">
        <f t="shared" si="46"/>
        <v>1.6044819234284646E-2</v>
      </c>
      <c r="Q158" s="27">
        <f t="shared" si="53"/>
        <v>5.4269378835404547</v>
      </c>
      <c r="R158" s="28">
        <f t="shared" si="47"/>
        <v>7.6737600000000216E-3</v>
      </c>
      <c r="AB158">
        <f t="shared" si="48"/>
        <v>1.5121401141850139E-2</v>
      </c>
      <c r="AC158">
        <f t="shared" si="49"/>
        <v>2.2865677249274668E-4</v>
      </c>
      <c r="AE158" s="6">
        <f t="shared" si="50"/>
        <v>6.2535309560113337</v>
      </c>
      <c r="AF158" s="21">
        <f t="shared" si="51"/>
        <v>9.4669043988666601E-2</v>
      </c>
      <c r="AG158" s="21">
        <f t="shared" si="52"/>
        <v>8.9622278897280912E-3</v>
      </c>
    </row>
    <row r="159" spans="1:33" x14ac:dyDescent="0.2">
      <c r="A159" s="1">
        <v>31959</v>
      </c>
      <c r="B159" s="21">
        <v>58.062573321706964</v>
      </c>
      <c r="C159">
        <v>113.8</v>
      </c>
      <c r="D159" s="20">
        <v>6.4466000000000001</v>
      </c>
      <c r="E159">
        <f t="shared" si="41"/>
        <v>4.9274231146345029</v>
      </c>
      <c r="F159">
        <f t="shared" si="40"/>
        <v>12.635042472802899</v>
      </c>
      <c r="H159" s="21">
        <f t="shared" si="36"/>
        <v>1.2004365223717839E-2</v>
      </c>
      <c r="I159" s="21">
        <f t="shared" si="37"/>
        <v>2.6431718061674658E-3</v>
      </c>
      <c r="J159" s="21">
        <f t="shared" si="38"/>
        <v>1.5500456822406417E-2</v>
      </c>
      <c r="K159" s="21">
        <f t="shared" si="39"/>
        <v>9.361193417550373E-3</v>
      </c>
      <c r="L159">
        <f t="shared" si="42"/>
        <v>6.1392634048560435E-3</v>
      </c>
      <c r="M159">
        <f t="shared" si="43"/>
        <v>3.7690555154204623E-5</v>
      </c>
      <c r="N159">
        <f t="shared" si="44"/>
        <v>6.4076267280532937</v>
      </c>
      <c r="O159" s="21">
        <f t="shared" si="45"/>
        <v>3.8973271946706411E-2</v>
      </c>
      <c r="P159" s="25">
        <f t="shared" si="46"/>
        <v>1.518915926231933E-3</v>
      </c>
      <c r="Q159" s="27">
        <f t="shared" si="53"/>
        <v>5.4777404987333087</v>
      </c>
      <c r="R159" s="28">
        <f t="shared" si="47"/>
        <v>9.6825599999999651E-3</v>
      </c>
      <c r="AB159">
        <f t="shared" si="48"/>
        <v>9.35840863921154E-3</v>
      </c>
      <c r="AC159">
        <f t="shared" si="49"/>
        <v>8.7579812258469181E-5</v>
      </c>
      <c r="AE159" s="6">
        <f t="shared" si="50"/>
        <v>6.3871909502765583</v>
      </c>
      <c r="AF159" s="21">
        <f t="shared" si="51"/>
        <v>5.9409049723441854E-2</v>
      </c>
      <c r="AG159" s="21">
        <f t="shared" si="52"/>
        <v>3.5294351890423864E-3</v>
      </c>
    </row>
    <row r="160" spans="1:33" x14ac:dyDescent="0.2">
      <c r="A160" s="1">
        <v>31990</v>
      </c>
      <c r="B160" s="21">
        <v>58.361721494823833</v>
      </c>
      <c r="C160">
        <v>114.3</v>
      </c>
      <c r="D160" s="20">
        <v>6.4897999999999998</v>
      </c>
      <c r="E160">
        <f t="shared" si="41"/>
        <v>4.9566996076416077</v>
      </c>
      <c r="F160">
        <f t="shared" si="40"/>
        <v>12.710114112480209</v>
      </c>
      <c r="H160" s="21">
        <f t="shared" si="36"/>
        <v>5.1521687035704922E-3</v>
      </c>
      <c r="I160" s="21">
        <f t="shared" si="37"/>
        <v>4.3936731107205862E-3</v>
      </c>
      <c r="J160" s="21">
        <f t="shared" si="38"/>
        <v>6.7012068377128031E-3</v>
      </c>
      <c r="K160" s="21">
        <f t="shared" si="39"/>
        <v>7.5849559284990598E-4</v>
      </c>
      <c r="L160">
        <f t="shared" si="42"/>
        <v>5.9427112448628971E-3</v>
      </c>
      <c r="M160">
        <f t="shared" si="43"/>
        <v>3.5315816939819927E-5</v>
      </c>
      <c r="N160">
        <f t="shared" si="44"/>
        <v>6.4514897176888661</v>
      </c>
      <c r="O160" s="21">
        <f t="shared" si="45"/>
        <v>3.8310282311133648E-2</v>
      </c>
      <c r="P160" s="25">
        <f t="shared" si="46"/>
        <v>1.4676777307587596E-3</v>
      </c>
      <c r="Q160" s="27">
        <f t="shared" si="53"/>
        <v>5.4818953407603734</v>
      </c>
      <c r="R160" s="28">
        <f t="shared" si="47"/>
        <v>1.8662399999999726E-3</v>
      </c>
      <c r="AB160">
        <f t="shared" si="48"/>
        <v>4.5684983489439352E-3</v>
      </c>
      <c r="AC160">
        <f t="shared" si="49"/>
        <v>2.0871177164303461E-5</v>
      </c>
      <c r="AE160" s="6">
        <f t="shared" si="50"/>
        <v>6.4603487185436972</v>
      </c>
      <c r="AF160" s="21">
        <f t="shared" si="51"/>
        <v>2.9451281456302603E-2</v>
      </c>
      <c r="AG160" s="21">
        <f t="shared" si="52"/>
        <v>8.6737797941835351E-4</v>
      </c>
    </row>
    <row r="161" spans="1:33" x14ac:dyDescent="0.2">
      <c r="A161" s="1">
        <v>32021</v>
      </c>
      <c r="B161" s="21">
        <v>58.907840834118595</v>
      </c>
      <c r="C161">
        <v>114.7</v>
      </c>
      <c r="D161" s="20">
        <v>6.3844000000000003</v>
      </c>
      <c r="E161">
        <f t="shared" si="41"/>
        <v>4.847898879151975</v>
      </c>
      <c r="F161">
        <f t="shared" si="40"/>
        <v>12.431124102173298</v>
      </c>
      <c r="H161" s="21">
        <f t="shared" si="36"/>
        <v>9.3574919537491308E-3</v>
      </c>
      <c r="I161" s="21">
        <f t="shared" si="37"/>
        <v>3.4995625546807574E-3</v>
      </c>
      <c r="J161" s="21">
        <f t="shared" si="38"/>
        <v>-1.6240870288760756E-2</v>
      </c>
      <c r="K161" s="21">
        <f t="shared" si="39"/>
        <v>5.8579293990683734E-3</v>
      </c>
      <c r="L161">
        <f t="shared" si="42"/>
        <v>-2.2098799687829129E-2</v>
      </c>
      <c r="M161">
        <f t="shared" si="43"/>
        <v>4.8835694764279682E-4</v>
      </c>
      <c r="N161">
        <f t="shared" si="44"/>
        <v>6.5278167902140734</v>
      </c>
      <c r="O161" s="21">
        <f t="shared" si="45"/>
        <v>-0.14341679021407305</v>
      </c>
      <c r="P161" s="25">
        <f t="shared" si="46"/>
        <v>2.0568375715307442E-2</v>
      </c>
      <c r="Q161" s="27">
        <f t="shared" si="53"/>
        <v>5.5140078966396295</v>
      </c>
      <c r="R161" s="28">
        <f t="shared" si="47"/>
        <v>1.1109159999999894E-2</v>
      </c>
      <c r="AB161">
        <f t="shared" si="48"/>
        <v>-2.0750200948270753E-2</v>
      </c>
      <c r="AC161">
        <f t="shared" si="49"/>
        <v>4.3057083939361648E-4</v>
      </c>
      <c r="AE161" s="6">
        <f t="shared" si="50"/>
        <v>6.5190646541140884</v>
      </c>
      <c r="AF161" s="21">
        <f t="shared" si="51"/>
        <v>-0.13466465411408812</v>
      </c>
      <c r="AG161" s="21">
        <f t="shared" si="52"/>
        <v>1.813456906766699E-2</v>
      </c>
    </row>
    <row r="162" spans="1:33" x14ac:dyDescent="0.2">
      <c r="A162" s="1">
        <v>32051</v>
      </c>
      <c r="B162" s="21">
        <v>59.179161270201327</v>
      </c>
      <c r="C162">
        <v>115</v>
      </c>
      <c r="D162" s="20">
        <v>6.3559999999999999</v>
      </c>
      <c r="E162">
        <f t="shared" si="41"/>
        <v>4.816771820677741</v>
      </c>
      <c r="F162">
        <f t="shared" si="40"/>
        <v>12.351307188397962</v>
      </c>
      <c r="H162" s="21">
        <f t="shared" si="36"/>
        <v>4.6058458813107439E-3</v>
      </c>
      <c r="I162" s="21">
        <f t="shared" si="37"/>
        <v>2.6155187445509043E-3</v>
      </c>
      <c r="J162" s="21">
        <f t="shared" si="38"/>
        <v>-4.4483428356619781E-3</v>
      </c>
      <c r="K162" s="21">
        <f t="shared" si="39"/>
        <v>1.9903271367598396E-3</v>
      </c>
      <c r="L162">
        <f t="shared" si="42"/>
        <v>-6.4386699724218177E-3</v>
      </c>
      <c r="M162">
        <f t="shared" si="43"/>
        <v>4.1456471013766372E-5</v>
      </c>
      <c r="N162">
        <f t="shared" si="44"/>
        <v>6.3971070445719302</v>
      </c>
      <c r="O162" s="21">
        <f t="shared" si="45"/>
        <v>-4.1107044571930373E-2</v>
      </c>
      <c r="P162" s="25">
        <f t="shared" si="46"/>
        <v>1.6897891134386705E-3</v>
      </c>
      <c r="Q162" s="27">
        <f t="shared" si="53"/>
        <v>5.5249825761886191</v>
      </c>
      <c r="R162" s="28">
        <f t="shared" si="47"/>
        <v>8.0656000000002418E-4</v>
      </c>
      <c r="AB162">
        <f t="shared" si="48"/>
        <v>-7.1551539148605094E-3</v>
      </c>
      <c r="AC162">
        <f t="shared" si="49"/>
        <v>5.1196227545343674E-5</v>
      </c>
      <c r="AE162" s="6">
        <f t="shared" si="50"/>
        <v>6.4016813646540358</v>
      </c>
      <c r="AF162" s="21">
        <f t="shared" si="51"/>
        <v>-4.5681364654035939E-2</v>
      </c>
      <c r="AG162" s="21">
        <f t="shared" si="52"/>
        <v>2.0867870766550041E-3</v>
      </c>
    </row>
    <row r="163" spans="1:33" x14ac:dyDescent="0.2">
      <c r="A163" s="1">
        <v>32082</v>
      </c>
      <c r="B163" s="21">
        <v>59.360041560923165</v>
      </c>
      <c r="C163">
        <v>115.4</v>
      </c>
      <c r="D163" s="20">
        <v>6.0743999999999998</v>
      </c>
      <c r="E163">
        <f t="shared" si="41"/>
        <v>4.6053023674194407</v>
      </c>
      <c r="F163">
        <f t="shared" si="40"/>
        <v>11.809051031080482</v>
      </c>
      <c r="H163" s="21">
        <f t="shared" si="36"/>
        <v>3.056486216422849E-3</v>
      </c>
      <c r="I163" s="21">
        <f t="shared" si="37"/>
        <v>3.4782608695653749E-3</v>
      </c>
      <c r="J163" s="21">
        <f t="shared" si="38"/>
        <v>-4.430459408432974E-2</v>
      </c>
      <c r="K163" s="21">
        <f t="shared" si="39"/>
        <v>-4.2177465314252593E-4</v>
      </c>
      <c r="L163">
        <f t="shared" si="42"/>
        <v>-4.3882819431187214E-2</v>
      </c>
      <c r="M163">
        <f t="shared" si="43"/>
        <v>1.9257018412301822E-3</v>
      </c>
      <c r="N163">
        <f t="shared" si="44"/>
        <v>6.3533192003046262</v>
      </c>
      <c r="O163" s="21">
        <f t="shared" si="45"/>
        <v>-0.27891920030462636</v>
      </c>
      <c r="P163" s="25">
        <f t="shared" si="46"/>
        <v>7.7795920298572283E-2</v>
      </c>
      <c r="Q163" s="27">
        <f t="shared" si="53"/>
        <v>5.5226522785789287</v>
      </c>
      <c r="R163" s="28">
        <f t="shared" si="47"/>
        <v>7.9298560000000046E-2</v>
      </c>
      <c r="AB163">
        <f t="shared" si="48"/>
        <v>-4.5887230439468574E-2</v>
      </c>
      <c r="AC163">
        <f t="shared" si="49"/>
        <v>2.1056379174048913E-3</v>
      </c>
      <c r="AE163" s="6">
        <f t="shared" si="50"/>
        <v>6.3660592366732622</v>
      </c>
      <c r="AF163" s="21">
        <f t="shared" si="51"/>
        <v>-0.29165923667326243</v>
      </c>
      <c r="AG163" s="21">
        <f t="shared" si="52"/>
        <v>8.5065110336830105E-2</v>
      </c>
    </row>
    <row r="164" spans="1:33" x14ac:dyDescent="0.2">
      <c r="A164" s="1">
        <v>32112</v>
      </c>
      <c r="B164" s="21">
        <v>59.36352002805242</v>
      </c>
      <c r="C164">
        <v>115.6</v>
      </c>
      <c r="D164" s="20">
        <v>5.9473000000000003</v>
      </c>
      <c r="E164">
        <f t="shared" si="41"/>
        <v>4.5164913787683085</v>
      </c>
      <c r="F164">
        <f t="shared" si="40"/>
        <v>11.581319296347589</v>
      </c>
      <c r="H164" s="21">
        <f t="shared" si="36"/>
        <v>5.8599472604559111E-5</v>
      </c>
      <c r="I164" s="21">
        <f t="shared" si="37"/>
        <v>1.7331022530329143E-3</v>
      </c>
      <c r="J164" s="21">
        <f t="shared" si="38"/>
        <v>-2.0923877255366707E-2</v>
      </c>
      <c r="K164" s="21">
        <f t="shared" si="39"/>
        <v>-1.6745027804283552E-3</v>
      </c>
      <c r="L164">
        <f t="shared" si="42"/>
        <v>-1.9249374474938352E-2</v>
      </c>
      <c r="M164">
        <f t="shared" si="43"/>
        <v>3.7053841767640817E-4</v>
      </c>
      <c r="N164">
        <f t="shared" si="44"/>
        <v>6.064228400310566</v>
      </c>
      <c r="O164" s="21">
        <f t="shared" si="45"/>
        <v>-0.11692840031056573</v>
      </c>
      <c r="P164" s="25">
        <f t="shared" si="46"/>
        <v>1.3672250799187907E-2</v>
      </c>
      <c r="Q164" s="27">
        <f t="shared" si="53"/>
        <v>5.5134045819831092</v>
      </c>
      <c r="R164" s="28">
        <f t="shared" si="47"/>
        <v>1.6154409999999883E-2</v>
      </c>
      <c r="AB164">
        <f t="shared" si="48"/>
        <v>-2.1922672040175145E-2</v>
      </c>
      <c r="AC164">
        <f t="shared" si="49"/>
        <v>4.8060354938107705E-4</v>
      </c>
      <c r="AE164" s="6">
        <f t="shared" si="50"/>
        <v>6.0804670790408402</v>
      </c>
      <c r="AF164" s="21">
        <f t="shared" si="51"/>
        <v>-0.13316707904083991</v>
      </c>
      <c r="AG164" s="21">
        <f t="shared" si="52"/>
        <v>1.7733470940269305E-2</v>
      </c>
    </row>
    <row r="165" spans="1:33" x14ac:dyDescent="0.2">
      <c r="A165" s="1">
        <v>32143</v>
      </c>
      <c r="B165" s="21">
        <v>59.687017471074149</v>
      </c>
      <c r="C165">
        <v>116</v>
      </c>
      <c r="D165" s="20">
        <v>5.9748999999999999</v>
      </c>
      <c r="E165">
        <f t="shared" si="41"/>
        <v>4.5284742503101008</v>
      </c>
      <c r="F165">
        <f t="shared" si="40"/>
        <v>11.612046126042205</v>
      </c>
      <c r="H165" s="21">
        <f t="shared" si="36"/>
        <v>5.4494316184225955E-3</v>
      </c>
      <c r="I165" s="21">
        <f t="shared" si="37"/>
        <v>3.4602076124568004E-3</v>
      </c>
      <c r="J165" s="21">
        <f t="shared" si="38"/>
        <v>4.640761353891687E-3</v>
      </c>
      <c r="K165" s="21">
        <f t="shared" si="39"/>
        <v>1.9892240059657951E-3</v>
      </c>
      <c r="L165">
        <f t="shared" si="42"/>
        <v>2.6515373479258919E-3</v>
      </c>
      <c r="M165">
        <f t="shared" si="43"/>
        <v>7.0306503074458728E-6</v>
      </c>
      <c r="N165">
        <f t="shared" si="44"/>
        <v>5.959130511930681</v>
      </c>
      <c r="O165" s="21">
        <f t="shared" si="45"/>
        <v>1.5769488069318882E-2</v>
      </c>
      <c r="P165" s="25">
        <f t="shared" si="46"/>
        <v>2.4867675396839057E-4</v>
      </c>
      <c r="Q165" s="27">
        <f t="shared" si="53"/>
        <v>5.5243719787321917</v>
      </c>
      <c r="R165" s="28">
        <f t="shared" si="47"/>
        <v>7.6175999999997929E-4</v>
      </c>
      <c r="AB165">
        <f t="shared" si="48"/>
        <v>1.9344643955155798E-3</v>
      </c>
      <c r="AC165">
        <f t="shared" si="49"/>
        <v>3.7421524975174574E-6</v>
      </c>
      <c r="AE165" s="6">
        <f t="shared" si="50"/>
        <v>5.9633951599005508</v>
      </c>
      <c r="AF165" s="21">
        <f t="shared" si="51"/>
        <v>1.1504840099449076E-2</v>
      </c>
      <c r="AG165" s="21">
        <f t="shared" si="52"/>
        <v>1.3236134571389144E-4</v>
      </c>
    </row>
    <row r="166" spans="1:33" x14ac:dyDescent="0.2">
      <c r="A166" s="1">
        <v>32174</v>
      </c>
      <c r="B166" s="21">
        <v>60.132261263620194</v>
      </c>
      <c r="C166">
        <v>116.2</v>
      </c>
      <c r="D166" s="20">
        <v>6.0523999999999996</v>
      </c>
      <c r="E166">
        <f t="shared" si="41"/>
        <v>4.5610975970474561</v>
      </c>
      <c r="F166">
        <f t="shared" si="40"/>
        <v>11.695699865946787</v>
      </c>
      <c r="H166" s="21">
        <f t="shared" si="36"/>
        <v>7.4596421702897153E-3</v>
      </c>
      <c r="I166" s="21">
        <f t="shared" si="37"/>
        <v>1.7241379310344307E-3</v>
      </c>
      <c r="J166" s="21">
        <f t="shared" si="38"/>
        <v>1.2970928383738478E-2</v>
      </c>
      <c r="K166" s="21">
        <f t="shared" si="39"/>
        <v>5.7355042392552846E-3</v>
      </c>
      <c r="L166">
        <f t="shared" si="42"/>
        <v>7.2354241444831935E-3</v>
      </c>
      <c r="M166">
        <f t="shared" si="43"/>
        <v>5.2351362550570349E-5</v>
      </c>
      <c r="N166">
        <f t="shared" si="44"/>
        <v>6.009169064279126</v>
      </c>
      <c r="O166" s="21">
        <f t="shared" si="45"/>
        <v>4.3230935720873553E-2</v>
      </c>
      <c r="P166" s="25">
        <f t="shared" si="46"/>
        <v>1.868913803302301E-3</v>
      </c>
      <c r="Q166" s="27">
        <f t="shared" si="53"/>
        <v>5.5560570376354335</v>
      </c>
      <c r="R166" s="28">
        <f t="shared" si="47"/>
        <v>6.0062499999999509E-3</v>
      </c>
      <c r="AB166">
        <f t="shared" si="48"/>
        <v>8.5186547152837442E-3</v>
      </c>
      <c r="AC166">
        <f t="shared" si="49"/>
        <v>7.2567478158225971E-5</v>
      </c>
      <c r="AE166" s="6">
        <f t="shared" si="50"/>
        <v>6.0015018899416495</v>
      </c>
      <c r="AF166" s="21">
        <f t="shared" si="51"/>
        <v>5.0898110058350099E-2</v>
      </c>
      <c r="AG166" s="21">
        <f t="shared" si="52"/>
        <v>2.5906176075119196E-3</v>
      </c>
    </row>
    <row r="167" spans="1:33" x14ac:dyDescent="0.2">
      <c r="A167" s="1">
        <v>32203</v>
      </c>
      <c r="B167" s="21">
        <v>60.403581699702933</v>
      </c>
      <c r="C167">
        <v>116.5</v>
      </c>
      <c r="D167" s="20">
        <v>5.9497</v>
      </c>
      <c r="E167">
        <f t="shared" si="41"/>
        <v>4.475086685161167</v>
      </c>
      <c r="F167">
        <f t="shared" si="40"/>
        <v>11.475148169953783</v>
      </c>
      <c r="H167" s="21">
        <f t="shared" si="36"/>
        <v>4.512061086365371E-3</v>
      </c>
      <c r="I167" s="21">
        <f t="shared" si="37"/>
        <v>2.5817555938036918E-3</v>
      </c>
      <c r="J167" s="21">
        <f t="shared" si="38"/>
        <v>-1.6968475315577214E-2</v>
      </c>
      <c r="K167" s="21">
        <f t="shared" si="39"/>
        <v>1.9303054925616792E-3</v>
      </c>
      <c r="L167">
        <f t="shared" si="42"/>
        <v>-1.8898780808138893E-2</v>
      </c>
      <c r="M167">
        <f t="shared" si="43"/>
        <v>3.5716391603407896E-4</v>
      </c>
      <c r="N167">
        <f t="shared" si="44"/>
        <v>6.06408298096318</v>
      </c>
      <c r="O167" s="21">
        <f t="shared" si="45"/>
        <v>-0.11438298096318</v>
      </c>
      <c r="P167" s="25">
        <f t="shared" si="46"/>
        <v>1.3083466334023198E-2</v>
      </c>
      <c r="Q167" s="27">
        <f t="shared" si="53"/>
        <v>5.5667819250521671</v>
      </c>
      <c r="R167" s="28">
        <f t="shared" si="47"/>
        <v>1.0547289999999912E-2</v>
      </c>
      <c r="AB167">
        <f t="shared" si="48"/>
        <v>-1.9647312942085424E-2</v>
      </c>
      <c r="AC167">
        <f t="shared" si="49"/>
        <v>3.8601690584423739E-4</v>
      </c>
      <c r="AE167" s="6">
        <f t="shared" si="50"/>
        <v>6.0686133968506777</v>
      </c>
      <c r="AF167" s="21">
        <f t="shared" si="51"/>
        <v>-0.1189133968506777</v>
      </c>
      <c r="AG167" s="21">
        <f t="shared" si="52"/>
        <v>1.4140395950566764E-2</v>
      </c>
    </row>
    <row r="168" spans="1:33" x14ac:dyDescent="0.2">
      <c r="A168" s="1">
        <v>32234</v>
      </c>
      <c r="B168" s="21">
        <v>60.942744104739162</v>
      </c>
      <c r="C168">
        <v>117.2</v>
      </c>
      <c r="D168" s="20">
        <v>5.8891999999999998</v>
      </c>
      <c r="E168">
        <f t="shared" si="41"/>
        <v>4.4167728025466779</v>
      </c>
      <c r="F168">
        <f t="shared" si="40"/>
        <v>11.325618006530265</v>
      </c>
      <c r="H168" s="21">
        <f t="shared" si="36"/>
        <v>8.9260005758711181E-3</v>
      </c>
      <c r="I168" s="21">
        <f t="shared" si="37"/>
        <v>6.0085836909871126E-3</v>
      </c>
      <c r="J168" s="21">
        <f t="shared" si="38"/>
        <v>-1.0168579928399812E-2</v>
      </c>
      <c r="K168" s="21">
        <f t="shared" si="39"/>
        <v>2.9174168848840054E-3</v>
      </c>
      <c r="L168">
        <f t="shared" si="42"/>
        <v>-1.3085996813283818E-2</v>
      </c>
      <c r="M168">
        <f t="shared" si="43"/>
        <v>1.7124331259727422E-4</v>
      </c>
      <c r="N168">
        <f t="shared" si="44"/>
        <v>5.9670577552399946</v>
      </c>
      <c r="O168" s="21">
        <f t="shared" si="45"/>
        <v>-7.785775523999483E-2</v>
      </c>
      <c r="P168" s="25">
        <f t="shared" si="46"/>
        <v>6.0618300510109427E-3</v>
      </c>
      <c r="Q168" s="27">
        <f t="shared" si="53"/>
        <v>5.5830225486347818</v>
      </c>
      <c r="R168" s="28">
        <f t="shared" si="47"/>
        <v>3.6602500000000268E-3</v>
      </c>
      <c r="AB168">
        <f t="shared" si="48"/>
        <v>-1.3307466828833998E-2</v>
      </c>
      <c r="AC168">
        <f t="shared" si="49"/>
        <v>1.770886734005172E-4</v>
      </c>
      <c r="AE168" s="6">
        <f t="shared" si="50"/>
        <v>5.9683754353915139</v>
      </c>
      <c r="AF168" s="21">
        <f t="shared" si="51"/>
        <v>-7.9175435391514171E-2</v>
      </c>
      <c r="AG168" s="21">
        <f t="shared" si="52"/>
        <v>6.268749569435835E-3</v>
      </c>
    </row>
    <row r="169" spans="1:33" x14ac:dyDescent="0.2">
      <c r="A169" s="1">
        <v>32264</v>
      </c>
      <c r="B169" s="21">
        <v>61.161887533882918</v>
      </c>
      <c r="C169">
        <v>117.5</v>
      </c>
      <c r="D169" s="20">
        <v>5.9090999999999996</v>
      </c>
      <c r="E169">
        <f t="shared" si="41"/>
        <v>4.4271218629373541</v>
      </c>
      <c r="F169">
        <f t="shared" si="40"/>
        <v>11.35215536988383</v>
      </c>
      <c r="H169" s="21">
        <f t="shared" si="36"/>
        <v>3.5958904109589795E-3</v>
      </c>
      <c r="I169" s="21">
        <f t="shared" si="37"/>
        <v>2.5597269624573205E-3</v>
      </c>
      <c r="J169" s="21">
        <f t="shared" si="38"/>
        <v>3.3790667662840779E-3</v>
      </c>
      <c r="K169" s="21">
        <f t="shared" si="39"/>
        <v>1.0361634485016591E-3</v>
      </c>
      <c r="L169">
        <f t="shared" si="42"/>
        <v>2.3429033177824188E-3</v>
      </c>
      <c r="M169">
        <f t="shared" si="43"/>
        <v>5.4891959564758657E-6</v>
      </c>
      <c r="N169">
        <f t="shared" si="44"/>
        <v>5.8953021737809159</v>
      </c>
      <c r="O169" s="21">
        <f t="shared" si="45"/>
        <v>1.3797826219083653E-2</v>
      </c>
      <c r="P169" s="25">
        <f t="shared" si="46"/>
        <v>1.9038000837203229E-4</v>
      </c>
      <c r="Q169" s="27">
        <f t="shared" si="53"/>
        <v>5.5888074725318377</v>
      </c>
      <c r="R169" s="28">
        <f t="shared" si="47"/>
        <v>3.9600999999999233E-4</v>
      </c>
      <c r="AB169">
        <f t="shared" si="48"/>
        <v>1.1169494829468051E-3</v>
      </c>
      <c r="AC169">
        <f t="shared" si="49"/>
        <v>1.2475761474551351E-6</v>
      </c>
      <c r="AE169" s="6">
        <f t="shared" si="50"/>
        <v>5.9025220611050297</v>
      </c>
      <c r="AF169" s="21">
        <f t="shared" si="51"/>
        <v>6.5779388949698259E-3</v>
      </c>
      <c r="AG169" s="21">
        <f t="shared" si="52"/>
        <v>4.3269280105956857E-5</v>
      </c>
    </row>
    <row r="170" spans="1:33" x14ac:dyDescent="0.2">
      <c r="A170" s="1">
        <v>32295</v>
      </c>
      <c r="B170" s="21">
        <v>61.311461620441357</v>
      </c>
      <c r="C170">
        <v>118</v>
      </c>
      <c r="D170" s="20">
        <v>6.1074000000000002</v>
      </c>
      <c r="E170">
        <f t="shared" si="41"/>
        <v>4.5839497994096039</v>
      </c>
      <c r="F170">
        <f t="shared" si="40"/>
        <v>11.754298151648145</v>
      </c>
      <c r="H170" s="21">
        <f t="shared" si="36"/>
        <v>2.4455439913553256E-3</v>
      </c>
      <c r="I170" s="21">
        <f t="shared" si="37"/>
        <v>4.2553191489360653E-3</v>
      </c>
      <c r="J170" s="21">
        <f t="shared" si="38"/>
        <v>3.3558409910138698E-2</v>
      </c>
      <c r="K170" s="21">
        <f t="shared" si="39"/>
        <v>-1.8097751575807397E-3</v>
      </c>
      <c r="L170">
        <f t="shared" si="42"/>
        <v>3.5368185067719438E-2</v>
      </c>
      <c r="M170">
        <f t="shared" si="43"/>
        <v>1.2509085149844522E-3</v>
      </c>
      <c r="N170">
        <f t="shared" si="44"/>
        <v>5.8984058576163392</v>
      </c>
      <c r="O170" s="21">
        <f t="shared" si="45"/>
        <v>0.20899414238366099</v>
      </c>
      <c r="P170" s="25">
        <f t="shared" si="46"/>
        <v>4.3678551550681961E-2</v>
      </c>
      <c r="Q170" s="27">
        <f t="shared" si="53"/>
        <v>5.5786929876075479</v>
      </c>
      <c r="R170" s="28">
        <f t="shared" si="47"/>
        <v>3.9322890000000235E-2</v>
      </c>
      <c r="AB170">
        <f t="shared" si="48"/>
        <v>3.2622659640240366E-2</v>
      </c>
      <c r="AC170">
        <f t="shared" si="49"/>
        <v>1.0642379220029677E-3</v>
      </c>
      <c r="AE170" s="6">
        <f t="shared" si="50"/>
        <v>5.914629441919856</v>
      </c>
      <c r="AF170" s="21">
        <f t="shared" si="51"/>
        <v>0.19277055808014421</v>
      </c>
      <c r="AG170" s="21">
        <f t="shared" si="52"/>
        <v>3.716048806253025E-2</v>
      </c>
    </row>
    <row r="171" spans="1:33" x14ac:dyDescent="0.2">
      <c r="A171" s="1">
        <v>32325</v>
      </c>
      <c r="B171" s="21">
        <v>61.607131326428963</v>
      </c>
      <c r="C171">
        <v>118.5</v>
      </c>
      <c r="D171" s="20">
        <v>6.3541999999999996</v>
      </c>
      <c r="E171">
        <f t="shared" si="41"/>
        <v>4.7664099680213488</v>
      </c>
      <c r="F171">
        <f t="shared" si="40"/>
        <v>12.222167852782016</v>
      </c>
      <c r="H171" s="21">
        <f t="shared" si="36"/>
        <v>4.8224214228980156E-3</v>
      </c>
      <c r="I171" s="21">
        <f t="shared" si="37"/>
        <v>4.237288135593209E-3</v>
      </c>
      <c r="J171" s="21">
        <f t="shared" si="38"/>
        <v>4.0409994432982765E-2</v>
      </c>
      <c r="K171" s="21">
        <f t="shared" si="39"/>
        <v>5.8513328730480652E-4</v>
      </c>
      <c r="L171">
        <f t="shared" si="42"/>
        <v>3.9824861145677959E-2</v>
      </c>
      <c r="M171">
        <f t="shared" si="43"/>
        <v>1.5860195652725299E-3</v>
      </c>
      <c r="N171">
        <f t="shared" si="44"/>
        <v>6.1109736430388857</v>
      </c>
      <c r="O171" s="21">
        <f t="shared" si="45"/>
        <v>0.24322635696111394</v>
      </c>
      <c r="P171" s="25">
        <f t="shared" si="46"/>
        <v>5.9159060720575224E-2</v>
      </c>
      <c r="Q171" s="27">
        <f t="shared" si="53"/>
        <v>5.5819572665742507</v>
      </c>
      <c r="R171" s="28">
        <f t="shared" si="47"/>
        <v>6.0910239999999734E-2</v>
      </c>
      <c r="AB171">
        <f t="shared" si="48"/>
        <v>3.8358082502142912E-2</v>
      </c>
      <c r="AC171">
        <f t="shared" si="49"/>
        <v>1.4713424932412023E-3</v>
      </c>
      <c r="AE171" s="6">
        <f t="shared" si="50"/>
        <v>6.119931846926411</v>
      </c>
      <c r="AF171" s="21">
        <f t="shared" si="51"/>
        <v>0.23426815307358861</v>
      </c>
      <c r="AG171" s="21">
        <f t="shared" si="52"/>
        <v>5.4881567544510346E-2</v>
      </c>
    </row>
    <row r="172" spans="1:33" x14ac:dyDescent="0.2">
      <c r="A172" s="1">
        <v>32356</v>
      </c>
      <c r="B172" s="21">
        <v>61.728877675953257</v>
      </c>
      <c r="C172">
        <v>119</v>
      </c>
      <c r="D172" s="20">
        <v>6.4878</v>
      </c>
      <c r="E172">
        <f t="shared" si="41"/>
        <v>4.8775214072849922</v>
      </c>
      <c r="F172">
        <f t="shared" si="40"/>
        <v>12.507083055241656</v>
      </c>
      <c r="H172" s="21">
        <f t="shared" si="36"/>
        <v>1.9761729998304389E-3</v>
      </c>
      <c r="I172" s="21">
        <f t="shared" si="37"/>
        <v>4.2194092827003704E-3</v>
      </c>
      <c r="J172" s="21">
        <f t="shared" si="38"/>
        <v>2.1025463472978512E-2</v>
      </c>
      <c r="K172" s="21">
        <f t="shared" si="39"/>
        <v>-2.2432362828699315E-3</v>
      </c>
      <c r="L172">
        <f t="shared" si="42"/>
        <v>2.3268699755848443E-2</v>
      </c>
      <c r="M172">
        <f t="shared" si="43"/>
        <v>5.414323883278214E-4</v>
      </c>
      <c r="N172">
        <f t="shared" si="44"/>
        <v>6.3399460280113873</v>
      </c>
      <c r="O172" s="21">
        <f t="shared" si="45"/>
        <v>0.14785397198861272</v>
      </c>
      <c r="P172" s="25">
        <f t="shared" si="46"/>
        <v>2.1860797032809475E-2</v>
      </c>
      <c r="Q172" s="27">
        <f t="shared" si="53"/>
        <v>5.5694356175044417</v>
      </c>
      <c r="R172" s="28">
        <f t="shared" si="47"/>
        <v>1.7848960000000105E-2</v>
      </c>
      <c r="AB172">
        <f t="shared" si="48"/>
        <v>2.0291730399432533E-2</v>
      </c>
      <c r="AC172">
        <f t="shared" si="49"/>
        <v>4.117543226032544E-4</v>
      </c>
      <c r="AE172" s="6">
        <f t="shared" si="50"/>
        <v>6.358862286695925</v>
      </c>
      <c r="AF172" s="21">
        <f t="shared" si="51"/>
        <v>0.128937713304075</v>
      </c>
      <c r="AG172" s="21">
        <f t="shared" si="52"/>
        <v>1.6624933912083837E-2</v>
      </c>
    </row>
    <row r="173" spans="1:33" x14ac:dyDescent="0.2">
      <c r="A173" s="1">
        <v>32387</v>
      </c>
      <c r="B173" s="21">
        <v>62.198470738404154</v>
      </c>
      <c r="C173">
        <v>119.5</v>
      </c>
      <c r="D173" s="20">
        <v>6.4447999999999999</v>
      </c>
      <c r="E173">
        <f t="shared" si="41"/>
        <v>4.8288175135391072</v>
      </c>
      <c r="F173">
        <f t="shared" si="40"/>
        <v>12.382195106357692</v>
      </c>
      <c r="H173" s="21">
        <f t="shared" si="36"/>
        <v>7.6073481347909144E-3</v>
      </c>
      <c r="I173" s="21">
        <f t="shared" si="37"/>
        <v>4.2016806722688926E-3</v>
      </c>
      <c r="J173" s="21">
        <f t="shared" si="38"/>
        <v>-6.6278245321989004E-3</v>
      </c>
      <c r="K173" s="21">
        <f t="shared" si="39"/>
        <v>3.4056674625220218E-3</v>
      </c>
      <c r="L173">
        <f t="shared" si="42"/>
        <v>-1.0033491994720922E-2</v>
      </c>
      <c r="M173">
        <f t="shared" si="43"/>
        <v>1.0067096160812883E-4</v>
      </c>
      <c r="N173">
        <f t="shared" si="44"/>
        <v>6.5098952893633504</v>
      </c>
      <c r="O173" s="21">
        <f t="shared" si="45"/>
        <v>-6.5095289363350517E-2</v>
      </c>
      <c r="P173" s="25">
        <f t="shared" si="46"/>
        <v>4.2373966972983346E-3</v>
      </c>
      <c r="Q173" s="27">
        <f t="shared" si="53"/>
        <v>5.5884032631715881</v>
      </c>
      <c r="R173" s="28">
        <f t="shared" si="47"/>
        <v>1.8490000000000127E-3</v>
      </c>
      <c r="AB173">
        <f t="shared" si="48"/>
        <v>-9.9942635868108011E-3</v>
      </c>
      <c r="AC173">
        <f t="shared" si="49"/>
        <v>9.9885304642652301E-5</v>
      </c>
      <c r="AE173" s="6">
        <f t="shared" si="50"/>
        <v>6.5096407832985115</v>
      </c>
      <c r="AF173" s="21">
        <f t="shared" si="51"/>
        <v>-6.4840783298511617E-2</v>
      </c>
      <c r="AG173" s="21">
        <f t="shared" si="52"/>
        <v>4.204327178764543E-3</v>
      </c>
    </row>
    <row r="174" spans="1:33" x14ac:dyDescent="0.2">
      <c r="A174" s="1">
        <v>32417</v>
      </c>
      <c r="B174" s="21">
        <v>62.685456136501386</v>
      </c>
      <c r="C174">
        <v>119.9</v>
      </c>
      <c r="D174" s="20">
        <v>6.2694000000000001</v>
      </c>
      <c r="E174">
        <f t="shared" si="41"/>
        <v>4.6765062875011374</v>
      </c>
      <c r="F174">
        <f t="shared" si="40"/>
        <v>11.991634205598272</v>
      </c>
      <c r="H174" s="21">
        <f t="shared" si="36"/>
        <v>7.8295397349141815E-3</v>
      </c>
      <c r="I174" s="21">
        <f t="shared" si="37"/>
        <v>3.3472803347280866E-3</v>
      </c>
      <c r="J174" s="21">
        <f t="shared" si="38"/>
        <v>-2.721573982125125E-2</v>
      </c>
      <c r="K174" s="21">
        <f t="shared" si="39"/>
        <v>4.4822594001860949E-3</v>
      </c>
      <c r="L174">
        <f t="shared" si="42"/>
        <v>-3.1697999221437345E-2</v>
      </c>
      <c r="M174">
        <f t="shared" si="43"/>
        <v>1.0047631546422425E-3</v>
      </c>
      <c r="N174">
        <f t="shared" si="44"/>
        <v>6.4736872653823196</v>
      </c>
      <c r="O174" s="21">
        <f t="shared" si="45"/>
        <v>-0.20428726538231956</v>
      </c>
      <c r="P174" s="25">
        <f t="shared" si="46"/>
        <v>4.1733286797386263E-2</v>
      </c>
      <c r="Q174" s="27">
        <f t="shared" si="53"/>
        <v>5.6134519362299695</v>
      </c>
      <c r="R174" s="28">
        <f t="shared" si="47"/>
        <v>3.0765159999999923E-2</v>
      </c>
      <c r="AB174">
        <f t="shared" si="48"/>
        <v>-3.1083931102703209E-2</v>
      </c>
      <c r="AC174">
        <f t="shared" si="49"/>
        <v>9.662107727975999E-4</v>
      </c>
      <c r="AE174" s="6">
        <f t="shared" si="50"/>
        <v>6.4697297191707017</v>
      </c>
      <c r="AF174" s="21">
        <f t="shared" si="51"/>
        <v>-0.20032971917070164</v>
      </c>
      <c r="AG174" s="21">
        <f t="shared" si="52"/>
        <v>4.0131996383012181E-2</v>
      </c>
    </row>
    <row r="175" spans="1:33" x14ac:dyDescent="0.2">
      <c r="A175" s="1">
        <v>32448</v>
      </c>
      <c r="B175" s="21">
        <v>62.782853216120849</v>
      </c>
      <c r="C175">
        <v>120.3</v>
      </c>
      <c r="D175" s="20">
        <v>6.0968</v>
      </c>
      <c r="E175">
        <f t="shared" si="41"/>
        <v>4.5558527377908087</v>
      </c>
      <c r="F175">
        <f t="shared" si="40"/>
        <v>11.682250844433941</v>
      </c>
      <c r="H175" s="21">
        <f t="shared" si="36"/>
        <v>1.5537428555576493E-3</v>
      </c>
      <c r="I175" s="21">
        <f t="shared" si="37"/>
        <v>3.3361134278564464E-3</v>
      </c>
      <c r="J175" s="21">
        <f t="shared" si="38"/>
        <v>-2.7530545187737232E-2</v>
      </c>
      <c r="K175" s="21">
        <f t="shared" si="39"/>
        <v>-1.782370572298797E-3</v>
      </c>
      <c r="L175">
        <f t="shared" si="42"/>
        <v>-2.5748174615438435E-2</v>
      </c>
      <c r="M175">
        <f t="shared" si="43"/>
        <v>6.6296849602710817E-4</v>
      </c>
      <c r="N175">
        <f t="shared" si="44"/>
        <v>6.2582256059340304</v>
      </c>
      <c r="O175" s="21">
        <f t="shared" si="45"/>
        <v>-0.16142560593403044</v>
      </c>
      <c r="P175" s="25">
        <f t="shared" si="46"/>
        <v>2.6058226251168881E-2</v>
      </c>
      <c r="Q175" s="27">
        <f t="shared" si="53"/>
        <v>5.6034466846898194</v>
      </c>
      <c r="R175" s="28">
        <f t="shared" si="47"/>
        <v>2.9790760000000031E-2</v>
      </c>
      <c r="AB175">
        <f t="shared" si="48"/>
        <v>-2.8479067531445336E-2</v>
      </c>
      <c r="AC175">
        <f t="shared" si="49"/>
        <v>8.1105728746062389E-4</v>
      </c>
      <c r="AE175" s="6">
        <f t="shared" si="50"/>
        <v>6.275346665981643</v>
      </c>
      <c r="AF175" s="21">
        <f t="shared" si="51"/>
        <v>-0.17854666598164304</v>
      </c>
      <c r="AG175" s="21">
        <f t="shared" si="52"/>
        <v>3.1878911933160406E-2</v>
      </c>
    </row>
    <row r="176" spans="1:33" x14ac:dyDescent="0.2">
      <c r="A176" s="1">
        <v>32478</v>
      </c>
      <c r="B176" s="21">
        <v>62.915034967032938</v>
      </c>
      <c r="C176">
        <v>120.7</v>
      </c>
      <c r="D176" s="20">
        <v>6.0888</v>
      </c>
      <c r="E176">
        <f t="shared" si="41"/>
        <v>4.5554122679474975</v>
      </c>
      <c r="F176">
        <f t="shared" si="40"/>
        <v>11.681121378778416</v>
      </c>
      <c r="H176" s="21">
        <f t="shared" si="36"/>
        <v>2.1053797994345924E-3</v>
      </c>
      <c r="I176" s="21">
        <f t="shared" si="37"/>
        <v>3.3250207813799726E-3</v>
      </c>
      <c r="J176" s="21">
        <f t="shared" si="38"/>
        <v>-1.3121637580369994E-3</v>
      </c>
      <c r="K176" s="21">
        <f t="shared" si="39"/>
        <v>-1.2196409819453802E-3</v>
      </c>
      <c r="L176">
        <f t="shared" si="42"/>
        <v>-9.2522776091619185E-5</v>
      </c>
      <c r="M176">
        <f t="shared" si="43"/>
        <v>8.5604640956998992E-9</v>
      </c>
      <c r="N176">
        <f t="shared" si="44"/>
        <v>6.0893640928612758</v>
      </c>
      <c r="O176" s="21">
        <f t="shared" si="45"/>
        <v>-5.6409286127578895E-4</v>
      </c>
      <c r="P176" s="25">
        <f t="shared" si="46"/>
        <v>3.1820075614230648E-7</v>
      </c>
      <c r="Q176" s="27">
        <f t="shared" si="53"/>
        <v>5.5966124914730262</v>
      </c>
      <c r="R176" s="28">
        <f t="shared" si="47"/>
        <v>6.4000000000000119E-5</v>
      </c>
      <c r="AB176">
        <f t="shared" si="48"/>
        <v>-2.5229496532270571E-3</v>
      </c>
      <c r="AC176">
        <f t="shared" si="49"/>
        <v>6.3652749527185275E-6</v>
      </c>
      <c r="AE176" s="6">
        <f t="shared" si="50"/>
        <v>6.1041819194457938</v>
      </c>
      <c r="AF176" s="21">
        <f t="shared" si="51"/>
        <v>-1.5381919445793812E-2</v>
      </c>
      <c r="AG176" s="21">
        <f t="shared" si="52"/>
        <v>2.3660344583688984E-4</v>
      </c>
    </row>
    <row r="177" spans="1:33" x14ac:dyDescent="0.2">
      <c r="A177" s="1">
        <v>32509</v>
      </c>
      <c r="B177" s="21">
        <v>63.645513064178786</v>
      </c>
      <c r="C177">
        <v>121.2</v>
      </c>
      <c r="D177" s="20">
        <v>6.2725</v>
      </c>
      <c r="E177">
        <f t="shared" si="41"/>
        <v>4.6582055483151947</v>
      </c>
      <c r="F177">
        <f t="shared" si="40"/>
        <v>11.944706914899141</v>
      </c>
      <c r="H177" s="21">
        <f t="shared" si="36"/>
        <v>1.1610549013103322E-2</v>
      </c>
      <c r="I177" s="21">
        <f t="shared" si="37"/>
        <v>4.1425020712511085E-3</v>
      </c>
      <c r="J177" s="21">
        <f t="shared" si="38"/>
        <v>3.0170148469320646E-2</v>
      </c>
      <c r="K177" s="21">
        <f t="shared" si="39"/>
        <v>7.4680469418522133E-3</v>
      </c>
      <c r="L177">
        <f t="shared" si="42"/>
        <v>2.2702101527468432E-2</v>
      </c>
      <c r="M177">
        <f t="shared" si="43"/>
        <v>5.1538541376348456E-4</v>
      </c>
      <c r="N177">
        <f t="shared" si="44"/>
        <v>6.1342714442195501</v>
      </c>
      <c r="O177" s="21">
        <f t="shared" si="45"/>
        <v>0.1382285557804499</v>
      </c>
      <c r="P177" s="25">
        <f t="shared" si="46"/>
        <v>1.9107133633148952E-2</v>
      </c>
      <c r="Q177" s="27">
        <f t="shared" si="53"/>
        <v>5.6384082562747029</v>
      </c>
      <c r="R177" s="28">
        <f t="shared" si="47"/>
        <v>3.3745689999999988E-2</v>
      </c>
      <c r="AB177">
        <f t="shared" si="48"/>
        <v>2.4910412726600637E-2</v>
      </c>
      <c r="AC177">
        <f t="shared" si="49"/>
        <v>6.2052866220958694E-4</v>
      </c>
      <c r="AE177" s="6">
        <f t="shared" si="50"/>
        <v>6.1208254789902732</v>
      </c>
      <c r="AF177" s="21">
        <f t="shared" si="51"/>
        <v>0.15167452100972678</v>
      </c>
      <c r="AG177" s="21">
        <f t="shared" si="52"/>
        <v>2.300516032353005E-2</v>
      </c>
    </row>
    <row r="178" spans="1:33" x14ac:dyDescent="0.2">
      <c r="A178" s="1">
        <v>32540</v>
      </c>
      <c r="B178" s="21">
        <v>64.003795178493178</v>
      </c>
      <c r="C178">
        <v>121.6</v>
      </c>
      <c r="D178" s="20">
        <v>6.3238000000000003</v>
      </c>
      <c r="E178">
        <f t="shared" si="41"/>
        <v>4.6854264486570099</v>
      </c>
      <c r="F178">
        <f t="shared" si="40"/>
        <v>12.014507543740059</v>
      </c>
      <c r="H178" s="21">
        <f t="shared" si="36"/>
        <v>5.6293381428649258E-3</v>
      </c>
      <c r="I178" s="21">
        <f t="shared" si="37"/>
        <v>3.3003300330032292E-3</v>
      </c>
      <c r="J178" s="21">
        <f t="shared" si="38"/>
        <v>8.1785571941013213E-3</v>
      </c>
      <c r="K178" s="21">
        <f t="shared" si="39"/>
        <v>2.3290081098616966E-3</v>
      </c>
      <c r="L178">
        <f t="shared" si="42"/>
        <v>5.8495490842396247E-3</v>
      </c>
      <c r="M178">
        <f t="shared" si="43"/>
        <v>3.4217224488928634E-5</v>
      </c>
      <c r="N178">
        <f t="shared" si="44"/>
        <v>6.2871087033691078</v>
      </c>
      <c r="O178" s="21">
        <f t="shared" si="45"/>
        <v>3.6691296630892545E-2</v>
      </c>
      <c r="P178" s="25">
        <f t="shared" si="46"/>
        <v>1.3462512484561466E-3</v>
      </c>
      <c r="Q178" s="27">
        <f t="shared" si="53"/>
        <v>5.6515401548302782</v>
      </c>
      <c r="R178" s="28">
        <f t="shared" si="47"/>
        <v>2.6316900000000355E-3</v>
      </c>
      <c r="AB178">
        <f t="shared" si="48"/>
        <v>5.3139017854989049E-3</v>
      </c>
      <c r="AC178">
        <f t="shared" si="49"/>
        <v>2.8237552185928449E-5</v>
      </c>
      <c r="AE178" s="6">
        <f t="shared" si="50"/>
        <v>6.2904685510504592</v>
      </c>
      <c r="AF178" s="21">
        <f t="shared" si="51"/>
        <v>3.3331448949541098E-2</v>
      </c>
      <c r="AG178" s="21">
        <f t="shared" si="52"/>
        <v>1.1109854890758643E-3</v>
      </c>
    </row>
    <row r="179" spans="1:33" x14ac:dyDescent="0.2">
      <c r="A179" s="1">
        <v>32568</v>
      </c>
      <c r="B179" s="21">
        <v>64.264680213188129</v>
      </c>
      <c r="C179">
        <v>122.2</v>
      </c>
      <c r="D179" s="20">
        <v>6.3933</v>
      </c>
      <c r="E179">
        <f t="shared" si="41"/>
        <v>4.7409687122975406</v>
      </c>
      <c r="F179">
        <f t="shared" si="40"/>
        <v>12.156930640723438</v>
      </c>
      <c r="H179" s="21">
        <f t="shared" si="36"/>
        <v>4.0760869565217295E-3</v>
      </c>
      <c r="I179" s="21">
        <f t="shared" si="37"/>
        <v>4.9342105263159297E-3</v>
      </c>
      <c r="J179" s="21">
        <f t="shared" si="38"/>
        <v>1.0990227394920726E-2</v>
      </c>
      <c r="K179" s="21">
        <f t="shared" si="39"/>
        <v>-8.5812356979420024E-4</v>
      </c>
      <c r="L179">
        <f t="shared" si="42"/>
        <v>1.1848350964714927E-2</v>
      </c>
      <c r="M179">
        <f t="shared" si="43"/>
        <v>1.4038342058306114E-4</v>
      </c>
      <c r="N179">
        <f t="shared" si="44"/>
        <v>6.318373398169336</v>
      </c>
      <c r="O179" s="21">
        <f t="shared" si="45"/>
        <v>7.4926601830664019E-2</v>
      </c>
      <c r="P179" s="25">
        <f t="shared" si="46"/>
        <v>5.6139956618908651E-3</v>
      </c>
      <c r="Q179" s="27">
        <f t="shared" si="53"/>
        <v>5.6466904350177796</v>
      </c>
      <c r="R179" s="28">
        <f t="shared" si="47"/>
        <v>4.8302499999999544E-3</v>
      </c>
      <c r="AB179">
        <f t="shared" si="48"/>
        <v>9.6109541088796064E-3</v>
      </c>
      <c r="AC179">
        <f t="shared" si="49"/>
        <v>9.237043888298979E-5</v>
      </c>
      <c r="AE179" s="6">
        <f t="shared" si="50"/>
        <v>6.3325222484062671</v>
      </c>
      <c r="AF179" s="21">
        <f t="shared" si="51"/>
        <v>6.0777751593732887E-2</v>
      </c>
      <c r="AG179" s="21">
        <f t="shared" si="52"/>
        <v>3.6939350887895007E-3</v>
      </c>
    </row>
    <row r="180" spans="1:33" x14ac:dyDescent="0.2">
      <c r="A180" s="1">
        <v>32599</v>
      </c>
      <c r="B180" s="21">
        <v>64.859498092292597</v>
      </c>
      <c r="C180">
        <v>123.1</v>
      </c>
      <c r="D180" s="20">
        <v>6.3689</v>
      </c>
      <c r="E180">
        <f t="shared" si="41"/>
        <v>4.7140268256253091</v>
      </c>
      <c r="F180">
        <f t="shared" si="40"/>
        <v>12.087845466894938</v>
      </c>
      <c r="H180" s="21">
        <f t="shared" si="36"/>
        <v>9.2557510148849609E-3</v>
      </c>
      <c r="I180" s="21">
        <f t="shared" si="37"/>
        <v>7.3649754500817455E-3</v>
      </c>
      <c r="J180" s="21">
        <f t="shared" si="38"/>
        <v>-3.8164953936151713E-3</v>
      </c>
      <c r="K180" s="21">
        <f t="shared" si="39"/>
        <v>1.8907755648032154E-3</v>
      </c>
      <c r="L180">
        <f t="shared" si="42"/>
        <v>-5.7072709584183867E-3</v>
      </c>
      <c r="M180">
        <f t="shared" si="43"/>
        <v>3.2572941792805932E-5</v>
      </c>
      <c r="N180">
        <f t="shared" si="44"/>
        <v>6.4053882954184562</v>
      </c>
      <c r="O180" s="21">
        <f t="shared" si="45"/>
        <v>-3.6488295418456218E-2</v>
      </c>
      <c r="P180" s="25">
        <f t="shared" si="46"/>
        <v>1.3313957025445329E-3</v>
      </c>
      <c r="Q180" s="27">
        <f t="shared" si="53"/>
        <v>5.6573670593143195</v>
      </c>
      <c r="R180" s="28">
        <f t="shared" si="47"/>
        <v>5.9535999999999888E-4</v>
      </c>
      <c r="AB180">
        <f t="shared" si="48"/>
        <v>-6.4769098566333479E-3</v>
      </c>
      <c r="AC180">
        <f t="shared" si="49"/>
        <v>4.1950361290954216E-5</v>
      </c>
      <c r="AE180" s="6">
        <f t="shared" si="50"/>
        <v>6.4103088277864142</v>
      </c>
      <c r="AF180" s="21">
        <f t="shared" si="51"/>
        <v>-4.1408827786414193E-2</v>
      </c>
      <c r="AG180" s="21">
        <f t="shared" si="52"/>
        <v>1.7146910186449081E-3</v>
      </c>
    </row>
    <row r="181" spans="1:33" x14ac:dyDescent="0.2">
      <c r="A181" s="1">
        <v>32629</v>
      </c>
      <c r="B181" s="21">
        <v>65.137775462633869</v>
      </c>
      <c r="C181">
        <v>123.7</v>
      </c>
      <c r="D181" s="20">
        <v>6.5755999999999997</v>
      </c>
      <c r="E181">
        <f t="shared" si="41"/>
        <v>4.8698469677063683</v>
      </c>
      <c r="F181">
        <f t="shared" si="40"/>
        <v>12.487404032804374</v>
      </c>
      <c r="H181" s="21">
        <f t="shared" si="36"/>
        <v>4.2904644427759209E-3</v>
      </c>
      <c r="I181" s="21">
        <f t="shared" si="37"/>
        <v>4.8740861088547582E-3</v>
      </c>
      <c r="J181" s="21">
        <f t="shared" si="38"/>
        <v>3.2454583994096176E-2</v>
      </c>
      <c r="K181" s="21">
        <f t="shared" si="39"/>
        <v>-5.8362166607883736E-4</v>
      </c>
      <c r="L181">
        <f t="shared" si="42"/>
        <v>3.3038205660175013E-2</v>
      </c>
      <c r="M181">
        <f t="shared" si="43"/>
        <v>1.0915230332440202E-3</v>
      </c>
      <c r="N181">
        <f t="shared" si="44"/>
        <v>6.3651829719709108</v>
      </c>
      <c r="O181" s="21">
        <f t="shared" si="45"/>
        <v>0.2104170280290889</v>
      </c>
      <c r="P181" s="25">
        <f t="shared" si="46"/>
        <v>4.4275325684594385E-2</v>
      </c>
      <c r="Q181" s="27">
        <f t="shared" si="53"/>
        <v>5.654065297325543</v>
      </c>
      <c r="R181" s="28">
        <f t="shared" si="47"/>
        <v>4.2724889999999863E-2</v>
      </c>
      <c r="AB181">
        <f t="shared" si="48"/>
        <v>3.0947377424660919E-2</v>
      </c>
      <c r="AC181">
        <f t="shared" si="49"/>
        <v>9.5774016946441234E-4</v>
      </c>
      <c r="AE181" s="6">
        <f t="shared" si="50"/>
        <v>6.3784992479200762</v>
      </c>
      <c r="AF181" s="21">
        <f t="shared" si="51"/>
        <v>0.1971007520799235</v>
      </c>
      <c r="AG181" s="21">
        <f t="shared" si="52"/>
        <v>3.8848706470471471E-2</v>
      </c>
    </row>
    <row r="182" spans="1:33" x14ac:dyDescent="0.2">
      <c r="A182" s="1">
        <v>32660</v>
      </c>
      <c r="B182" s="21">
        <v>65.349961957519099</v>
      </c>
      <c r="C182">
        <v>124.1</v>
      </c>
      <c r="D182" s="20">
        <v>6.6871999999999998</v>
      </c>
      <c r="E182">
        <f t="shared" si="41"/>
        <v>4.9523793602261348</v>
      </c>
      <c r="F182">
        <f t="shared" si="40"/>
        <v>12.699036007694486</v>
      </c>
      <c r="H182" s="21">
        <f t="shared" si="36"/>
        <v>3.2575029370929265E-3</v>
      </c>
      <c r="I182" s="21">
        <f t="shared" si="37"/>
        <v>3.2336297493935628E-3</v>
      </c>
      <c r="J182" s="21">
        <f t="shared" si="38"/>
        <v>1.6971835269785185E-2</v>
      </c>
      <c r="K182" s="21">
        <f t="shared" si="39"/>
        <v>2.387318769936364E-5</v>
      </c>
      <c r="L182">
        <f t="shared" si="42"/>
        <v>1.6947962082085821E-2</v>
      </c>
      <c r="M182">
        <f t="shared" si="43"/>
        <v>2.8723341873581877E-4</v>
      </c>
      <c r="N182">
        <f t="shared" si="44"/>
        <v>6.5757569805330354</v>
      </c>
      <c r="O182" s="21">
        <f t="shared" si="45"/>
        <v>0.11144301946696444</v>
      </c>
      <c r="P182" s="25">
        <f t="shared" si="46"/>
        <v>1.2419546587914216E-2</v>
      </c>
      <c r="Q182" s="27">
        <f t="shared" si="53"/>
        <v>5.6542002778876501</v>
      </c>
      <c r="R182" s="28">
        <f t="shared" si="47"/>
        <v>1.2454560000000033E-2</v>
      </c>
      <c r="AB182">
        <f t="shared" si="48"/>
        <v>1.518150202531793E-2</v>
      </c>
      <c r="AC182">
        <f t="shared" si="49"/>
        <v>2.3047800374473239E-4</v>
      </c>
      <c r="AE182" s="6">
        <f t="shared" si="50"/>
        <v>6.5873725152823193</v>
      </c>
      <c r="AF182" s="21">
        <f t="shared" si="51"/>
        <v>9.9827484717680548E-2</v>
      </c>
      <c r="AG182" s="21">
        <f t="shared" si="52"/>
        <v>9.9655267050587429E-3</v>
      </c>
    </row>
    <row r="183" spans="1:33" x14ac:dyDescent="0.2">
      <c r="A183" s="1">
        <v>32690</v>
      </c>
      <c r="B183" s="21">
        <v>65.374311227423959</v>
      </c>
      <c r="C183">
        <v>124.5</v>
      </c>
      <c r="D183" s="20">
        <v>6.4653</v>
      </c>
      <c r="E183">
        <f t="shared" si="41"/>
        <v>4.8016893235374374</v>
      </c>
      <c r="F183">
        <f t="shared" si="40"/>
        <v>12.312632208082658</v>
      </c>
      <c r="H183" s="21">
        <f t="shared" si="36"/>
        <v>3.7259807313572146E-4</v>
      </c>
      <c r="I183" s="21">
        <f t="shared" si="37"/>
        <v>3.2232070910556132E-3</v>
      </c>
      <c r="J183" s="21">
        <f t="shared" si="38"/>
        <v>-3.3182796985285257E-2</v>
      </c>
      <c r="K183" s="21">
        <f t="shared" si="39"/>
        <v>-2.8506090179198917E-3</v>
      </c>
      <c r="L183">
        <f t="shared" si="42"/>
        <v>-3.0332187967365365E-2</v>
      </c>
      <c r="M183">
        <f t="shared" si="43"/>
        <v>9.2004162688758418E-4</v>
      </c>
      <c r="N183">
        <f t="shared" si="44"/>
        <v>6.6681374073753661</v>
      </c>
      <c r="O183" s="21">
        <f t="shared" si="45"/>
        <v>-0.20283740737536604</v>
      </c>
      <c r="P183" s="25">
        <f t="shared" si="46"/>
        <v>4.1143013830760196E-2</v>
      </c>
      <c r="Q183" s="27">
        <f t="shared" si="53"/>
        <v>5.6380823635863786</v>
      </c>
      <c r="R183" s="28">
        <f t="shared" si="47"/>
        <v>4.9239609999999892E-2</v>
      </c>
      <c r="AB183">
        <f t="shared" si="48"/>
        <v>-3.3633460297975988E-2</v>
      </c>
      <c r="AC183">
        <f t="shared" si="49"/>
        <v>1.1312096516155269E-3</v>
      </c>
      <c r="AE183" s="6">
        <f t="shared" si="50"/>
        <v>6.6902136757046256</v>
      </c>
      <c r="AF183" s="21">
        <f t="shared" si="51"/>
        <v>-0.2249136757046255</v>
      </c>
      <c r="AG183" s="21">
        <f t="shared" si="52"/>
        <v>5.0586161518965451E-2</v>
      </c>
    </row>
    <row r="184" spans="1:33" x14ac:dyDescent="0.2">
      <c r="A184" s="1">
        <v>32721</v>
      </c>
      <c r="B184" s="21">
        <v>65.631717794989626</v>
      </c>
      <c r="C184">
        <v>124.5</v>
      </c>
      <c r="D184" s="20">
        <v>6.5480999999999998</v>
      </c>
      <c r="E184">
        <f t="shared" si="41"/>
        <v>4.844110413552646</v>
      </c>
      <c r="F184">
        <f t="shared" si="40"/>
        <v>12.421409607874622</v>
      </c>
      <c r="H184" s="21">
        <f t="shared" si="36"/>
        <v>3.9374268383525202E-3</v>
      </c>
      <c r="I184" s="21">
        <f t="shared" si="37"/>
        <v>0</v>
      </c>
      <c r="J184" s="21">
        <f t="shared" si="38"/>
        <v>1.2806830309498363E-2</v>
      </c>
      <c r="K184" s="21">
        <f t="shared" si="39"/>
        <v>3.9374268383525202E-3</v>
      </c>
      <c r="L184">
        <f t="shared" si="42"/>
        <v>8.8694034711458425E-3</v>
      </c>
      <c r="M184">
        <f t="shared" si="43"/>
        <v>7.8666317933973916E-5</v>
      </c>
      <c r="N184">
        <f t="shared" si="44"/>
        <v>6.4907566457380002</v>
      </c>
      <c r="O184" s="21">
        <f t="shared" si="45"/>
        <v>5.7343354261999657E-2</v>
      </c>
      <c r="P184" s="25">
        <f t="shared" si="46"/>
        <v>3.2882602780171942E-3</v>
      </c>
      <c r="Q184" s="27">
        <f t="shared" si="53"/>
        <v>5.6602819004016061</v>
      </c>
      <c r="R184" s="28">
        <f t="shared" si="47"/>
        <v>6.8558399999999603E-3</v>
      </c>
      <c r="AB184">
        <f t="shared" si="48"/>
        <v>9.1925615604295796E-3</v>
      </c>
      <c r="AC184">
        <f t="shared" si="49"/>
        <v>8.4503188042287512E-5</v>
      </c>
      <c r="AE184" s="6">
        <f t="shared" si="50"/>
        <v>6.4886673317433541</v>
      </c>
      <c r="AF184" s="21">
        <f t="shared" si="51"/>
        <v>5.9432668256645727E-2</v>
      </c>
      <c r="AG184" s="21">
        <f t="shared" si="52"/>
        <v>3.5322420561045044E-3</v>
      </c>
    </row>
    <row r="185" spans="1:33" x14ac:dyDescent="0.2">
      <c r="A185" s="1">
        <v>32752</v>
      </c>
      <c r="B185" s="21">
        <v>66.160444798638053</v>
      </c>
      <c r="C185">
        <v>124.8</v>
      </c>
      <c r="D185" s="20">
        <v>6.6102999999999996</v>
      </c>
      <c r="E185">
        <f t="shared" si="41"/>
        <v>4.8627337269467921</v>
      </c>
      <c r="F185">
        <f t="shared" si="40"/>
        <v>12.469164052793404</v>
      </c>
      <c r="H185" s="21">
        <f t="shared" si="36"/>
        <v>8.0559677761289361E-3</v>
      </c>
      <c r="I185" s="21">
        <f t="shared" si="37"/>
        <v>2.4096385542169418E-3</v>
      </c>
      <c r="J185" s="21">
        <f t="shared" si="38"/>
        <v>9.4989386234174411E-3</v>
      </c>
      <c r="K185" s="21">
        <f t="shared" si="39"/>
        <v>5.6463292219119943E-3</v>
      </c>
      <c r="L185">
        <f t="shared" si="42"/>
        <v>3.8526094015054468E-3</v>
      </c>
      <c r="M185">
        <f t="shared" si="43"/>
        <v>1.4842599200568157E-5</v>
      </c>
      <c r="N185">
        <f t="shared" si="44"/>
        <v>6.5850727283780017</v>
      </c>
      <c r="O185" s="21">
        <f t="shared" si="45"/>
        <v>2.5227271621997893E-2</v>
      </c>
      <c r="P185" s="25">
        <f t="shared" si="46"/>
        <v>6.3641523349006017E-4</v>
      </c>
      <c r="Q185" s="27">
        <f t="shared" si="53"/>
        <v>5.6922417155001028</v>
      </c>
      <c r="R185" s="28">
        <f t="shared" si="47"/>
        <v>3.8688399999999763E-3</v>
      </c>
      <c r="AB185">
        <f t="shared" si="48"/>
        <v>5.0882255146930538E-3</v>
      </c>
      <c r="AC185">
        <f t="shared" si="49"/>
        <v>2.5890038888373392E-5</v>
      </c>
      <c r="AE185" s="6">
        <f t="shared" si="50"/>
        <v>6.5769817905072374</v>
      </c>
      <c r="AF185" s="21">
        <f t="shared" si="51"/>
        <v>3.3318209492762207E-2</v>
      </c>
      <c r="AG185" s="21">
        <f t="shared" si="52"/>
        <v>1.1101030838035896E-3</v>
      </c>
    </row>
    <row r="186" spans="1:33" x14ac:dyDescent="0.2">
      <c r="A186" s="1">
        <v>32782</v>
      </c>
      <c r="B186" s="21">
        <v>66.734391874966931</v>
      </c>
      <c r="C186">
        <v>125.4</v>
      </c>
      <c r="D186" s="20">
        <v>6.4580000000000002</v>
      </c>
      <c r="E186">
        <f t="shared" si="41"/>
        <v>4.7324825386762113</v>
      </c>
      <c r="F186">
        <f t="shared" si="40"/>
        <v>12.135170146111433</v>
      </c>
      <c r="H186" s="21">
        <f t="shared" si="36"/>
        <v>8.6750788643532584E-3</v>
      </c>
      <c r="I186" s="21">
        <f t="shared" si="37"/>
        <v>4.8076923076922906E-3</v>
      </c>
      <c r="J186" s="21">
        <f t="shared" si="38"/>
        <v>-2.3039801521867354E-2</v>
      </c>
      <c r="K186" s="21">
        <f t="shared" si="39"/>
        <v>3.8673865566609678E-3</v>
      </c>
      <c r="L186">
        <f t="shared" si="42"/>
        <v>-2.6907188078528321E-2</v>
      </c>
      <c r="M186">
        <f t="shared" si="43"/>
        <v>7.2399677029329657E-4</v>
      </c>
      <c r="N186">
        <f t="shared" si="44"/>
        <v>6.6358645853554954</v>
      </c>
      <c r="O186" s="21">
        <f t="shared" si="45"/>
        <v>-0.17786458535549521</v>
      </c>
      <c r="P186" s="25">
        <f t="shared" si="46"/>
        <v>3.1635810723682239E-2</v>
      </c>
      <c r="Q186" s="27">
        <f t="shared" si="53"/>
        <v>5.7142558145878928</v>
      </c>
      <c r="R186" s="28">
        <f t="shared" si="47"/>
        <v>2.3195289999999827E-2</v>
      </c>
      <c r="AB186">
        <f t="shared" si="48"/>
        <v>-2.6621427571248555E-2</v>
      </c>
      <c r="AC186">
        <f t="shared" si="49"/>
        <v>7.0870040593123279E-4</v>
      </c>
      <c r="AE186" s="6">
        <f t="shared" si="50"/>
        <v>6.6339756226742246</v>
      </c>
      <c r="AF186" s="21">
        <f t="shared" si="51"/>
        <v>-0.1759756226742244</v>
      </c>
      <c r="AG186" s="21">
        <f t="shared" si="52"/>
        <v>3.0967419775580998E-2</v>
      </c>
    </row>
    <row r="187" spans="1:33" x14ac:dyDescent="0.2">
      <c r="A187" s="1">
        <v>32813</v>
      </c>
      <c r="B187" s="21">
        <v>66.838745888844912</v>
      </c>
      <c r="C187">
        <v>125.9</v>
      </c>
      <c r="D187" s="20">
        <v>6.4306000000000001</v>
      </c>
      <c r="E187">
        <f t="shared" si="41"/>
        <v>4.7238063331434965</v>
      </c>
      <c r="F187">
        <f t="shared" si="40"/>
        <v>12.112922366114006</v>
      </c>
      <c r="H187" s="21">
        <f t="shared" si="36"/>
        <v>1.5637216575450363E-3</v>
      </c>
      <c r="I187" s="21">
        <f t="shared" si="37"/>
        <v>3.9872408293459838E-3</v>
      </c>
      <c r="J187" s="21">
        <f t="shared" si="38"/>
        <v>-4.2427996283679326E-3</v>
      </c>
      <c r="K187" s="21">
        <f t="shared" si="39"/>
        <v>-2.4235191718009474E-3</v>
      </c>
      <c r="L187">
        <f t="shared" si="42"/>
        <v>-1.8192804565669851E-3</v>
      </c>
      <c r="M187">
        <f t="shared" si="43"/>
        <v>3.3097813796465779E-6</v>
      </c>
      <c r="N187">
        <f t="shared" si="44"/>
        <v>6.4423489131885097</v>
      </c>
      <c r="O187" s="21">
        <f t="shared" si="45"/>
        <v>-1.1748913188509569E-2</v>
      </c>
      <c r="P187" s="25">
        <f t="shared" si="46"/>
        <v>1.3803696111113408E-4</v>
      </c>
      <c r="Q187" s="27">
        <f t="shared" si="53"/>
        <v>5.7004072060686637</v>
      </c>
      <c r="R187" s="28">
        <f t="shared" si="47"/>
        <v>7.5076000000000493E-4</v>
      </c>
      <c r="AB187">
        <f t="shared" si="48"/>
        <v>-4.8925107639653832E-3</v>
      </c>
      <c r="AC187">
        <f t="shared" si="49"/>
        <v>2.3936661575517136E-5</v>
      </c>
      <c r="AE187" s="6">
        <f t="shared" si="50"/>
        <v>6.4621958345136887</v>
      </c>
      <c r="AF187" s="21">
        <f t="shared" si="51"/>
        <v>-3.1595834513688636E-2</v>
      </c>
      <c r="AG187" s="21">
        <f t="shared" si="52"/>
        <v>9.9829675861639808E-4</v>
      </c>
    </row>
    <row r="188" spans="1:33" x14ac:dyDescent="0.2">
      <c r="A188" s="1">
        <v>32843</v>
      </c>
      <c r="B188" s="21">
        <v>67.078760120764272</v>
      </c>
      <c r="C188">
        <v>126.3</v>
      </c>
      <c r="D188" s="20">
        <v>6.2919999999999998</v>
      </c>
      <c r="E188">
        <f t="shared" si="41"/>
        <v>4.6200873673931024</v>
      </c>
      <c r="F188">
        <f t="shared" si="40"/>
        <v>11.846963160459586</v>
      </c>
      <c r="H188" s="21">
        <f t="shared" si="36"/>
        <v>3.5909445745512247E-3</v>
      </c>
      <c r="I188" s="21">
        <f t="shared" si="37"/>
        <v>3.1771247021445959E-3</v>
      </c>
      <c r="J188" s="21">
        <f t="shared" si="38"/>
        <v>-2.1553198768388682E-2</v>
      </c>
      <c r="K188" s="21">
        <f t="shared" si="39"/>
        <v>4.1381987240662887E-4</v>
      </c>
      <c r="L188">
        <f t="shared" si="42"/>
        <v>-2.1967018640795311E-2</v>
      </c>
      <c r="M188">
        <f t="shared" si="43"/>
        <v>4.8254990796504866E-4</v>
      </c>
      <c r="N188">
        <f t="shared" si="44"/>
        <v>6.4332611100714985</v>
      </c>
      <c r="O188" s="21">
        <f t="shared" si="45"/>
        <v>-0.14126111007149866</v>
      </c>
      <c r="P188" s="25">
        <f t="shared" si="46"/>
        <v>1.9954701218632062E-2</v>
      </c>
      <c r="Q188" s="27">
        <f t="shared" si="53"/>
        <v>5.7027661478513449</v>
      </c>
      <c r="R188" s="28">
        <f t="shared" si="47"/>
        <v>1.9209960000000078E-2</v>
      </c>
      <c r="AB188">
        <f t="shared" si="48"/>
        <v>-2.3525269039259177E-2</v>
      </c>
      <c r="AC188">
        <f t="shared" si="49"/>
        <v>5.5343828336952637E-4</v>
      </c>
      <c r="AE188" s="6">
        <f t="shared" si="50"/>
        <v>6.4432815950838602</v>
      </c>
      <c r="AF188" s="21">
        <f t="shared" si="51"/>
        <v>-0.15128159508386041</v>
      </c>
      <c r="AG188" s="21">
        <f t="shared" si="52"/>
        <v>2.2886121011117099E-2</v>
      </c>
    </row>
    <row r="189" spans="1:33" x14ac:dyDescent="0.2">
      <c r="A189" s="1">
        <v>32874</v>
      </c>
      <c r="B189" s="21">
        <v>68.991917041860546</v>
      </c>
      <c r="C189">
        <v>127.5</v>
      </c>
      <c r="D189" s="20">
        <v>6.1776</v>
      </c>
      <c r="E189">
        <f t="shared" si="41"/>
        <v>4.4522024750907745</v>
      </c>
      <c r="F189">
        <f t="shared" si="40"/>
        <v>11.416467809150751</v>
      </c>
      <c r="H189" s="21">
        <f t="shared" si="36"/>
        <v>2.8521053723294054E-2</v>
      </c>
      <c r="I189" s="21">
        <f t="shared" si="37"/>
        <v>9.5011876484560887E-3</v>
      </c>
      <c r="J189" s="21">
        <f t="shared" si="38"/>
        <v>-1.8181818181818188E-2</v>
      </c>
      <c r="K189" s="21">
        <f t="shared" si="39"/>
        <v>1.9019866074837966E-2</v>
      </c>
      <c r="L189">
        <f t="shared" si="42"/>
        <v>-3.7201684256656153E-2</v>
      </c>
      <c r="M189">
        <f t="shared" si="43"/>
        <v>1.3839653115319383E-3</v>
      </c>
      <c r="N189">
        <f t="shared" si="44"/>
        <v>6.4116729973428805</v>
      </c>
      <c r="O189" s="21">
        <f t="shared" si="45"/>
        <v>-0.23407299734288056</v>
      </c>
      <c r="P189" s="25">
        <f t="shared" si="46"/>
        <v>5.4790168085080172E-2</v>
      </c>
      <c r="Q189" s="27">
        <f t="shared" si="53"/>
        <v>5.8112319962395969</v>
      </c>
      <c r="R189" s="28">
        <f t="shared" si="47"/>
        <v>1.3087359999999963E-2</v>
      </c>
      <c r="AB189">
        <f t="shared" si="48"/>
        <v>-2.8825349558941088E-2</v>
      </c>
      <c r="AC189">
        <f t="shared" si="49"/>
        <v>8.3090077719514513E-4</v>
      </c>
      <c r="AE189" s="6">
        <f t="shared" si="50"/>
        <v>6.3589690994248569</v>
      </c>
      <c r="AF189" s="21">
        <f t="shared" si="51"/>
        <v>-0.18136909942485691</v>
      </c>
      <c r="AG189" s="21">
        <f t="shared" si="52"/>
        <v>3.2894750226183628E-2</v>
      </c>
    </row>
    <row r="190" spans="1:33" x14ac:dyDescent="0.2">
      <c r="A190" s="1">
        <v>32905</v>
      </c>
      <c r="B190" s="21">
        <v>69.221495872392097</v>
      </c>
      <c r="C190">
        <v>128</v>
      </c>
      <c r="D190" s="20">
        <v>6.125</v>
      </c>
      <c r="E190">
        <f t="shared" si="41"/>
        <v>4.4169067740259056</v>
      </c>
      <c r="F190">
        <f t="shared" si="40"/>
        <v>11.325961540115836</v>
      </c>
      <c r="H190" s="21">
        <f t="shared" ref="H190:H253" si="54">B190/B189-1</f>
        <v>3.3276192396893833E-3</v>
      </c>
      <c r="I190" s="21">
        <f t="shared" ref="I190:I253" si="55">C190/C189-1</f>
        <v>3.9215686274509665E-3</v>
      </c>
      <c r="J190" s="21">
        <f t="shared" ref="J190:J253" si="56">D190/D189-1</f>
        <v>-8.5146335146335517E-3</v>
      </c>
      <c r="K190" s="21">
        <f t="shared" ref="K190:K253" si="57">H190-I190</f>
        <v>-5.9394938776158313E-4</v>
      </c>
      <c r="L190">
        <f t="shared" si="42"/>
        <v>-7.9206841268719685E-3</v>
      </c>
      <c r="M190">
        <f t="shared" si="43"/>
        <v>6.2737237037681563E-5</v>
      </c>
      <c r="N190">
        <f t="shared" si="44"/>
        <v>6.1739308182621642</v>
      </c>
      <c r="O190" s="21">
        <f t="shared" si="45"/>
        <v>-4.8930818262164166E-2</v>
      </c>
      <c r="P190" s="25">
        <f t="shared" si="46"/>
        <v>2.3942249758049381E-3</v>
      </c>
      <c r="Q190" s="27">
        <f t="shared" si="53"/>
        <v>5.80778041855329</v>
      </c>
      <c r="R190" s="28">
        <f t="shared" si="47"/>
        <v>2.7667599999999979E-3</v>
      </c>
      <c r="AB190">
        <f t="shared" si="48"/>
        <v>-1.0017026786503392E-2</v>
      </c>
      <c r="AC190">
        <f t="shared" si="49"/>
        <v>1.0034082564152647E-4</v>
      </c>
      <c r="AE190" s="6">
        <f t="shared" si="50"/>
        <v>6.1868811846763032</v>
      </c>
      <c r="AF190" s="21">
        <f t="shared" si="51"/>
        <v>-6.1881184676303214E-2</v>
      </c>
      <c r="AG190" s="21">
        <f t="shared" si="52"/>
        <v>3.8292810169427436E-3</v>
      </c>
    </row>
    <row r="191" spans="1:33" x14ac:dyDescent="0.2">
      <c r="A191" s="1">
        <v>32933</v>
      </c>
      <c r="B191" s="21">
        <v>71.124217392100547</v>
      </c>
      <c r="C191">
        <v>128.6</v>
      </c>
      <c r="D191" s="20">
        <v>6.1683000000000003</v>
      </c>
      <c r="E191">
        <f t="shared" si="41"/>
        <v>4.3494275996283323</v>
      </c>
      <c r="F191">
        <f t="shared" si="40"/>
        <v>11.152929467426407</v>
      </c>
      <c r="H191" s="21">
        <f t="shared" si="54"/>
        <v>2.7487437185929497E-2</v>
      </c>
      <c r="I191" s="21">
        <f t="shared" si="55"/>
        <v>4.6874999999999556E-3</v>
      </c>
      <c r="J191" s="21">
        <f t="shared" si="56"/>
        <v>7.069387755102019E-3</v>
      </c>
      <c r="K191" s="21">
        <f t="shared" si="57"/>
        <v>2.2799937185929542E-2</v>
      </c>
      <c r="L191">
        <f t="shared" si="42"/>
        <v>-1.5730549430827523E-2</v>
      </c>
      <c r="M191">
        <f t="shared" si="43"/>
        <v>2.4745018539570809E-4</v>
      </c>
      <c r="N191">
        <f t="shared" si="44"/>
        <v>6.264649615263818</v>
      </c>
      <c r="O191" s="21">
        <f t="shared" si="45"/>
        <v>-9.6349615263817689E-2</v>
      </c>
      <c r="P191" s="25">
        <f t="shared" si="46"/>
        <v>9.2832483614856912E-3</v>
      </c>
      <c r="Q191" s="27">
        <f t="shared" si="53"/>
        <v>5.9401974472859767</v>
      </c>
      <c r="R191" s="28">
        <f t="shared" si="47"/>
        <v>1.8748900000000292E-3</v>
      </c>
      <c r="AB191">
        <f t="shared" si="48"/>
        <v>-5.3358687764180311E-3</v>
      </c>
      <c r="AC191">
        <f t="shared" si="49"/>
        <v>2.8471495599152858E-5</v>
      </c>
      <c r="AE191" s="6">
        <f t="shared" si="50"/>
        <v>6.20098219625556</v>
      </c>
      <c r="AF191" s="21">
        <f t="shared" si="51"/>
        <v>-3.2682196255559681E-2</v>
      </c>
      <c r="AG191" s="21">
        <f t="shared" si="52"/>
        <v>1.0681259520869194E-3</v>
      </c>
    </row>
    <row r="192" spans="1:33" x14ac:dyDescent="0.2">
      <c r="A192" s="1">
        <v>32964</v>
      </c>
      <c r="B192" s="21">
        <v>71.381623959666229</v>
      </c>
      <c r="C192">
        <v>128.9</v>
      </c>
      <c r="D192" s="20">
        <v>6.1159999999999997</v>
      </c>
      <c r="E192">
        <f t="shared" si="41"/>
        <v>4.3070222994565341</v>
      </c>
      <c r="F192">
        <f t="shared" si="40"/>
        <v>11.044192556412753</v>
      </c>
      <c r="H192" s="21">
        <f t="shared" si="54"/>
        <v>3.6191128282878626E-3</v>
      </c>
      <c r="I192" s="21">
        <f t="shared" si="55"/>
        <v>2.332814930015692E-3</v>
      </c>
      <c r="J192" s="21">
        <f t="shared" si="56"/>
        <v>-8.4788353355058632E-3</v>
      </c>
      <c r="K192" s="21">
        <f t="shared" si="57"/>
        <v>1.2862978982721707E-3</v>
      </c>
      <c r="L192">
        <f t="shared" si="42"/>
        <v>-9.7651332337780339E-3</v>
      </c>
      <c r="M192">
        <f t="shared" si="43"/>
        <v>9.5357827073436243E-5</v>
      </c>
      <c r="N192">
        <f t="shared" si="44"/>
        <v>6.1762342713259129</v>
      </c>
      <c r="O192" s="21">
        <f t="shared" si="45"/>
        <v>-6.0234271325913191E-2</v>
      </c>
      <c r="P192" s="25">
        <f t="shared" si="46"/>
        <v>3.6281674421637282E-3</v>
      </c>
      <c r="Q192" s="27">
        <f t="shared" si="53"/>
        <v>5.9478383107777422</v>
      </c>
      <c r="R192" s="28">
        <f t="shared" si="47"/>
        <v>2.7352900000000712E-3</v>
      </c>
      <c r="AB192">
        <f t="shared" si="48"/>
        <v>-1.0857529301977212E-2</v>
      </c>
      <c r="AC192">
        <f t="shared" si="49"/>
        <v>1.1788594254329375E-4</v>
      </c>
      <c r="AE192" s="6">
        <f t="shared" si="50"/>
        <v>6.1829724979933856</v>
      </c>
      <c r="AF192" s="21">
        <f t="shared" si="51"/>
        <v>-6.6972497993385893E-2</v>
      </c>
      <c r="AG192" s="21">
        <f t="shared" si="52"/>
        <v>4.4853154874740777E-3</v>
      </c>
    </row>
    <row r="193" spans="1:33" x14ac:dyDescent="0.2">
      <c r="A193" s="1">
        <v>32994</v>
      </c>
      <c r="B193" s="21">
        <v>71.788604613790341</v>
      </c>
      <c r="C193">
        <v>129.1</v>
      </c>
      <c r="D193" s="20">
        <v>6.056</v>
      </c>
      <c r="E193">
        <f t="shared" si="41"/>
        <v>4.2471710027817906</v>
      </c>
      <c r="F193">
        <f t="shared" si="40"/>
        <v>10.89072011088809</v>
      </c>
      <c r="H193" s="21">
        <f t="shared" si="54"/>
        <v>5.7014765362310982E-3</v>
      </c>
      <c r="I193" s="21">
        <f t="shared" si="55"/>
        <v>1.5515903801395226E-3</v>
      </c>
      <c r="J193" s="21">
        <f t="shared" si="56"/>
        <v>-9.8103335513406442E-3</v>
      </c>
      <c r="K193" s="21">
        <f t="shared" si="57"/>
        <v>4.1498861560915756E-3</v>
      </c>
      <c r="L193">
        <f t="shared" si="42"/>
        <v>-1.396021970743222E-2</v>
      </c>
      <c r="M193">
        <f t="shared" si="43"/>
        <v>1.9488773427977894E-4</v>
      </c>
      <c r="N193">
        <f t="shared" si="44"/>
        <v>6.1413807037306558</v>
      </c>
      <c r="O193" s="21">
        <f t="shared" si="45"/>
        <v>-8.538070373065576E-2</v>
      </c>
      <c r="P193" s="25">
        <f t="shared" si="46"/>
        <v>7.2898645695420143E-3</v>
      </c>
      <c r="Q193" s="27">
        <f t="shared" si="53"/>
        <v>5.9725211626423098</v>
      </c>
      <c r="R193" s="28">
        <f t="shared" si="47"/>
        <v>3.5999999999999531E-3</v>
      </c>
      <c r="AB193">
        <f t="shared" si="48"/>
        <v>-1.3523620258894042E-2</v>
      </c>
      <c r="AC193">
        <f t="shared" si="49"/>
        <v>1.8288830490676935E-4</v>
      </c>
      <c r="AE193" s="6">
        <f t="shared" si="50"/>
        <v>6.1387104615033961</v>
      </c>
      <c r="AF193" s="21">
        <f t="shared" si="51"/>
        <v>-8.2710461503396004E-2</v>
      </c>
      <c r="AG193" s="21">
        <f t="shared" si="52"/>
        <v>6.8410204421047527E-3</v>
      </c>
    </row>
    <row r="194" spans="1:33" x14ac:dyDescent="0.2">
      <c r="A194" s="1">
        <v>33025</v>
      </c>
      <c r="B194" s="21">
        <v>71.743384541109876</v>
      </c>
      <c r="C194">
        <v>129.9</v>
      </c>
      <c r="D194" s="20">
        <v>6.0895999999999999</v>
      </c>
      <c r="E194">
        <f t="shared" si="41"/>
        <v>4.2999084302083812</v>
      </c>
      <c r="F194">
        <f t="shared" si="40"/>
        <v>11.025950964812992</v>
      </c>
      <c r="H194" s="21">
        <f t="shared" si="54"/>
        <v>-6.2990599864343189E-4</v>
      </c>
      <c r="I194" s="21">
        <f t="shared" si="55"/>
        <v>6.1967467079784289E-3</v>
      </c>
      <c r="J194" s="21">
        <f t="shared" si="56"/>
        <v>5.5482166446498837E-3</v>
      </c>
      <c r="K194" s="21">
        <f t="shared" si="57"/>
        <v>-6.8266527066218607E-3</v>
      </c>
      <c r="L194">
        <f t="shared" si="42"/>
        <v>1.2374869351271744E-2</v>
      </c>
      <c r="M194">
        <f t="shared" si="43"/>
        <v>1.5313739146104475E-4</v>
      </c>
      <c r="N194">
        <f t="shared" si="44"/>
        <v>6.0146577912086983</v>
      </c>
      <c r="O194" s="21">
        <f t="shared" si="45"/>
        <v>7.4942208791301645E-2</v>
      </c>
      <c r="P194" s="25">
        <f t="shared" si="46"/>
        <v>5.6163346585190498E-3</v>
      </c>
      <c r="Q194" s="27">
        <f t="shared" si="53"/>
        <v>5.9317488348820016</v>
      </c>
      <c r="R194" s="28">
        <f t="shared" si="47"/>
        <v>1.1289599999999901E-3</v>
      </c>
      <c r="AB194">
        <f t="shared" si="48"/>
        <v>6.9506126992326797E-3</v>
      </c>
      <c r="AC194">
        <f t="shared" si="49"/>
        <v>4.83110168947346E-5</v>
      </c>
      <c r="AE194" s="6">
        <f t="shared" si="50"/>
        <v>6.0475070894934468</v>
      </c>
      <c r="AF194" s="21">
        <f t="shared" si="51"/>
        <v>4.2092910506553061E-2</v>
      </c>
      <c r="AG194" s="21">
        <f t="shared" si="52"/>
        <v>1.771813114912685E-3</v>
      </c>
    </row>
    <row r="195" spans="1:33" x14ac:dyDescent="0.2">
      <c r="A195" s="1">
        <v>33055</v>
      </c>
      <c r="B195" s="21">
        <v>72.425164098446004</v>
      </c>
      <c r="C195">
        <v>130.5</v>
      </c>
      <c r="D195" s="20">
        <v>5.9470000000000001</v>
      </c>
      <c r="E195">
        <f t="shared" si="41"/>
        <v>4.1789012883601817</v>
      </c>
      <c r="F195">
        <f t="shared" si="40"/>
        <v>10.715660912346515</v>
      </c>
      <c r="H195" s="21">
        <f t="shared" si="54"/>
        <v>9.5030303030303465E-3</v>
      </c>
      <c r="I195" s="21">
        <f t="shared" si="55"/>
        <v>4.6189376443417363E-3</v>
      </c>
      <c r="J195" s="21">
        <f t="shared" si="56"/>
        <v>-2.3416973200210189E-2</v>
      </c>
      <c r="K195" s="21">
        <f t="shared" si="57"/>
        <v>4.8840926586886102E-3</v>
      </c>
      <c r="L195">
        <f t="shared" si="42"/>
        <v>-2.83010658588988E-2</v>
      </c>
      <c r="M195">
        <f t="shared" si="43"/>
        <v>8.0095032874972724E-4</v>
      </c>
      <c r="N195">
        <f t="shared" si="44"/>
        <v>6.1193421706543498</v>
      </c>
      <c r="O195" s="21">
        <f t="shared" si="45"/>
        <v>-0.17234217065434976</v>
      </c>
      <c r="P195" s="25">
        <f t="shared" si="46"/>
        <v>2.9701823785853013E-2</v>
      </c>
      <c r="Q195" s="27">
        <f t="shared" si="53"/>
        <v>5.9607200458196337</v>
      </c>
      <c r="R195" s="28">
        <f t="shared" si="47"/>
        <v>2.0334759999999955E-2</v>
      </c>
      <c r="AB195">
        <f t="shared" si="48"/>
        <v>-2.7472441318148123E-2</v>
      </c>
      <c r="AC195">
        <f t="shared" si="49"/>
        <v>7.547350319790922E-4</v>
      </c>
      <c r="AE195" s="6">
        <f t="shared" si="50"/>
        <v>6.1142961786509948</v>
      </c>
      <c r="AF195" s="21">
        <f t="shared" si="51"/>
        <v>-0.16729617865099478</v>
      </c>
      <c r="AG195" s="21">
        <f t="shared" si="52"/>
        <v>2.7988011391225559E-2</v>
      </c>
    </row>
    <row r="196" spans="1:33" x14ac:dyDescent="0.2">
      <c r="A196" s="1">
        <v>33086</v>
      </c>
      <c r="B196" s="21">
        <v>72.922584897931031</v>
      </c>
      <c r="C196">
        <v>131.6</v>
      </c>
      <c r="D196" s="20">
        <v>5.7754000000000003</v>
      </c>
      <c r="E196">
        <f t="shared" si="41"/>
        <v>4.0646116103537926</v>
      </c>
      <c r="F196">
        <f t="shared" si="40"/>
        <v>10.422595977142384</v>
      </c>
      <c r="H196" s="21">
        <f t="shared" si="54"/>
        <v>6.8680658950097673E-3</v>
      </c>
      <c r="I196" s="21">
        <f t="shared" si="55"/>
        <v>8.4291187739462536E-3</v>
      </c>
      <c r="J196" s="21">
        <f t="shared" si="56"/>
        <v>-2.8854884815873505E-2</v>
      </c>
      <c r="K196" s="21">
        <f t="shared" si="57"/>
        <v>-1.5610528789364864E-3</v>
      </c>
      <c r="L196">
        <f t="shared" si="42"/>
        <v>-2.7293831936937019E-2</v>
      </c>
      <c r="M196">
        <f t="shared" si="43"/>
        <v>7.4495326180176312E-4</v>
      </c>
      <c r="N196">
        <f t="shared" si="44"/>
        <v>5.9377164185289644</v>
      </c>
      <c r="O196" s="21">
        <f t="shared" si="45"/>
        <v>-0.16231641852896406</v>
      </c>
      <c r="P196" s="25">
        <f t="shared" si="46"/>
        <v>2.6346619724069827E-2</v>
      </c>
      <c r="Q196" s="27">
        <f t="shared" si="53"/>
        <v>5.9514150466315723</v>
      </c>
      <c r="R196" s="28">
        <f t="shared" si="47"/>
        <v>2.9446559999999917E-2</v>
      </c>
      <c r="AB196">
        <f t="shared" si="48"/>
        <v>-2.9906553617955231E-2</v>
      </c>
      <c r="AC196">
        <f t="shared" si="49"/>
        <v>8.9440194930363111E-4</v>
      </c>
      <c r="AE196" s="6">
        <f t="shared" si="50"/>
        <v>5.9532542743659791</v>
      </c>
      <c r="AF196" s="21">
        <f t="shared" si="51"/>
        <v>-0.17785427436597878</v>
      </c>
      <c r="AG196" s="21">
        <f t="shared" si="52"/>
        <v>3.1632142910248857E-2</v>
      </c>
    </row>
    <row r="197" spans="1:33" x14ac:dyDescent="0.2">
      <c r="A197" s="1">
        <v>33117</v>
      </c>
      <c r="B197" s="21">
        <v>73.753938541825576</v>
      </c>
      <c r="C197">
        <v>132.5</v>
      </c>
      <c r="D197" s="20">
        <v>5.7663000000000002</v>
      </c>
      <c r="E197">
        <f t="shared" si="41"/>
        <v>4.0399039984136103</v>
      </c>
      <c r="F197">
        <f t="shared" si="40"/>
        <v>10.359239995932134</v>
      </c>
      <c r="H197" s="21">
        <f t="shared" si="54"/>
        <v>1.1400496088532552E-2</v>
      </c>
      <c r="I197" s="21">
        <f t="shared" si="55"/>
        <v>6.8389057750759541E-3</v>
      </c>
      <c r="J197" s="21">
        <f t="shared" si="56"/>
        <v>-1.5756484399349624E-3</v>
      </c>
      <c r="K197" s="21">
        <f t="shared" si="57"/>
        <v>4.5615903134565983E-3</v>
      </c>
      <c r="L197">
        <f t="shared" si="42"/>
        <v>-6.1372387533915607E-3</v>
      </c>
      <c r="M197">
        <f t="shared" si="43"/>
        <v>3.7665699516131197E-5</v>
      </c>
      <c r="N197">
        <f t="shared" si="44"/>
        <v>5.8017450086963374</v>
      </c>
      <c r="O197" s="21">
        <f t="shared" si="45"/>
        <v>-3.5445008696337155E-2</v>
      </c>
      <c r="P197" s="25">
        <f t="shared" si="46"/>
        <v>1.2563486414834165E-3</v>
      </c>
      <c r="Q197" s="27">
        <f t="shared" si="53"/>
        <v>5.9785629638596465</v>
      </c>
      <c r="R197" s="28">
        <f t="shared" si="47"/>
        <v>8.2810000000001967E-5</v>
      </c>
      <c r="AB197">
        <f t="shared" si="48"/>
        <v>-5.4808123764832385E-3</v>
      </c>
      <c r="AC197">
        <f t="shared" si="49"/>
        <v>3.0039304306211846E-5</v>
      </c>
      <c r="AE197" s="6">
        <f t="shared" si="50"/>
        <v>5.797953883799142</v>
      </c>
      <c r="AF197" s="21">
        <f t="shared" si="51"/>
        <v>-3.1653883799141802E-2</v>
      </c>
      <c r="AG197" s="21">
        <f t="shared" si="52"/>
        <v>1.0019683595695718E-3</v>
      </c>
    </row>
    <row r="198" spans="1:33" x14ac:dyDescent="0.2">
      <c r="A198" s="1">
        <v>33147</v>
      </c>
      <c r="B198" s="21">
        <v>74.237445472793553</v>
      </c>
      <c r="C198">
        <v>133.4</v>
      </c>
      <c r="D198" s="20">
        <v>5.6410999999999998</v>
      </c>
      <c r="E198">
        <f t="shared" si="41"/>
        <v>3.9531178269434268</v>
      </c>
      <c r="F198">
        <f t="shared" si="40"/>
        <v>10.136700356638531</v>
      </c>
      <c r="H198" s="21">
        <f t="shared" si="54"/>
        <v>6.5556760835732142E-3</v>
      </c>
      <c r="I198" s="21">
        <f t="shared" si="55"/>
        <v>6.792452830188811E-3</v>
      </c>
      <c r="J198" s="21">
        <f t="shared" si="56"/>
        <v>-2.1712363213846064E-2</v>
      </c>
      <c r="K198" s="21">
        <f t="shared" si="57"/>
        <v>-2.3677674661559678E-4</v>
      </c>
      <c r="L198">
        <f t="shared" si="42"/>
        <v>-2.1475586467230467E-2</v>
      </c>
      <c r="M198">
        <f t="shared" si="43"/>
        <v>4.612008141114924E-4</v>
      </c>
      <c r="N198">
        <f t="shared" si="44"/>
        <v>5.7649346742459908</v>
      </c>
      <c r="O198" s="21">
        <f t="shared" si="45"/>
        <v>-0.12383467424599104</v>
      </c>
      <c r="P198" s="25">
        <f t="shared" si="46"/>
        <v>1.5335026545610716E-2</v>
      </c>
      <c r="Q198" s="27">
        <f t="shared" si="53"/>
        <v>5.977147379171627</v>
      </c>
      <c r="R198" s="28">
        <f t="shared" si="47"/>
        <v>1.5675040000000105E-2</v>
      </c>
      <c r="AB198">
        <f t="shared" si="48"/>
        <v>-2.3381218969589033E-2</v>
      </c>
      <c r="AC198">
        <f t="shared" si="49"/>
        <v>5.4668140050387001E-4</v>
      </c>
      <c r="AE198" s="6">
        <f t="shared" si="50"/>
        <v>5.7759231229443406</v>
      </c>
      <c r="AF198" s="21">
        <f t="shared" si="51"/>
        <v>-0.13482312294434085</v>
      </c>
      <c r="AG198" s="21">
        <f t="shared" si="52"/>
        <v>1.8177274480464845E-2</v>
      </c>
    </row>
    <row r="199" spans="1:33" x14ac:dyDescent="0.2">
      <c r="A199" s="1">
        <v>33178</v>
      </c>
      <c r="B199" s="21">
        <v>74.484416638971453</v>
      </c>
      <c r="C199">
        <v>133.69999999999999</v>
      </c>
      <c r="D199" s="20">
        <v>5.5632999999999999</v>
      </c>
      <c r="E199">
        <f t="shared" si="41"/>
        <v>3.8944095064194966</v>
      </c>
      <c r="F199">
        <f t="shared" si="40"/>
        <v>9.986158763990705</v>
      </c>
      <c r="H199" s="21">
        <f t="shared" si="54"/>
        <v>3.3267734982664887E-3</v>
      </c>
      <c r="I199" s="21">
        <f t="shared" si="55"/>
        <v>2.2488755622187551E-3</v>
      </c>
      <c r="J199" s="21">
        <f t="shared" si="56"/>
        <v>-1.3791636382974981E-2</v>
      </c>
      <c r="K199" s="21">
        <f t="shared" si="57"/>
        <v>1.0778979360477337E-3</v>
      </c>
      <c r="L199">
        <f t="shared" si="42"/>
        <v>-1.4869534319022715E-2</v>
      </c>
      <c r="M199">
        <f t="shared" si="43"/>
        <v>2.211030508645943E-4</v>
      </c>
      <c r="N199">
        <f t="shared" si="44"/>
        <v>5.6471805300470388</v>
      </c>
      <c r="O199" s="21">
        <f t="shared" si="45"/>
        <v>-8.3880530047038881E-2</v>
      </c>
      <c r="P199" s="25">
        <f t="shared" si="46"/>
        <v>7.0359433209721926E-3</v>
      </c>
      <c r="Q199" s="27">
        <f t="shared" si="53"/>
        <v>5.9835901339950892</v>
      </c>
      <c r="R199" s="28">
        <f t="shared" si="47"/>
        <v>6.0528399999999795E-3</v>
      </c>
      <c r="AB199">
        <f t="shared" si="48"/>
        <v>-1.6073204278312662E-2</v>
      </c>
      <c r="AC199">
        <f t="shared" si="49"/>
        <v>2.5834789577236847E-4</v>
      </c>
      <c r="AE199" s="6">
        <f t="shared" si="50"/>
        <v>5.6539705526543891</v>
      </c>
      <c r="AF199" s="21">
        <f t="shared" si="51"/>
        <v>-9.0670552654389169E-2</v>
      </c>
      <c r="AG199" s="21">
        <f t="shared" si="52"/>
        <v>8.2211491186523593E-3</v>
      </c>
    </row>
    <row r="200" spans="1:33" x14ac:dyDescent="0.2">
      <c r="A200" s="1">
        <v>33208</v>
      </c>
      <c r="B200" s="21">
        <v>74.390498026481268</v>
      </c>
      <c r="C200">
        <v>134.19999999999999</v>
      </c>
      <c r="D200" s="20">
        <v>5.6337999999999999</v>
      </c>
      <c r="E200">
        <f t="shared" si="41"/>
        <v>3.9635069621771515</v>
      </c>
      <c r="F200">
        <f t="shared" si="40"/>
        <v>10.163340481076787</v>
      </c>
      <c r="H200" s="21">
        <f t="shared" si="54"/>
        <v>-1.2609162658199224E-3</v>
      </c>
      <c r="I200" s="21">
        <f t="shared" si="55"/>
        <v>3.7397157816005944E-3</v>
      </c>
      <c r="J200" s="21">
        <f t="shared" si="56"/>
        <v>1.2672334765337023E-2</v>
      </c>
      <c r="K200" s="21">
        <f t="shared" si="57"/>
        <v>-5.0006320474205168E-3</v>
      </c>
      <c r="L200">
        <f t="shared" si="42"/>
        <v>1.767296681275754E-2</v>
      </c>
      <c r="M200">
        <f t="shared" si="43"/>
        <v>3.123337559648294E-4</v>
      </c>
      <c r="N200">
        <f t="shared" si="44"/>
        <v>5.5354799837305855</v>
      </c>
      <c r="O200" s="21">
        <f t="shared" si="45"/>
        <v>9.8320016269414445E-2</v>
      </c>
      <c r="P200" s="25">
        <f t="shared" si="46"/>
        <v>9.6668255992179205E-3</v>
      </c>
      <c r="Q200" s="27">
        <f t="shared" si="53"/>
        <v>5.9536684014124042</v>
      </c>
      <c r="R200" s="28">
        <f t="shared" si="47"/>
        <v>4.9702500000000007E-3</v>
      </c>
      <c r="AB200">
        <f t="shared" si="48"/>
        <v>1.322370277488526E-2</v>
      </c>
      <c r="AC200">
        <f t="shared" si="49"/>
        <v>1.7486631507850813E-4</v>
      </c>
      <c r="AE200" s="6">
        <f t="shared" si="50"/>
        <v>5.5602325743524803</v>
      </c>
      <c r="AF200" s="21">
        <f t="shared" si="51"/>
        <v>7.3567425647519613E-2</v>
      </c>
      <c r="AG200" s="21">
        <f t="shared" si="52"/>
        <v>5.4121661164033266E-3</v>
      </c>
    </row>
    <row r="201" spans="1:33" x14ac:dyDescent="0.2">
      <c r="A201" s="1">
        <v>33239</v>
      </c>
      <c r="B201" s="21">
        <v>76.161037795277622</v>
      </c>
      <c r="C201">
        <v>134.69999999999999</v>
      </c>
      <c r="D201" s="20">
        <v>5.6345000000000001</v>
      </c>
      <c r="E201">
        <f t="shared" si="41"/>
        <v>3.8862727376575186</v>
      </c>
      <c r="F201">
        <f t="shared" ref="F201:F264" si="58">C201*D201/B201</f>
        <v>9.9652942235387947</v>
      </c>
      <c r="H201" s="21">
        <f t="shared" si="54"/>
        <v>2.380061722622262E-2</v>
      </c>
      <c r="I201" s="21">
        <f t="shared" si="55"/>
        <v>3.7257824143070994E-3</v>
      </c>
      <c r="J201" s="21">
        <f t="shared" si="56"/>
        <v>1.2425006212501977E-4</v>
      </c>
      <c r="K201" s="21">
        <f t="shared" si="57"/>
        <v>2.0074834811915521E-2</v>
      </c>
      <c r="L201">
        <f t="shared" si="42"/>
        <v>-1.9950584749790501E-2</v>
      </c>
      <c r="M201">
        <f t="shared" si="43"/>
        <v>3.9802583185857333E-4</v>
      </c>
      <c r="N201">
        <f t="shared" si="44"/>
        <v>5.7468976043633697</v>
      </c>
      <c r="O201" s="21">
        <f t="shared" si="45"/>
        <v>-0.11239760436336965</v>
      </c>
      <c r="P201" s="25">
        <f t="shared" si="46"/>
        <v>1.2633221466624572E-2</v>
      </c>
      <c r="Q201" s="27">
        <f t="shared" si="53"/>
        <v>6.0731873110956789</v>
      </c>
      <c r="R201" s="28">
        <f t="shared" si="47"/>
        <v>4.9000000000020294E-7</v>
      </c>
      <c r="AB201">
        <f t="shared" si="48"/>
        <v>-1.1010955917562543E-2</v>
      </c>
      <c r="AC201">
        <f t="shared" si="49"/>
        <v>1.2124115021850558E-4</v>
      </c>
      <c r="AE201" s="6">
        <f t="shared" si="50"/>
        <v>5.6965335234483643</v>
      </c>
      <c r="AF201" s="21">
        <f t="shared" si="51"/>
        <v>-6.2033523448364214E-2</v>
      </c>
      <c r="AG201" s="21">
        <f t="shared" si="52"/>
        <v>3.8481580314187525E-3</v>
      </c>
    </row>
    <row r="202" spans="1:33" x14ac:dyDescent="0.2">
      <c r="A202" s="1">
        <v>33270</v>
      </c>
      <c r="B202" s="21">
        <v>78.275945809871317</v>
      </c>
      <c r="C202">
        <v>134.80000000000001</v>
      </c>
      <c r="D202" s="20">
        <v>5.5515999999999996</v>
      </c>
      <c r="E202">
        <f t="shared" ref="E202:E265" si="59">C202*D202/B202/$F$8*$E$8</f>
        <v>3.7284033172117867</v>
      </c>
      <c r="F202">
        <f t="shared" si="58"/>
        <v>9.5604808381072992</v>
      </c>
      <c r="H202" s="21">
        <f t="shared" si="54"/>
        <v>2.7768897008449533E-2</v>
      </c>
      <c r="I202" s="21">
        <f t="shared" si="55"/>
        <v>7.423904974017681E-4</v>
      </c>
      <c r="J202" s="21">
        <f t="shared" si="56"/>
        <v>-1.471292927500234E-2</v>
      </c>
      <c r="K202" s="21">
        <f t="shared" si="57"/>
        <v>2.7026506511047765E-2</v>
      </c>
      <c r="L202">
        <f t="shared" ref="L202:L265" si="60">J202-K202</f>
        <v>-4.1739435786050105E-2</v>
      </c>
      <c r="M202">
        <f t="shared" ref="M202:M265" si="61">(J202-K202)^2</f>
        <v>1.7421804997378003E-3</v>
      </c>
      <c r="N202">
        <f t="shared" ref="N202:N265" si="62">D201*(1+K202)</f>
        <v>5.7867808509364984</v>
      </c>
      <c r="O202" s="21">
        <f t="shared" ref="O202:O265" si="63">(D202-N202)</f>
        <v>-0.23518085093649876</v>
      </c>
      <c r="P202" s="25">
        <f t="shared" ref="P202:P265" si="64">(D202-N202)^2</f>
        <v>5.5310032647215651E-2</v>
      </c>
      <c r="Q202" s="27">
        <f t="shared" si="53"/>
        <v>6.2373243475018185</v>
      </c>
      <c r="R202" s="28">
        <f t="shared" ref="R202:R265" si="65">(D202-D201)^2</f>
        <v>6.8724100000000692E-3</v>
      </c>
      <c r="AB202">
        <f t="shared" ref="AB202:AB265" si="66">(J202 - 0.001779207 - 0.466056088*K202)</f>
        <v>-2.9088004171847794E-2</v>
      </c>
      <c r="AC202">
        <f t="shared" ref="AC202:AC265" si="67">(J202 - 0.001779207 - 0.466056088*K202)^2</f>
        <v>8.4611198670143462E-4</v>
      </c>
      <c r="AE202" s="6">
        <f t="shared" ref="AE202:AE265" si="68">D201*(1+0.001779207+0.466056088*K202)</f>
        <v>5.7154963595062753</v>
      </c>
      <c r="AF202" s="21">
        <f t="shared" ref="AF202:AF265" si="69">(D202-AE202)</f>
        <v>-0.16389635950627568</v>
      </c>
      <c r="AG202" s="21">
        <f t="shared" ref="AG202:AG265" si="70">(D202-AE202)^2</f>
        <v>2.6862016659410362E-2</v>
      </c>
    </row>
    <row r="203" spans="1:33" x14ac:dyDescent="0.2">
      <c r="A203" s="1">
        <v>33298</v>
      </c>
      <c r="B203" s="21">
        <v>78.557701647341844</v>
      </c>
      <c r="C203">
        <v>134.80000000000001</v>
      </c>
      <c r="D203" s="20">
        <v>5.9081000000000001</v>
      </c>
      <c r="E203">
        <f t="shared" si="59"/>
        <v>3.9535943843079657</v>
      </c>
      <c r="F203">
        <f t="shared" si="58"/>
        <v>10.137922358971514</v>
      </c>
      <c r="H203" s="21">
        <f t="shared" si="54"/>
        <v>3.599520063991335E-3</v>
      </c>
      <c r="I203" s="21">
        <f t="shared" si="55"/>
        <v>0</v>
      </c>
      <c r="J203" s="21">
        <f t="shared" si="56"/>
        <v>6.4215721593774866E-2</v>
      </c>
      <c r="K203" s="21">
        <f t="shared" si="57"/>
        <v>3.599520063991335E-3</v>
      </c>
      <c r="L203">
        <f t="shared" si="60"/>
        <v>6.0616201529783531E-2</v>
      </c>
      <c r="M203">
        <f t="shared" si="61"/>
        <v>3.6743238878993315E-3</v>
      </c>
      <c r="N203">
        <f t="shared" si="62"/>
        <v>5.5715830955872541</v>
      </c>
      <c r="O203" s="21">
        <f t="shared" si="63"/>
        <v>0.33651690441274607</v>
      </c>
      <c r="P203" s="25">
        <f t="shared" si="64"/>
        <v>0.11324362695553727</v>
      </c>
      <c r="Q203" s="27">
        <f t="shared" ref="Q203:Q266" si="71">Q202*(1+K203)</f>
        <v>6.2597757216362728</v>
      </c>
      <c r="R203" s="28">
        <f t="shared" si="65"/>
        <v>0.12709225000000035</v>
      </c>
      <c r="AB203">
        <f t="shared" si="66"/>
        <v>6.0758936354073555E-2</v>
      </c>
      <c r="AC203">
        <f t="shared" si="67"/>
        <v>3.6916483468783612E-3</v>
      </c>
      <c r="AE203" s="6">
        <f t="shared" si="68"/>
        <v>5.570790688936726</v>
      </c>
      <c r="AF203" s="21">
        <f t="shared" si="69"/>
        <v>0.33730931106327411</v>
      </c>
      <c r="AG203" s="21">
        <f t="shared" si="70"/>
        <v>0.11377757132998061</v>
      </c>
    </row>
    <row r="204" spans="1:33" x14ac:dyDescent="0.2">
      <c r="A204" s="1">
        <v>33329</v>
      </c>
      <c r="B204" s="21">
        <v>78.989031571370845</v>
      </c>
      <c r="C204">
        <v>135.1</v>
      </c>
      <c r="D204" s="20">
        <v>6.1144999999999996</v>
      </c>
      <c r="E204">
        <f t="shared" si="59"/>
        <v>4.0784266820491757</v>
      </c>
      <c r="F204">
        <f t="shared" si="58"/>
        <v>10.458020988060881</v>
      </c>
      <c r="H204" s="21">
        <f t="shared" si="54"/>
        <v>5.4906128232379281E-3</v>
      </c>
      <c r="I204" s="21">
        <f t="shared" si="55"/>
        <v>2.225519287833766E-3</v>
      </c>
      <c r="J204" s="21">
        <f t="shared" si="56"/>
        <v>3.4935089114943807E-2</v>
      </c>
      <c r="K204" s="21">
        <f t="shared" si="57"/>
        <v>3.2650935354041621E-3</v>
      </c>
      <c r="L204">
        <f t="shared" si="60"/>
        <v>3.1669995579539645E-2</v>
      </c>
      <c r="M204">
        <f t="shared" si="61"/>
        <v>1.0029886200080607E-3</v>
      </c>
      <c r="N204">
        <f t="shared" si="62"/>
        <v>5.9273904991165214</v>
      </c>
      <c r="O204" s="21">
        <f t="shared" si="63"/>
        <v>0.18710950088347822</v>
      </c>
      <c r="P204" s="25">
        <f t="shared" si="64"/>
        <v>3.5009965320864339E-2</v>
      </c>
      <c r="Q204" s="27">
        <f t="shared" si="71"/>
        <v>6.2802144748780675</v>
      </c>
      <c r="R204" s="28">
        <f t="shared" si="65"/>
        <v>4.2600959999999785E-2</v>
      </c>
      <c r="AB204">
        <f t="shared" si="66"/>
        <v>3.1634165394879253E-2</v>
      </c>
      <c r="AC204">
        <f t="shared" si="67"/>
        <v>1.0007204202305761E-3</v>
      </c>
      <c r="AE204" s="6">
        <f t="shared" si="68"/>
        <v>5.9276021874305131</v>
      </c>
      <c r="AF204" s="21">
        <f t="shared" si="69"/>
        <v>0.18689781256948645</v>
      </c>
      <c r="AG204" s="21">
        <f t="shared" si="70"/>
        <v>3.4930792343258889E-2</v>
      </c>
    </row>
    <row r="205" spans="1:33" x14ac:dyDescent="0.2">
      <c r="A205" s="1">
        <v>33359</v>
      </c>
      <c r="B205" s="21">
        <v>79.069036315343936</v>
      </c>
      <c r="C205">
        <v>135.6</v>
      </c>
      <c r="D205" s="20">
        <v>6.1577999999999999</v>
      </c>
      <c r="E205">
        <f t="shared" si="59"/>
        <v>4.1183378701369753</v>
      </c>
      <c r="F205">
        <f t="shared" si="58"/>
        <v>10.560362423918431</v>
      </c>
      <c r="H205" s="21">
        <f t="shared" si="54"/>
        <v>1.0128589043505443E-3</v>
      </c>
      <c r="I205" s="21">
        <f t="shared" si="55"/>
        <v>3.7009622501851247E-3</v>
      </c>
      <c r="J205" s="21">
        <f t="shared" si="56"/>
        <v>7.0815275165589942E-3</v>
      </c>
      <c r="K205" s="21">
        <f t="shared" si="57"/>
        <v>-2.6881033458345804E-3</v>
      </c>
      <c r="L205">
        <f t="shared" si="60"/>
        <v>9.7696308623935746E-3</v>
      </c>
      <c r="M205">
        <f t="shared" si="61"/>
        <v>9.544568718743302E-5</v>
      </c>
      <c r="N205">
        <f t="shared" si="62"/>
        <v>6.0980635920918944</v>
      </c>
      <c r="O205" s="21">
        <f t="shared" si="63"/>
        <v>5.9736407908105527E-2</v>
      </c>
      <c r="P205" s="25">
        <f t="shared" si="64"/>
        <v>3.5684384297635726E-3</v>
      </c>
      <c r="Q205" s="27">
        <f t="shared" si="71"/>
        <v>6.2633326093355892</v>
      </c>
      <c r="R205" s="28">
        <f t="shared" si="65"/>
        <v>1.8748900000000292E-3</v>
      </c>
      <c r="AB205">
        <f t="shared" si="66"/>
        <v>6.5551274460583699E-3</v>
      </c>
      <c r="AC205">
        <f t="shared" si="67"/>
        <v>4.2969695834067728E-5</v>
      </c>
      <c r="AE205" s="6">
        <f t="shared" si="68"/>
        <v>6.1177186732310753</v>
      </c>
      <c r="AF205" s="21">
        <f t="shared" si="69"/>
        <v>4.0081326768924619E-2</v>
      </c>
      <c r="AG205" s="21">
        <f t="shared" si="70"/>
        <v>1.6065127555573132E-3</v>
      </c>
    </row>
    <row r="206" spans="1:33" x14ac:dyDescent="0.2">
      <c r="A206" s="1">
        <v>33390</v>
      </c>
      <c r="B206" s="21">
        <v>78.964682301465956</v>
      </c>
      <c r="C206">
        <v>136</v>
      </c>
      <c r="D206" s="20">
        <v>6.4234999999999998</v>
      </c>
      <c r="E206">
        <f t="shared" si="59"/>
        <v>4.3144048424899992</v>
      </c>
      <c r="F206">
        <f t="shared" si="58"/>
        <v>11.063123089191254</v>
      </c>
      <c r="H206" s="21">
        <f t="shared" si="54"/>
        <v>-1.3197835554968895E-3</v>
      </c>
      <c r="I206" s="21">
        <f t="shared" si="55"/>
        <v>2.9498525073747839E-3</v>
      </c>
      <c r="J206" s="21">
        <f t="shared" si="56"/>
        <v>4.3148527071356524E-2</v>
      </c>
      <c r="K206" s="21">
        <f t="shared" si="57"/>
        <v>-4.2696360628716734E-3</v>
      </c>
      <c r="L206">
        <f t="shared" si="60"/>
        <v>4.7418163134228197E-2</v>
      </c>
      <c r="M206">
        <f t="shared" si="61"/>
        <v>2.248482195024278E-3</v>
      </c>
      <c r="N206">
        <f t="shared" si="62"/>
        <v>6.1315084350520488</v>
      </c>
      <c r="O206" s="21">
        <f t="shared" si="63"/>
        <v>0.29199156494795098</v>
      </c>
      <c r="P206" s="25">
        <f t="shared" si="64"/>
        <v>8.5259074000753471E-2</v>
      </c>
      <c r="Q206" s="27">
        <f t="shared" si="71"/>
        <v>6.2365904585530094</v>
      </c>
      <c r="R206" s="28">
        <f t="shared" si="65"/>
        <v>7.0596489999999901E-2</v>
      </c>
      <c r="AB206">
        <f t="shared" si="66"/>
        <v>4.3359209952002223E-2</v>
      </c>
      <c r="AC206">
        <f t="shared" si="67"/>
        <v>1.8800210876618085E-3</v>
      </c>
      <c r="AE206" s="6">
        <f t="shared" si="68"/>
        <v>6.1565026569575592</v>
      </c>
      <c r="AF206" s="21">
        <f t="shared" si="69"/>
        <v>0.2669973430424406</v>
      </c>
      <c r="AG206" s="21">
        <f t="shared" si="70"/>
        <v>7.128758119172271E-2</v>
      </c>
    </row>
    <row r="207" spans="1:33" x14ac:dyDescent="0.2">
      <c r="A207" s="1">
        <v>33420</v>
      </c>
      <c r="B207" s="21">
        <v>78.982074637112291</v>
      </c>
      <c r="C207">
        <v>136.19999999999999</v>
      </c>
      <c r="D207" s="20">
        <v>6.4608999999999996</v>
      </c>
      <c r="E207">
        <f t="shared" si="59"/>
        <v>4.3449495671329101</v>
      </c>
      <c r="F207">
        <f t="shared" si="58"/>
        <v>11.14144676552362</v>
      </c>
      <c r="H207" s="21">
        <f t="shared" si="54"/>
        <v>2.2025461433416993E-4</v>
      </c>
      <c r="I207" s="21">
        <f t="shared" si="55"/>
        <v>1.4705882352941124E-3</v>
      </c>
      <c r="J207" s="21">
        <f t="shared" si="56"/>
        <v>5.8223709815521385E-3</v>
      </c>
      <c r="K207" s="21">
        <f t="shared" si="57"/>
        <v>-1.2503336209599425E-3</v>
      </c>
      <c r="L207">
        <f t="shared" si="60"/>
        <v>7.072704602512081E-3</v>
      </c>
      <c r="M207">
        <f t="shared" si="61"/>
        <v>5.0023150394395571E-5</v>
      </c>
      <c r="N207">
        <f t="shared" si="62"/>
        <v>6.4154684819857639</v>
      </c>
      <c r="O207" s="21">
        <f t="shared" si="63"/>
        <v>4.5431518014235728E-2</v>
      </c>
      <c r="P207" s="25">
        <f t="shared" si="64"/>
        <v>2.0640228290778255E-3</v>
      </c>
      <c r="Q207" s="27">
        <f t="shared" si="71"/>
        <v>6.2287926398225224</v>
      </c>
      <c r="R207" s="28">
        <f t="shared" si="65"/>
        <v>1.3987599999999909E-3</v>
      </c>
      <c r="AB207">
        <f t="shared" si="66"/>
        <v>4.6258895776316042E-3</v>
      </c>
      <c r="AC207">
        <f t="shared" si="67"/>
        <v>2.1398854384440703E-5</v>
      </c>
      <c r="AE207" s="6">
        <f t="shared" si="68"/>
        <v>6.4311855982980832</v>
      </c>
      <c r="AF207" s="21">
        <f t="shared" si="69"/>
        <v>2.9714401701916415E-2</v>
      </c>
      <c r="AG207" s="21">
        <f t="shared" si="70"/>
        <v>8.8294566850285311E-4</v>
      </c>
    </row>
    <row r="208" spans="1:33" x14ac:dyDescent="0.2">
      <c r="A208" s="1">
        <v>33451</v>
      </c>
      <c r="B208" s="21">
        <v>78.870763688975785</v>
      </c>
      <c r="C208">
        <v>136.6</v>
      </c>
      <c r="D208" s="20">
        <v>6.3311000000000002</v>
      </c>
      <c r="E208">
        <f t="shared" si="59"/>
        <v>4.2761898359750612</v>
      </c>
      <c r="F208">
        <f t="shared" si="58"/>
        <v>10.96513105173447</v>
      </c>
      <c r="H208" s="21">
        <f t="shared" si="54"/>
        <v>-1.4093191226988155E-3</v>
      </c>
      <c r="I208" s="21">
        <f t="shared" si="55"/>
        <v>2.936857562408246E-3</v>
      </c>
      <c r="J208" s="21">
        <f t="shared" si="56"/>
        <v>-2.0090080329365767E-2</v>
      </c>
      <c r="K208" s="21">
        <f t="shared" si="57"/>
        <v>-4.3461766851070616E-3</v>
      </c>
      <c r="L208">
        <f t="shared" si="60"/>
        <v>-1.5743903644258705E-2</v>
      </c>
      <c r="M208">
        <f t="shared" si="61"/>
        <v>2.4787050195970256E-4</v>
      </c>
      <c r="N208">
        <f t="shared" si="62"/>
        <v>6.4328197870551911</v>
      </c>
      <c r="O208" s="21">
        <f t="shared" si="63"/>
        <v>-0.10171978705519091</v>
      </c>
      <c r="P208" s="25">
        <f t="shared" si="64"/>
        <v>1.0346915078553384E-2</v>
      </c>
      <c r="Q208" s="27">
        <f t="shared" si="71"/>
        <v>6.2017212064749589</v>
      </c>
      <c r="R208" s="28">
        <f t="shared" si="65"/>
        <v>1.6848039999999863E-2</v>
      </c>
      <c r="AB208">
        <f t="shared" si="66"/>
        <v>-1.9843725225747965E-2</v>
      </c>
      <c r="AC208">
        <f t="shared" si="67"/>
        <v>3.9377343083498611E-4</v>
      </c>
      <c r="AE208" s="6">
        <f t="shared" si="68"/>
        <v>6.459308324311035</v>
      </c>
      <c r="AF208" s="21">
        <f t="shared" si="69"/>
        <v>-0.12820832431103479</v>
      </c>
      <c r="AG208" s="21">
        <f t="shared" si="70"/>
        <v>1.6437374422643477E-2</v>
      </c>
    </row>
    <row r="209" spans="1:33" x14ac:dyDescent="0.2">
      <c r="A209" s="1">
        <v>33482</v>
      </c>
      <c r="B209" s="21">
        <v>79.729945069904474</v>
      </c>
      <c r="C209">
        <v>137</v>
      </c>
      <c r="D209" s="20">
        <v>6.1651999999999996</v>
      </c>
      <c r="E209">
        <f t="shared" si="59"/>
        <v>4.1313255826758883</v>
      </c>
      <c r="F209">
        <f t="shared" si="58"/>
        <v>10.593665896288469</v>
      </c>
      <c r="H209" s="21">
        <f t="shared" si="54"/>
        <v>1.0893534444738506E-2</v>
      </c>
      <c r="I209" s="21">
        <f t="shared" si="55"/>
        <v>2.9282576866764831E-3</v>
      </c>
      <c r="J209" s="21">
        <f t="shared" si="56"/>
        <v>-2.6203977191957217E-2</v>
      </c>
      <c r="K209" s="21">
        <f t="shared" si="57"/>
        <v>7.9652767580620232E-3</v>
      </c>
      <c r="L209">
        <f t="shared" si="60"/>
        <v>-3.416925395001924E-2</v>
      </c>
      <c r="M209">
        <f t="shared" si="61"/>
        <v>1.1675379155009055E-3</v>
      </c>
      <c r="N209">
        <f t="shared" si="62"/>
        <v>6.3815289636829666</v>
      </c>
      <c r="O209" s="21">
        <f t="shared" si="63"/>
        <v>-0.21632896368296706</v>
      </c>
      <c r="P209" s="25">
        <f t="shared" si="64"/>
        <v>4.6798220528146479E-2</v>
      </c>
      <c r="Q209" s="27">
        <f t="shared" si="71"/>
        <v>6.251119632260874</v>
      </c>
      <c r="R209" s="28">
        <f t="shared" si="65"/>
        <v>2.7522810000000199E-2</v>
      </c>
      <c r="AB209">
        <f t="shared" si="66"/>
        <v>-3.169544991765693E-2</v>
      </c>
      <c r="AC209">
        <f t="shared" si="67"/>
        <v>1.0046015454826987E-3</v>
      </c>
      <c r="AE209" s="6">
        <f t="shared" si="68"/>
        <v>6.3658670629736767</v>
      </c>
      <c r="AF209" s="21">
        <f t="shared" si="69"/>
        <v>-0.20066706297367709</v>
      </c>
      <c r="AG209" s="21">
        <f t="shared" si="70"/>
        <v>4.0267270162481689E-2</v>
      </c>
    </row>
    <row r="210" spans="1:33" x14ac:dyDescent="0.2">
      <c r="A210" s="1">
        <v>33512</v>
      </c>
      <c r="B210" s="21">
        <v>80.029093243021336</v>
      </c>
      <c r="C210">
        <v>137.19999999999999</v>
      </c>
      <c r="D210" s="20">
        <v>6.1551999999999998</v>
      </c>
      <c r="E210">
        <f t="shared" si="59"/>
        <v>4.1152055671805945</v>
      </c>
      <c r="F210">
        <f t="shared" si="58"/>
        <v>10.552330481060912</v>
      </c>
      <c r="H210" s="21">
        <f t="shared" si="54"/>
        <v>3.7520178002703464E-3</v>
      </c>
      <c r="I210" s="21">
        <f t="shared" si="55"/>
        <v>1.4598540145984717E-3</v>
      </c>
      <c r="J210" s="21">
        <f t="shared" si="56"/>
        <v>-1.622007396353653E-3</v>
      </c>
      <c r="K210" s="21">
        <f t="shared" si="57"/>
        <v>2.2921637856718746E-3</v>
      </c>
      <c r="L210">
        <f t="shared" si="60"/>
        <v>-3.9141711820255276E-3</v>
      </c>
      <c r="M210">
        <f t="shared" si="61"/>
        <v>1.5320736042199116E-5</v>
      </c>
      <c r="N210">
        <f t="shared" si="62"/>
        <v>6.1793316481714236</v>
      </c>
      <c r="O210" s="21">
        <f t="shared" si="63"/>
        <v>-2.413164817142377E-2</v>
      </c>
      <c r="P210" s="25">
        <f t="shared" si="64"/>
        <v>5.8233644346938017E-4</v>
      </c>
      <c r="Q210" s="27">
        <f t="shared" si="71"/>
        <v>6.2654482223018446</v>
      </c>
      <c r="R210" s="28">
        <f t="shared" si="65"/>
        <v>9.9999999999995736E-5</v>
      </c>
      <c r="AB210">
        <f t="shared" si="66"/>
        <v>-4.4694912833591572E-3</v>
      </c>
      <c r="AC210">
        <f t="shared" si="67"/>
        <v>1.9976352332023488E-5</v>
      </c>
      <c r="AE210" s="6">
        <f t="shared" si="68"/>
        <v>6.1827553076601669</v>
      </c>
      <c r="AF210" s="21">
        <f t="shared" si="69"/>
        <v>-2.7555307660167117E-2</v>
      </c>
      <c r="AG210" s="21">
        <f t="shared" si="70"/>
        <v>7.592949802464646E-4</v>
      </c>
    </row>
    <row r="211" spans="1:33" x14ac:dyDescent="0.2">
      <c r="A211" s="1">
        <v>33543</v>
      </c>
      <c r="B211" s="21">
        <v>80.390853824465012</v>
      </c>
      <c r="C211">
        <v>137.80000000000001</v>
      </c>
      <c r="D211" s="20">
        <v>5.9245999999999999</v>
      </c>
      <c r="E211">
        <f t="shared" si="59"/>
        <v>3.9604520615535459</v>
      </c>
      <c r="F211">
        <f t="shared" si="58"/>
        <v>10.155507015544913</v>
      </c>
      <c r="H211" s="21">
        <f t="shared" si="54"/>
        <v>4.520363367670921E-3</v>
      </c>
      <c r="I211" s="21">
        <f t="shared" si="55"/>
        <v>4.3731778425657453E-3</v>
      </c>
      <c r="J211" s="21">
        <f t="shared" si="56"/>
        <v>-3.7464257863270123E-2</v>
      </c>
      <c r="K211" s="21">
        <f t="shared" si="57"/>
        <v>1.4718552510517569E-4</v>
      </c>
      <c r="L211">
        <f t="shared" si="60"/>
        <v>-3.7611443388375299E-2</v>
      </c>
      <c r="M211">
        <f t="shared" si="61"/>
        <v>1.4146206737569601E-3</v>
      </c>
      <c r="N211">
        <f t="shared" si="62"/>
        <v>6.1561059563441267</v>
      </c>
      <c r="O211" s="21">
        <f t="shared" si="63"/>
        <v>-0.23150595634412685</v>
      </c>
      <c r="P211" s="25">
        <f t="shared" si="64"/>
        <v>5.3595007822808766E-2</v>
      </c>
      <c r="Q211" s="27">
        <f t="shared" si="71"/>
        <v>6.2663704055884635</v>
      </c>
      <c r="R211" s="28">
        <f t="shared" si="65"/>
        <v>5.3176359999999964E-2</v>
      </c>
      <c r="AB211">
        <f t="shared" si="66"/>
        <v>-3.9312061573310866E-2</v>
      </c>
      <c r="AC211">
        <f t="shared" si="67"/>
        <v>1.5454381851437847E-3</v>
      </c>
      <c r="AE211" s="6">
        <f t="shared" si="68"/>
        <v>6.1665736013960419</v>
      </c>
      <c r="AF211" s="21">
        <f t="shared" si="69"/>
        <v>-0.24197360139604207</v>
      </c>
      <c r="AG211" s="21">
        <f t="shared" si="70"/>
        <v>5.8551223772570653E-2</v>
      </c>
    </row>
    <row r="212" spans="1:33" x14ac:dyDescent="0.2">
      <c r="A212" s="1">
        <v>33573</v>
      </c>
      <c r="B212" s="21">
        <v>80.279542876328492</v>
      </c>
      <c r="C212">
        <v>138.19999999999999</v>
      </c>
      <c r="D212" s="20">
        <v>5.7157999999999998</v>
      </c>
      <c r="E212">
        <f t="shared" si="59"/>
        <v>3.837278555103794</v>
      </c>
      <c r="F212">
        <f t="shared" si="58"/>
        <v>9.8396619076031087</v>
      </c>
      <c r="H212" s="21">
        <f t="shared" si="54"/>
        <v>-1.3846220414522881E-3</v>
      </c>
      <c r="I212" s="21">
        <f t="shared" si="55"/>
        <v>2.9027576197386828E-3</v>
      </c>
      <c r="J212" s="21">
        <f t="shared" si="56"/>
        <v>-3.5242885595652029E-2</v>
      </c>
      <c r="K212" s="21">
        <f t="shared" si="57"/>
        <v>-4.2873796611909709E-3</v>
      </c>
      <c r="L212">
        <f t="shared" si="60"/>
        <v>-3.0955505934461058E-2</v>
      </c>
      <c r="M212">
        <f t="shared" si="61"/>
        <v>9.5824334765845379E-4</v>
      </c>
      <c r="N212">
        <f t="shared" si="62"/>
        <v>5.8991989904593076</v>
      </c>
      <c r="O212" s="21">
        <f t="shared" si="63"/>
        <v>-0.18339899045930785</v>
      </c>
      <c r="P212" s="25">
        <f t="shared" si="64"/>
        <v>3.363518970149329E-2</v>
      </c>
      <c r="Q212" s="27">
        <f t="shared" si="71"/>
        <v>6.2395040965620545</v>
      </c>
      <c r="R212" s="28">
        <f t="shared" si="65"/>
        <v>4.3597440000000043E-2</v>
      </c>
      <c r="AB212">
        <f t="shared" si="66"/>
        <v>-3.50239332029866E-2</v>
      </c>
      <c r="AC212">
        <f t="shared" si="67"/>
        <v>1.2266758970072673E-3</v>
      </c>
      <c r="AE212" s="6">
        <f t="shared" si="68"/>
        <v>5.9233027946544139</v>
      </c>
      <c r="AF212" s="21">
        <f t="shared" si="69"/>
        <v>-0.20750279465441412</v>
      </c>
      <c r="AG212" s="21">
        <f t="shared" si="70"/>
        <v>4.3057409789391952E-2</v>
      </c>
    </row>
    <row r="213" spans="1:33" x14ac:dyDescent="0.2">
      <c r="A213" s="1">
        <v>33604</v>
      </c>
      <c r="B213" s="21">
        <v>80.143882658287126</v>
      </c>
      <c r="C213">
        <v>138.30000000000001</v>
      </c>
      <c r="D213" s="20">
        <v>5.7461000000000002</v>
      </c>
      <c r="E213">
        <f t="shared" si="59"/>
        <v>3.8669462167129538</v>
      </c>
      <c r="F213">
        <f t="shared" si="58"/>
        <v>9.9157365932511023</v>
      </c>
      <c r="H213" s="21">
        <f t="shared" si="54"/>
        <v>-1.6898479136876476E-3</v>
      </c>
      <c r="I213" s="21">
        <f t="shared" si="55"/>
        <v>7.2358900144742222E-4</v>
      </c>
      <c r="J213" s="21">
        <f t="shared" si="56"/>
        <v>5.301095209769402E-3</v>
      </c>
      <c r="K213" s="21">
        <f t="shared" si="57"/>
        <v>-2.4134369151350699E-3</v>
      </c>
      <c r="L213">
        <f t="shared" si="60"/>
        <v>7.7145321249044718E-3</v>
      </c>
      <c r="M213">
        <f t="shared" si="61"/>
        <v>5.9514005906183108E-5</v>
      </c>
      <c r="N213">
        <f t="shared" si="62"/>
        <v>5.7020052772804704</v>
      </c>
      <c r="O213" s="21">
        <f t="shared" si="63"/>
        <v>4.4094722719529855E-2</v>
      </c>
      <c r="P213" s="25">
        <f t="shared" si="64"/>
        <v>1.9443445717122225E-3</v>
      </c>
      <c r="Q213" s="27">
        <f t="shared" si="71"/>
        <v>6.2244454470432755</v>
      </c>
      <c r="R213" s="28">
        <f t="shared" si="65"/>
        <v>9.1809000000002655E-4</v>
      </c>
      <c r="AB213">
        <f t="shared" si="66"/>
        <v>4.6466851770720404E-3</v>
      </c>
      <c r="AC213">
        <f t="shared" si="67"/>
        <v>2.159168313482102E-5</v>
      </c>
      <c r="AE213" s="6">
        <f t="shared" si="68"/>
        <v>5.719540476864891</v>
      </c>
      <c r="AF213" s="21">
        <f t="shared" si="69"/>
        <v>2.6559523135109231E-2</v>
      </c>
      <c r="AG213" s="21">
        <f t="shared" si="70"/>
        <v>7.054082691644025E-4</v>
      </c>
    </row>
    <row r="214" spans="1:33" x14ac:dyDescent="0.2">
      <c r="A214" s="1">
        <v>33635</v>
      </c>
      <c r="B214" s="21">
        <v>80.178667329579781</v>
      </c>
      <c r="C214">
        <v>138.6</v>
      </c>
      <c r="D214" s="20">
        <v>5.8764000000000003</v>
      </c>
      <c r="E214">
        <f t="shared" si="59"/>
        <v>3.961493039654616</v>
      </c>
      <c r="F214">
        <f t="shared" si="58"/>
        <v>10.158176322039258</v>
      </c>
      <c r="H214" s="21">
        <f t="shared" si="54"/>
        <v>4.3402777777767909E-4</v>
      </c>
      <c r="I214" s="21">
        <f t="shared" si="55"/>
        <v>2.1691973969630851E-3</v>
      </c>
      <c r="J214" s="21">
        <f t="shared" si="56"/>
        <v>2.2676249978246021E-2</v>
      </c>
      <c r="K214" s="21">
        <f t="shared" si="57"/>
        <v>-1.735169619185406E-3</v>
      </c>
      <c r="L214">
        <f t="shared" si="60"/>
        <v>2.4411419597431427E-2</v>
      </c>
      <c r="M214">
        <f t="shared" si="61"/>
        <v>5.9591740676185917E-4</v>
      </c>
      <c r="N214">
        <f t="shared" si="62"/>
        <v>5.7361295418511986</v>
      </c>
      <c r="O214" s="21">
        <f t="shared" si="63"/>
        <v>0.14027045814880168</v>
      </c>
      <c r="P214" s="25">
        <f t="shared" si="64"/>
        <v>1.9675801429274723E-2</v>
      </c>
      <c r="Q214" s="27">
        <f t="shared" si="71"/>
        <v>6.2136449784072889</v>
      </c>
      <c r="R214" s="28">
        <f t="shared" si="65"/>
        <v>1.6978090000000022E-2</v>
      </c>
      <c r="AB214">
        <f t="shared" si="66"/>
        <v>2.1705729342980019E-2</v>
      </c>
      <c r="AC214">
        <f t="shared" si="67"/>
        <v>4.7113868631070381E-4</v>
      </c>
      <c r="AE214" s="6">
        <f t="shared" si="68"/>
        <v>5.751676708622302</v>
      </c>
      <c r="AF214" s="21">
        <f t="shared" si="69"/>
        <v>0.12472329137769833</v>
      </c>
      <c r="AG214" s="21">
        <f t="shared" si="70"/>
        <v>1.5555899412086238E-2</v>
      </c>
    </row>
    <row r="215" spans="1:33" x14ac:dyDescent="0.2">
      <c r="A215" s="1">
        <v>33664</v>
      </c>
      <c r="B215" s="21">
        <v>80.554341779540493</v>
      </c>
      <c r="C215">
        <v>139.1</v>
      </c>
      <c r="D215" s="20">
        <v>6.0263</v>
      </c>
      <c r="E215">
        <f t="shared" si="59"/>
        <v>4.0581871822844322</v>
      </c>
      <c r="F215">
        <f t="shared" si="58"/>
        <v>10.406122270778758</v>
      </c>
      <c r="H215" s="21">
        <f t="shared" si="54"/>
        <v>4.6854663774402727E-3</v>
      </c>
      <c r="I215" s="21">
        <f t="shared" si="55"/>
        <v>3.6075036075036149E-3</v>
      </c>
      <c r="J215" s="21">
        <f t="shared" si="56"/>
        <v>2.5508814920699674E-2</v>
      </c>
      <c r="K215" s="21">
        <f t="shared" si="57"/>
        <v>1.0779627699366578E-3</v>
      </c>
      <c r="L215">
        <f t="shared" si="60"/>
        <v>2.4430852150763016E-2</v>
      </c>
      <c r="M215">
        <f t="shared" si="61"/>
        <v>5.9686653681244187E-4</v>
      </c>
      <c r="N215">
        <f t="shared" si="62"/>
        <v>5.8827345404212563</v>
      </c>
      <c r="O215" s="21">
        <f t="shared" si="63"/>
        <v>0.14356545957874367</v>
      </c>
      <c r="P215" s="25">
        <f t="shared" si="64"/>
        <v>2.0611041184055882E-2</v>
      </c>
      <c r="Q215" s="27">
        <f t="shared" si="71"/>
        <v>6.2203430563596163</v>
      </c>
      <c r="R215" s="28">
        <f t="shared" si="65"/>
        <v>2.2470009999999908E-2</v>
      </c>
      <c r="AB215">
        <f t="shared" si="66"/>
        <v>2.3227216809133349E-2</v>
      </c>
      <c r="AC215">
        <f t="shared" si="67"/>
        <v>5.3950360069848682E-4</v>
      </c>
      <c r="AE215" s="6">
        <f t="shared" si="68"/>
        <v>5.8898075831428081</v>
      </c>
      <c r="AF215" s="21">
        <f t="shared" si="69"/>
        <v>0.13649241685719193</v>
      </c>
      <c r="AG215" s="21">
        <f t="shared" si="70"/>
        <v>1.8630179859517454E-2</v>
      </c>
    </row>
    <row r="216" spans="1:33" x14ac:dyDescent="0.2">
      <c r="A216" s="1">
        <v>33695</v>
      </c>
      <c r="B216" s="21">
        <v>80.738700537391608</v>
      </c>
      <c r="C216">
        <v>139.4</v>
      </c>
      <c r="D216" s="20">
        <v>5.9667000000000003</v>
      </c>
      <c r="E216">
        <f t="shared" si="59"/>
        <v>4.0175229954866616</v>
      </c>
      <c r="F216">
        <f t="shared" si="58"/>
        <v>10.301849973604632</v>
      </c>
      <c r="H216" s="21">
        <f t="shared" si="54"/>
        <v>2.2886259607912685E-3</v>
      </c>
      <c r="I216" s="21">
        <f t="shared" si="55"/>
        <v>2.1567217828901697E-3</v>
      </c>
      <c r="J216" s="21">
        <f t="shared" si="56"/>
        <v>-9.8899822444948882E-3</v>
      </c>
      <c r="K216" s="21">
        <f t="shared" si="57"/>
        <v>1.3190417790109876E-4</v>
      </c>
      <c r="L216">
        <f t="shared" si="60"/>
        <v>-1.0021886422395987E-2</v>
      </c>
      <c r="M216">
        <f t="shared" si="61"/>
        <v>1.0043820746340503E-4</v>
      </c>
      <c r="N216">
        <f t="shared" si="62"/>
        <v>6.0270948941472851</v>
      </c>
      <c r="O216" s="21">
        <f t="shared" si="63"/>
        <v>-6.0394894147284717E-2</v>
      </c>
      <c r="P216" s="25">
        <f t="shared" si="64"/>
        <v>3.6475432390617258E-3</v>
      </c>
      <c r="Q216" s="27">
        <f t="shared" si="71"/>
        <v>6.2211635455967285</v>
      </c>
      <c r="R216" s="28">
        <f t="shared" si="65"/>
        <v>3.5521599999999588E-3</v>
      </c>
      <c r="AB216">
        <f t="shared" si="66"/>
        <v>-1.173066398963833E-2</v>
      </c>
      <c r="AC216">
        <f t="shared" si="67"/>
        <v>1.3760847763779748E-4</v>
      </c>
      <c r="AE216" s="6">
        <f t="shared" si="68"/>
        <v>6.0373925004007587</v>
      </c>
      <c r="AF216" s="21">
        <f t="shared" si="69"/>
        <v>-7.0692500400758362E-2</v>
      </c>
      <c r="AG216" s="21">
        <f t="shared" si="70"/>
        <v>4.9974296129112212E-3</v>
      </c>
    </row>
    <row r="217" spans="1:33" x14ac:dyDescent="0.2">
      <c r="A217" s="1">
        <v>33725</v>
      </c>
      <c r="B217" s="21">
        <v>80.794356011459854</v>
      </c>
      <c r="C217">
        <v>139.69999999999999</v>
      </c>
      <c r="D217" s="20">
        <v>5.8461999999999996</v>
      </c>
      <c r="E217">
        <f t="shared" si="59"/>
        <v>3.9421414319033383</v>
      </c>
      <c r="F217">
        <f t="shared" si="58"/>
        <v>10.108554363428027</v>
      </c>
      <c r="H217" s="21">
        <f t="shared" si="54"/>
        <v>6.8932833570278795E-4</v>
      </c>
      <c r="I217" s="21">
        <f t="shared" si="55"/>
        <v>2.1520803443326741E-3</v>
      </c>
      <c r="J217" s="21">
        <f t="shared" si="56"/>
        <v>-2.0195417902693413E-2</v>
      </c>
      <c r="K217" s="21">
        <f t="shared" si="57"/>
        <v>-1.4627520086298862E-3</v>
      </c>
      <c r="L217">
        <f t="shared" si="60"/>
        <v>-1.8732665894063527E-2</v>
      </c>
      <c r="M217">
        <f t="shared" si="61"/>
        <v>3.5091277149861086E-4</v>
      </c>
      <c r="N217">
        <f t="shared" si="62"/>
        <v>5.9579721975901085</v>
      </c>
      <c r="O217" s="21">
        <f t="shared" si="63"/>
        <v>-0.11177219759010892</v>
      </c>
      <c r="P217" s="25">
        <f t="shared" si="64"/>
        <v>1.249302415412235E-2</v>
      </c>
      <c r="Q217" s="27">
        <f t="shared" si="71"/>
        <v>6.2120635261243917</v>
      </c>
      <c r="R217" s="28">
        <f t="shared" si="65"/>
        <v>1.4520250000000174E-2</v>
      </c>
      <c r="AB217">
        <f t="shared" si="66"/>
        <v>-2.1292900423837229E-2</v>
      </c>
      <c r="AC217">
        <f t="shared" si="67"/>
        <v>4.5338760845944768E-4</v>
      </c>
      <c r="AE217" s="6">
        <f t="shared" si="68"/>
        <v>5.9732483489589097</v>
      </c>
      <c r="AF217" s="21">
        <f t="shared" si="69"/>
        <v>-0.12704834895891004</v>
      </c>
      <c r="AG217" s="21">
        <f t="shared" si="70"/>
        <v>1.6141282973184977E-2</v>
      </c>
    </row>
    <row r="218" spans="1:33" x14ac:dyDescent="0.2">
      <c r="A218" s="1">
        <v>33756</v>
      </c>
      <c r="B218" s="21">
        <v>80.585647983703879</v>
      </c>
      <c r="C218">
        <v>140.1</v>
      </c>
      <c r="D218" s="20">
        <v>5.6791999999999998</v>
      </c>
      <c r="E218">
        <f t="shared" si="59"/>
        <v>3.850443422698814</v>
      </c>
      <c r="F218">
        <f t="shared" si="58"/>
        <v>9.8734196461496264</v>
      </c>
      <c r="H218" s="21">
        <f t="shared" si="54"/>
        <v>-2.5832005855257467E-3</v>
      </c>
      <c r="I218" s="21">
        <f t="shared" si="55"/>
        <v>2.8632784538296097E-3</v>
      </c>
      <c r="J218" s="21">
        <f t="shared" si="56"/>
        <v>-2.8565563956074014E-2</v>
      </c>
      <c r="K218" s="21">
        <f t="shared" si="57"/>
        <v>-5.4464790393553564E-3</v>
      </c>
      <c r="L218">
        <f t="shared" si="60"/>
        <v>-2.3119084916718657E-2</v>
      </c>
      <c r="M218">
        <f t="shared" si="61"/>
        <v>5.3449208738644814E-4</v>
      </c>
      <c r="N218">
        <f t="shared" si="62"/>
        <v>5.8143587942401203</v>
      </c>
      <c r="O218" s="21">
        <f t="shared" si="63"/>
        <v>-0.13515879424012045</v>
      </c>
      <c r="P218" s="25">
        <f t="shared" si="64"/>
        <v>1.8267899660443218E-2</v>
      </c>
      <c r="Q218" s="27">
        <f t="shared" si="71"/>
        <v>6.178229652338211</v>
      </c>
      <c r="R218" s="28">
        <f t="shared" si="65"/>
        <v>2.7888999999999938E-2</v>
      </c>
      <c r="AB218">
        <f t="shared" si="66"/>
        <v>-2.7806406241618061E-2</v>
      </c>
      <c r="AC218">
        <f t="shared" si="67"/>
        <v>7.731962280738959E-4</v>
      </c>
      <c r="AE218" s="6">
        <f t="shared" si="68"/>
        <v>5.8417618121697465</v>
      </c>
      <c r="AF218" s="21">
        <f t="shared" si="69"/>
        <v>-0.16256181216974674</v>
      </c>
      <c r="AG218" s="21">
        <f t="shared" si="70"/>
        <v>2.6426342775912021E-2</v>
      </c>
    </row>
    <row r="219" spans="1:33" x14ac:dyDescent="0.2">
      <c r="A219" s="1">
        <v>33786</v>
      </c>
      <c r="B219" s="21">
        <v>80.481293969825913</v>
      </c>
      <c r="C219">
        <v>140.5</v>
      </c>
      <c r="D219" s="20">
        <v>5.4084000000000003</v>
      </c>
      <c r="E219">
        <f t="shared" si="59"/>
        <v>3.6820809177609548</v>
      </c>
      <c r="F219">
        <f t="shared" si="58"/>
        <v>9.4416995865510653</v>
      </c>
      <c r="H219" s="21">
        <f t="shared" si="54"/>
        <v>-1.2949453964690161E-3</v>
      </c>
      <c r="I219" s="21">
        <f t="shared" si="55"/>
        <v>2.855103497501732E-3</v>
      </c>
      <c r="J219" s="21">
        <f t="shared" si="56"/>
        <v>-4.7682772221439573E-2</v>
      </c>
      <c r="K219" s="21">
        <f t="shared" si="57"/>
        <v>-4.1500488939707481E-3</v>
      </c>
      <c r="L219">
        <f t="shared" si="60"/>
        <v>-4.3532723327468825E-2</v>
      </c>
      <c r="M219">
        <f t="shared" si="61"/>
        <v>1.8950980003059484E-3</v>
      </c>
      <c r="N219">
        <f t="shared" si="62"/>
        <v>5.6556310423213612</v>
      </c>
      <c r="O219" s="21">
        <f t="shared" si="63"/>
        <v>-0.24723104232136084</v>
      </c>
      <c r="P219" s="25">
        <f t="shared" si="64"/>
        <v>6.1123188287306514E-2</v>
      </c>
      <c r="Q219" s="27">
        <f t="shared" si="71"/>
        <v>6.1525896972028278</v>
      </c>
      <c r="R219" s="28">
        <f t="shared" si="65"/>
        <v>7.3332639999999727E-2</v>
      </c>
      <c r="AB219">
        <f t="shared" si="66"/>
        <v>-4.7527823668906836E-2</v>
      </c>
      <c r="AC219">
        <f t="shared" si="67"/>
        <v>2.2588940227027008E-3</v>
      </c>
      <c r="AE219" s="6">
        <f t="shared" si="68"/>
        <v>5.6783200161804563</v>
      </c>
      <c r="AF219" s="21">
        <f t="shared" si="69"/>
        <v>-0.26992001618045602</v>
      </c>
      <c r="AG219" s="21">
        <f t="shared" si="70"/>
        <v>7.2856815134857644E-2</v>
      </c>
    </row>
    <row r="220" spans="1:33" x14ac:dyDescent="0.2">
      <c r="A220" s="1">
        <v>33817</v>
      </c>
      <c r="B220" s="21">
        <v>80.536949443894144</v>
      </c>
      <c r="C220">
        <v>140.80000000000001</v>
      </c>
      <c r="D220" s="20">
        <v>5.2744999999999997</v>
      </c>
      <c r="E220">
        <f t="shared" si="59"/>
        <v>3.5961013765602652</v>
      </c>
      <c r="F220">
        <f t="shared" si="58"/>
        <v>9.2212283321876374</v>
      </c>
      <c r="H220" s="21">
        <f t="shared" si="54"/>
        <v>6.9153304231295287E-4</v>
      </c>
      <c r="I220" s="21">
        <f t="shared" si="55"/>
        <v>2.135231316725994E-3</v>
      </c>
      <c r="J220" s="21">
        <f t="shared" si="56"/>
        <v>-2.475778418756025E-2</v>
      </c>
      <c r="K220" s="21">
        <f t="shared" si="57"/>
        <v>-1.4436982744130411E-3</v>
      </c>
      <c r="L220">
        <f t="shared" si="60"/>
        <v>-2.3314085913147209E-2</v>
      </c>
      <c r="M220">
        <f t="shared" si="61"/>
        <v>5.4354660196560909E-4</v>
      </c>
      <c r="N220">
        <f t="shared" si="62"/>
        <v>5.4005919022526649</v>
      </c>
      <c r="O220" s="21">
        <f t="shared" si="63"/>
        <v>-0.1260919022526652</v>
      </c>
      <c r="P220" s="25">
        <f t="shared" si="64"/>
        <v>1.5899167813695676E-2</v>
      </c>
      <c r="Q220" s="27">
        <f t="shared" si="71"/>
        <v>6.1437072140738049</v>
      </c>
      <c r="R220" s="28">
        <f t="shared" si="65"/>
        <v>1.7929210000000154E-2</v>
      </c>
      <c r="AB220">
        <f t="shared" si="66"/>
        <v>-2.5864146817534957E-2</v>
      </c>
      <c r="AC220">
        <f t="shared" si="67"/>
        <v>6.689540905990037E-4</v>
      </c>
      <c r="AE220" s="6">
        <f t="shared" si="68"/>
        <v>5.414383651647956</v>
      </c>
      <c r="AF220" s="21">
        <f t="shared" si="69"/>
        <v>-0.13988365164795624</v>
      </c>
      <c r="AG220" s="21">
        <f t="shared" si="70"/>
        <v>1.9567435998366772E-2</v>
      </c>
    </row>
    <row r="221" spans="1:33" x14ac:dyDescent="0.2">
      <c r="A221" s="1">
        <v>33848</v>
      </c>
      <c r="B221" s="21">
        <v>81.70919286645676</v>
      </c>
      <c r="C221">
        <v>141.1</v>
      </c>
      <c r="D221" s="20">
        <v>5.3685</v>
      </c>
      <c r="E221">
        <f t="shared" si="59"/>
        <v>3.6153654301380809</v>
      </c>
      <c r="F221">
        <f t="shared" si="58"/>
        <v>9.2706257818264035</v>
      </c>
      <c r="H221" s="21">
        <f t="shared" si="54"/>
        <v>1.4555349198807965E-2</v>
      </c>
      <c r="I221" s="21">
        <f t="shared" si="55"/>
        <v>2.1306818181816567E-3</v>
      </c>
      <c r="J221" s="21">
        <f t="shared" si="56"/>
        <v>1.782159446393039E-2</v>
      </c>
      <c r="K221" s="21">
        <f t="shared" si="57"/>
        <v>1.2424667380626309E-2</v>
      </c>
      <c r="L221">
        <f t="shared" si="60"/>
        <v>5.3969270833040817E-3</v>
      </c>
      <c r="M221">
        <f t="shared" si="61"/>
        <v>2.9126821942501104E-5</v>
      </c>
      <c r="N221">
        <f t="shared" si="62"/>
        <v>5.3400339080991133</v>
      </c>
      <c r="O221" s="21">
        <f t="shared" si="63"/>
        <v>2.8466091900886781E-2</v>
      </c>
      <c r="P221" s="25">
        <f t="shared" si="64"/>
        <v>8.1031838810973194E-4</v>
      </c>
      <c r="Q221" s="27">
        <f t="shared" si="71"/>
        <v>6.2200407326926266</v>
      </c>
      <c r="R221" s="28">
        <f t="shared" si="65"/>
        <v>8.8360000000000574E-3</v>
      </c>
      <c r="AB221">
        <f t="shared" si="66"/>
        <v>1.0251795589814485E-2</v>
      </c>
      <c r="AC221">
        <f t="shared" si="67"/>
        <v>1.0509931281533972E-4</v>
      </c>
      <c r="AE221" s="6">
        <f t="shared" si="68"/>
        <v>5.3144269041615244</v>
      </c>
      <c r="AF221" s="21">
        <f t="shared" si="69"/>
        <v>5.4073095838475638E-2</v>
      </c>
      <c r="AG221" s="21">
        <f t="shared" si="70"/>
        <v>2.9238996935569712E-3</v>
      </c>
    </row>
    <row r="222" spans="1:33" x14ac:dyDescent="0.2">
      <c r="A222" s="1">
        <v>33878</v>
      </c>
      <c r="B222" s="21">
        <v>81.862245420144461</v>
      </c>
      <c r="C222">
        <v>141.69999999999999</v>
      </c>
      <c r="D222" s="20">
        <v>5.6006</v>
      </c>
      <c r="E222">
        <f t="shared" si="59"/>
        <v>3.7806276284109046</v>
      </c>
      <c r="F222">
        <f t="shared" si="58"/>
        <v>9.694395944393575</v>
      </c>
      <c r="H222" s="21">
        <f t="shared" si="54"/>
        <v>1.873137505321365E-3</v>
      </c>
      <c r="I222" s="21">
        <f t="shared" si="55"/>
        <v>4.2523033309709302E-3</v>
      </c>
      <c r="J222" s="21">
        <f t="shared" si="56"/>
        <v>4.3233677936108883E-2</v>
      </c>
      <c r="K222" s="21">
        <f t="shared" si="57"/>
        <v>-2.3791658256495651E-3</v>
      </c>
      <c r="L222">
        <f t="shared" si="60"/>
        <v>4.5612843761758448E-2</v>
      </c>
      <c r="M222">
        <f t="shared" si="61"/>
        <v>2.0805315160345866E-3</v>
      </c>
      <c r="N222">
        <f t="shared" si="62"/>
        <v>5.3557274482650001</v>
      </c>
      <c r="O222" s="21">
        <f t="shared" si="63"/>
        <v>0.24487255173499989</v>
      </c>
      <c r="P222" s="25">
        <f t="shared" si="64"/>
        <v>5.9962566593210198E-2</v>
      </c>
      <c r="Q222" s="27">
        <f t="shared" si="71"/>
        <v>6.2052422243472556</v>
      </c>
      <c r="R222" s="28">
        <f t="shared" si="65"/>
        <v>5.3870409999999987E-2</v>
      </c>
      <c r="AB222">
        <f t="shared" si="66"/>
        <v>4.256329565351441E-2</v>
      </c>
      <c r="AC222">
        <f t="shared" si="67"/>
        <v>1.8116341368884788E-3</v>
      </c>
      <c r="AE222" s="6">
        <f t="shared" si="68"/>
        <v>5.3720989472841083</v>
      </c>
      <c r="AF222" s="21">
        <f t="shared" si="69"/>
        <v>0.22850105271589172</v>
      </c>
      <c r="AG222" s="21">
        <f t="shared" si="70"/>
        <v>5.2212731092270724E-2</v>
      </c>
    </row>
    <row r="223" spans="1:33" x14ac:dyDescent="0.2">
      <c r="A223" s="1">
        <v>33909</v>
      </c>
      <c r="B223" s="21">
        <v>81.458743233149605</v>
      </c>
      <c r="C223">
        <v>142.1</v>
      </c>
      <c r="D223" s="20">
        <v>6.2527999999999997</v>
      </c>
      <c r="E223">
        <f t="shared" si="59"/>
        <v>4.2537705536026529</v>
      </c>
      <c r="F223">
        <f t="shared" si="58"/>
        <v>10.907642872133286</v>
      </c>
      <c r="H223" s="21">
        <f t="shared" si="54"/>
        <v>-4.9290388374267913E-3</v>
      </c>
      <c r="I223" s="21">
        <f t="shared" si="55"/>
        <v>2.8228652081863093E-3</v>
      </c>
      <c r="J223" s="21">
        <f t="shared" si="56"/>
        <v>0.11645180873477834</v>
      </c>
      <c r="K223" s="21">
        <f t="shared" si="57"/>
        <v>-7.7519040456131005E-3</v>
      </c>
      <c r="L223">
        <f t="shared" si="60"/>
        <v>0.12420371278039144</v>
      </c>
      <c r="M223">
        <f t="shared" si="61"/>
        <v>1.5426562268433973E-2</v>
      </c>
      <c r="N223">
        <f t="shared" si="62"/>
        <v>5.557184686202139</v>
      </c>
      <c r="O223" s="21">
        <f t="shared" si="63"/>
        <v>0.69561531379786068</v>
      </c>
      <c r="P223" s="25">
        <f t="shared" si="64"/>
        <v>0.48388066479009617</v>
      </c>
      <c r="Q223" s="27">
        <f t="shared" si="71"/>
        <v>6.1571397820443288</v>
      </c>
      <c r="R223" s="28">
        <f t="shared" si="65"/>
        <v>0.42536483999999958</v>
      </c>
      <c r="AB223">
        <f t="shared" si="66"/>
        <v>0.11828542380882814</v>
      </c>
      <c r="AC223">
        <f t="shared" si="67"/>
        <v>1.3991441485634089E-2</v>
      </c>
      <c r="AE223" s="6">
        <f t="shared" si="68"/>
        <v>5.5903306554162766</v>
      </c>
      <c r="AF223" s="21">
        <f t="shared" si="69"/>
        <v>0.66246934458372309</v>
      </c>
      <c r="AG223" s="21">
        <f t="shared" si="70"/>
        <v>0.43886563251318761</v>
      </c>
    </row>
    <row r="224" spans="1:33" x14ac:dyDescent="0.2">
      <c r="A224" s="1">
        <v>33939</v>
      </c>
      <c r="B224" s="21">
        <v>81.771805274783532</v>
      </c>
      <c r="C224">
        <v>142.30000000000001</v>
      </c>
      <c r="D224" s="20">
        <v>6.8902999999999999</v>
      </c>
      <c r="E224">
        <f t="shared" si="59"/>
        <v>4.6760871416932384</v>
      </c>
      <c r="F224">
        <f t="shared" si="58"/>
        <v>11.990559419658057</v>
      </c>
      <c r="H224" s="21">
        <f t="shared" si="54"/>
        <v>3.8431975403534491E-3</v>
      </c>
      <c r="I224" s="21">
        <f t="shared" si="55"/>
        <v>1.4074595355384467E-3</v>
      </c>
      <c r="J224" s="21">
        <f t="shared" si="56"/>
        <v>0.10195432446264086</v>
      </c>
      <c r="K224" s="21">
        <f t="shared" si="57"/>
        <v>2.4357380048150024E-3</v>
      </c>
      <c r="L224">
        <f t="shared" si="60"/>
        <v>9.9518586457825853E-2</v>
      </c>
      <c r="M224">
        <f t="shared" si="61"/>
        <v>9.9039490505637585E-3</v>
      </c>
      <c r="N224">
        <f t="shared" si="62"/>
        <v>6.2680301825965072</v>
      </c>
      <c r="O224" s="21">
        <f t="shared" si="63"/>
        <v>0.62226981740349263</v>
      </c>
      <c r="P224" s="25">
        <f t="shared" si="64"/>
        <v>0.38721972565137608</v>
      </c>
      <c r="Q224" s="27">
        <f t="shared" si="71"/>
        <v>6.1721369614124129</v>
      </c>
      <c r="R224" s="28">
        <f t="shared" si="65"/>
        <v>0.40640625000000025</v>
      </c>
      <c r="AB224">
        <f t="shared" si="66"/>
        <v>9.9039926936723852E-2</v>
      </c>
      <c r="AC224">
        <f t="shared" si="67"/>
        <v>9.8089071276315984E-3</v>
      </c>
      <c r="AE224" s="6">
        <f t="shared" si="68"/>
        <v>6.2710231448500533</v>
      </c>
      <c r="AF224" s="21">
        <f t="shared" si="69"/>
        <v>0.61927685514994657</v>
      </c>
      <c r="AG224" s="21">
        <f t="shared" si="70"/>
        <v>0.38350382332440791</v>
      </c>
    </row>
    <row r="225" spans="1:33" x14ac:dyDescent="0.2">
      <c r="A225" s="1">
        <v>33970</v>
      </c>
      <c r="B225" s="21">
        <v>83.991067303255207</v>
      </c>
      <c r="C225">
        <v>142.80000000000001</v>
      </c>
      <c r="D225" s="20">
        <v>7.2535999999999996</v>
      </c>
      <c r="E225">
        <f t="shared" si="59"/>
        <v>4.8094106467231832</v>
      </c>
      <c r="F225">
        <f t="shared" si="58"/>
        <v>12.332431450836623</v>
      </c>
      <c r="H225" s="21">
        <f t="shared" si="54"/>
        <v>2.7139697124383355E-2</v>
      </c>
      <c r="I225" s="21">
        <f t="shared" si="55"/>
        <v>3.5137034434293835E-3</v>
      </c>
      <c r="J225" s="21">
        <f t="shared" si="56"/>
        <v>5.2726296387675342E-2</v>
      </c>
      <c r="K225" s="21">
        <f t="shared" si="57"/>
        <v>2.3625993680953972E-2</v>
      </c>
      <c r="L225">
        <f t="shared" si="60"/>
        <v>2.910030270672137E-2</v>
      </c>
      <c r="M225">
        <f t="shared" si="61"/>
        <v>8.4682761762281517E-4</v>
      </c>
      <c r="N225">
        <f t="shared" si="62"/>
        <v>7.0530901842598768</v>
      </c>
      <c r="O225" s="21">
        <f t="shared" si="63"/>
        <v>0.20050981574012283</v>
      </c>
      <c r="P225" s="25">
        <f t="shared" si="64"/>
        <v>4.020418620813801E-2</v>
      </c>
      <c r="Q225" s="27">
        <f t="shared" si="71"/>
        <v>6.3179598302607252</v>
      </c>
      <c r="R225" s="28">
        <f t="shared" si="65"/>
        <v>0.1319868899999998</v>
      </c>
      <c r="AB225">
        <f t="shared" si="66"/>
        <v>3.9936051197617214E-2</v>
      </c>
      <c r="AC225">
        <f t="shared" si="67"/>
        <v>1.5948881852587034E-3</v>
      </c>
      <c r="AE225" s="6">
        <f t="shared" si="68"/>
        <v>6.9784286264330575</v>
      </c>
      <c r="AF225" s="21">
        <f t="shared" si="69"/>
        <v>0.2751713735669421</v>
      </c>
      <c r="AG225" s="21">
        <f t="shared" si="70"/>
        <v>7.5719284830717604E-2</v>
      </c>
    </row>
    <row r="226" spans="1:33" x14ac:dyDescent="0.2">
      <c r="A226" s="1">
        <v>34001</v>
      </c>
      <c r="B226" s="21">
        <v>84.227603068045269</v>
      </c>
      <c r="C226">
        <v>143.1</v>
      </c>
      <c r="D226" s="20">
        <v>7.5566000000000004</v>
      </c>
      <c r="E226">
        <f t="shared" si="59"/>
        <v>5.0067369697034376</v>
      </c>
      <c r="F226">
        <f t="shared" si="58"/>
        <v>12.838421379822551</v>
      </c>
      <c r="H226" s="21">
        <f t="shared" si="54"/>
        <v>2.8162014412322911E-3</v>
      </c>
      <c r="I226" s="21">
        <f t="shared" si="55"/>
        <v>2.1008403361342243E-3</v>
      </c>
      <c r="J226" s="21">
        <f t="shared" si="56"/>
        <v>4.1772361310246087E-2</v>
      </c>
      <c r="K226" s="21">
        <f t="shared" si="57"/>
        <v>7.1536110509806683E-4</v>
      </c>
      <c r="L226">
        <f t="shared" si="60"/>
        <v>4.105700020514802E-2</v>
      </c>
      <c r="M226">
        <f t="shared" si="61"/>
        <v>1.6856772658455246E-3</v>
      </c>
      <c r="N226">
        <f t="shared" si="62"/>
        <v>7.2587889433119388</v>
      </c>
      <c r="O226" s="21">
        <f t="shared" si="63"/>
        <v>0.29781105668806163</v>
      </c>
      <c r="P226" s="25">
        <f t="shared" si="64"/>
        <v>8.869142548565985E-2</v>
      </c>
      <c r="Q226" s="27">
        <f t="shared" si="71"/>
        <v>6.3224794529868653</v>
      </c>
      <c r="R226" s="28">
        <f t="shared" si="65"/>
        <v>9.1809000000000501E-2</v>
      </c>
      <c r="AB226">
        <f t="shared" si="66"/>
        <v>3.9659755912096729E-2</v>
      </c>
      <c r="AC226">
        <f t="shared" si="67"/>
        <v>1.5728962390070915E-3</v>
      </c>
      <c r="AE226" s="6">
        <f t="shared" si="68"/>
        <v>7.2689239945160153</v>
      </c>
      <c r="AF226" s="21">
        <f t="shared" si="69"/>
        <v>0.28767600548398509</v>
      </c>
      <c r="AG226" s="21">
        <f t="shared" si="70"/>
        <v>8.2757484131221817E-2</v>
      </c>
    </row>
    <row r="227" spans="1:33" x14ac:dyDescent="0.2">
      <c r="A227" s="1">
        <v>34029</v>
      </c>
      <c r="B227" s="21">
        <v>84.585885182359647</v>
      </c>
      <c r="C227">
        <v>143.30000000000001</v>
      </c>
      <c r="D227" s="20">
        <v>7.7362000000000002</v>
      </c>
      <c r="E227">
        <f t="shared" si="59"/>
        <v>5.1111559358702294</v>
      </c>
      <c r="F227">
        <f t="shared" si="58"/>
        <v>13.106175547019017</v>
      </c>
      <c r="H227" s="21">
        <f t="shared" si="54"/>
        <v>4.2537375072271288E-3</v>
      </c>
      <c r="I227" s="21">
        <f t="shared" si="55"/>
        <v>1.3976240391335715E-3</v>
      </c>
      <c r="J227" s="21">
        <f t="shared" si="56"/>
        <v>2.3767302755207442E-2</v>
      </c>
      <c r="K227" s="21">
        <f t="shared" si="57"/>
        <v>2.8561134680935574E-3</v>
      </c>
      <c r="L227">
        <f t="shared" si="60"/>
        <v>2.0911189287113885E-2</v>
      </c>
      <c r="M227">
        <f t="shared" si="61"/>
        <v>4.372778374015065E-4</v>
      </c>
      <c r="N227">
        <f t="shared" si="62"/>
        <v>7.578182507032996</v>
      </c>
      <c r="O227" s="21">
        <f t="shared" si="63"/>
        <v>0.15801749296700418</v>
      </c>
      <c r="P227" s="25">
        <f t="shared" si="64"/>
        <v>2.4969528083577216E-2</v>
      </c>
      <c r="Q227" s="27">
        <f t="shared" si="71"/>
        <v>6.3405371717042858</v>
      </c>
      <c r="R227" s="28">
        <f t="shared" si="65"/>
        <v>3.2256159999999916E-2</v>
      </c>
      <c r="AB227">
        <f t="shared" si="66"/>
        <v>2.0656986685383644E-2</v>
      </c>
      <c r="AC227">
        <f t="shared" si="67"/>
        <v>4.2671109892011719E-4</v>
      </c>
      <c r="AE227" s="6">
        <f t="shared" si="68"/>
        <v>7.5801034144132311</v>
      </c>
      <c r="AF227" s="21">
        <f t="shared" si="69"/>
        <v>0.15609658558676909</v>
      </c>
      <c r="AG227" s="21">
        <f t="shared" si="70"/>
        <v>2.4366144031847527E-2</v>
      </c>
    </row>
    <row r="228" spans="1:33" x14ac:dyDescent="0.2">
      <c r="A228" s="1">
        <v>34060</v>
      </c>
      <c r="B228" s="21">
        <v>84.940688829544783</v>
      </c>
      <c r="C228">
        <v>143.80000000000001</v>
      </c>
      <c r="D228" s="20">
        <v>7.45</v>
      </c>
      <c r="E228">
        <f t="shared" si="59"/>
        <v>4.9186116094163967</v>
      </c>
      <c r="F228">
        <f t="shared" si="58"/>
        <v>12.612447753394814</v>
      </c>
      <c r="H228" s="21">
        <f t="shared" si="54"/>
        <v>4.1945963729079772E-3</v>
      </c>
      <c r="I228" s="21">
        <f t="shared" si="55"/>
        <v>3.4891835310537633E-3</v>
      </c>
      <c r="J228" s="21">
        <f t="shared" si="56"/>
        <v>-3.6994907060313831E-2</v>
      </c>
      <c r="K228" s="21">
        <f t="shared" si="57"/>
        <v>7.0541284185421382E-4</v>
      </c>
      <c r="L228">
        <f t="shared" si="60"/>
        <v>-3.7700319902168045E-2</v>
      </c>
      <c r="M228">
        <f t="shared" si="61"/>
        <v>1.421314120725808E-3</v>
      </c>
      <c r="N228">
        <f t="shared" si="62"/>
        <v>7.7416572148271525</v>
      </c>
      <c r="O228" s="21">
        <f t="shared" si="63"/>
        <v>-0.29165721482715234</v>
      </c>
      <c r="P228" s="25">
        <f t="shared" si="64"/>
        <v>8.5063930960731698E-2</v>
      </c>
      <c r="Q228" s="27">
        <f t="shared" si="71"/>
        <v>6.34500986804946</v>
      </c>
      <c r="R228" s="28">
        <f t="shared" si="65"/>
        <v>8.1910440000000001E-2</v>
      </c>
      <c r="AB228">
        <f t="shared" si="66"/>
        <v>-3.9102876009813367E-2</v>
      </c>
      <c r="AC228">
        <f t="shared" si="67"/>
        <v>1.5290349122388377E-3</v>
      </c>
      <c r="AE228" s="6">
        <f t="shared" si="68"/>
        <v>7.7525076693871187</v>
      </c>
      <c r="AF228" s="21">
        <f t="shared" si="69"/>
        <v>-0.30250766938711848</v>
      </c>
      <c r="AG228" s="21">
        <f t="shared" si="70"/>
        <v>9.1510890038026177E-2</v>
      </c>
    </row>
    <row r="229" spans="1:33" x14ac:dyDescent="0.2">
      <c r="A229" s="1">
        <v>34090</v>
      </c>
      <c r="B229" s="21">
        <v>84.742416203176631</v>
      </c>
      <c r="C229">
        <v>144.19999999999999</v>
      </c>
      <c r="D229" s="20">
        <v>7.3270999999999997</v>
      </c>
      <c r="E229">
        <f t="shared" si="59"/>
        <v>4.8622768915466672</v>
      </c>
      <c r="F229">
        <f t="shared" si="58"/>
        <v>12.467992622098421</v>
      </c>
      <c r="H229" s="21">
        <f t="shared" si="54"/>
        <v>-2.3342479217002277E-3</v>
      </c>
      <c r="I229" s="21">
        <f t="shared" si="55"/>
        <v>2.7816411682890507E-3</v>
      </c>
      <c r="J229" s="21">
        <f t="shared" si="56"/>
        <v>-1.6496644295302065E-2</v>
      </c>
      <c r="K229" s="21">
        <f t="shared" si="57"/>
        <v>-5.1158890899892784E-3</v>
      </c>
      <c r="L229">
        <f t="shared" si="60"/>
        <v>-1.1380755205312787E-2</v>
      </c>
      <c r="M229">
        <f t="shared" si="61"/>
        <v>1.295215890432541E-4</v>
      </c>
      <c r="N229">
        <f t="shared" si="62"/>
        <v>7.4118866262795802</v>
      </c>
      <c r="O229" s="21">
        <f t="shared" si="63"/>
        <v>-8.4786626279580446E-2</v>
      </c>
      <c r="P229" s="25">
        <f t="shared" si="64"/>
        <v>7.1887719958732416E-3</v>
      </c>
      <c r="Q229" s="27">
        <f t="shared" si="71"/>
        <v>6.3125495012896318</v>
      </c>
      <c r="R229" s="28">
        <f t="shared" si="65"/>
        <v>1.5104410000000111E-2</v>
      </c>
      <c r="AB229">
        <f t="shared" si="66"/>
        <v>-1.5891560039379783E-2</v>
      </c>
      <c r="AC229">
        <f t="shared" si="67"/>
        <v>2.525416804852124E-4</v>
      </c>
      <c r="AE229" s="6">
        <f t="shared" si="68"/>
        <v>7.4454921222933788</v>
      </c>
      <c r="AF229" s="21">
        <f t="shared" si="69"/>
        <v>-0.11839212229337903</v>
      </c>
      <c r="AG229" s="21">
        <f t="shared" si="70"/>
        <v>1.4016694621130416E-2</v>
      </c>
    </row>
    <row r="230" spans="1:33" x14ac:dyDescent="0.2">
      <c r="A230" s="1">
        <v>34121</v>
      </c>
      <c r="B230" s="21">
        <v>84.46413883283536</v>
      </c>
      <c r="C230">
        <v>144.30000000000001</v>
      </c>
      <c r="D230" s="20">
        <v>7.4541000000000004</v>
      </c>
      <c r="E230">
        <f t="shared" si="59"/>
        <v>4.9662929914783316</v>
      </c>
      <c r="F230">
        <f t="shared" si="58"/>
        <v>12.734713747911336</v>
      </c>
      <c r="H230" s="21">
        <f t="shared" si="54"/>
        <v>-3.2838026434610645E-3</v>
      </c>
      <c r="I230" s="21">
        <f t="shared" si="55"/>
        <v>6.9348127600576959E-4</v>
      </c>
      <c r="J230" s="21">
        <f t="shared" si="56"/>
        <v>1.7332914795758381E-2</v>
      </c>
      <c r="K230" s="21">
        <f t="shared" si="57"/>
        <v>-3.9772839194668341E-3</v>
      </c>
      <c r="L230">
        <f t="shared" si="60"/>
        <v>2.1310198715225215E-2</v>
      </c>
      <c r="M230">
        <f t="shared" si="61"/>
        <v>4.541245692823864E-4</v>
      </c>
      <c r="N230">
        <f t="shared" si="62"/>
        <v>7.2979580429936739</v>
      </c>
      <c r="O230" s="21">
        <f t="shared" si="63"/>
        <v>0.15614195700632649</v>
      </c>
      <c r="P230" s="25">
        <f t="shared" si="64"/>
        <v>2.4380310737765511E-2</v>
      </c>
      <c r="Q230" s="27">
        <f t="shared" si="71"/>
        <v>6.2874426996673138</v>
      </c>
      <c r="R230" s="28">
        <f t="shared" si="65"/>
        <v>1.6129000000000171E-2</v>
      </c>
      <c r="AB230">
        <f t="shared" si="66"/>
        <v>1.7407345180130401E-2</v>
      </c>
      <c r="AC230">
        <f t="shared" si="67"/>
        <v>3.0301566622020911E-4</v>
      </c>
      <c r="AE230" s="6">
        <f t="shared" si="68"/>
        <v>7.3265546411306675</v>
      </c>
      <c r="AF230" s="21">
        <f t="shared" si="69"/>
        <v>0.12754535886933294</v>
      </c>
      <c r="AG230" s="21">
        <f t="shared" si="70"/>
        <v>1.6267818569106925E-2</v>
      </c>
    </row>
    <row r="231" spans="1:33" x14ac:dyDescent="0.2">
      <c r="A231" s="1">
        <v>34151</v>
      </c>
      <c r="B231" s="21">
        <v>84.300650877759864</v>
      </c>
      <c r="C231">
        <v>144.5</v>
      </c>
      <c r="D231" s="20">
        <v>7.9802</v>
      </c>
      <c r="E231">
        <f t="shared" si="59"/>
        <v>5.3345015470423229</v>
      </c>
      <c r="F231">
        <f t="shared" si="58"/>
        <v>13.678884895824929</v>
      </c>
      <c r="H231" s="21">
        <f t="shared" si="54"/>
        <v>-1.935590149081623E-3</v>
      </c>
      <c r="I231" s="21">
        <f t="shared" si="55"/>
        <v>1.386001386001201E-3</v>
      </c>
      <c r="J231" s="21">
        <f t="shared" si="56"/>
        <v>7.0578607746072608E-2</v>
      </c>
      <c r="K231" s="21">
        <f t="shared" si="57"/>
        <v>-3.321591535082824E-3</v>
      </c>
      <c r="L231">
        <f t="shared" si="60"/>
        <v>7.3900199281155432E-2</v>
      </c>
      <c r="M231">
        <f t="shared" si="61"/>
        <v>5.461239453794486E-3</v>
      </c>
      <c r="N231">
        <f t="shared" si="62"/>
        <v>7.4293405245383397</v>
      </c>
      <c r="O231" s="21">
        <f t="shared" si="63"/>
        <v>0.55085947546166025</v>
      </c>
      <c r="P231" s="25">
        <f t="shared" si="64"/>
        <v>0.3034461617058955</v>
      </c>
      <c r="Q231" s="27">
        <f t="shared" si="71"/>
        <v>6.266558383218781</v>
      </c>
      <c r="R231" s="28">
        <f t="shared" si="65"/>
        <v>0.27678120999999956</v>
      </c>
      <c r="AB231">
        <f t="shared" si="66"/>
        <v>7.0347448702847218E-2</v>
      </c>
      <c r="AC231">
        <f t="shared" si="67"/>
        <v>4.9487635389997208E-3</v>
      </c>
      <c r="AE231" s="6">
        <f t="shared" si="68"/>
        <v>7.4558230826241063</v>
      </c>
      <c r="AF231" s="21">
        <f t="shared" si="69"/>
        <v>0.52437691737589365</v>
      </c>
      <c r="AG231" s="21">
        <f t="shared" si="70"/>
        <v>0.2749711514766448</v>
      </c>
    </row>
    <row r="232" spans="1:33" x14ac:dyDescent="0.2">
      <c r="A232" s="1">
        <v>34182</v>
      </c>
      <c r="B232" s="21">
        <v>84.391091023120794</v>
      </c>
      <c r="C232">
        <v>144.80000000000001</v>
      </c>
      <c r="D232" s="20">
        <v>8.0465999999999998</v>
      </c>
      <c r="E232">
        <f t="shared" si="59"/>
        <v>5.3842785989880344</v>
      </c>
      <c r="F232">
        <f t="shared" si="58"/>
        <v>13.806524668353704</v>
      </c>
      <c r="H232" s="21">
        <f t="shared" si="54"/>
        <v>1.0728285537446869E-3</v>
      </c>
      <c r="I232" s="21">
        <f t="shared" si="55"/>
        <v>2.0761245674740803E-3</v>
      </c>
      <c r="J232" s="21">
        <f t="shared" si="56"/>
        <v>8.3205934688352912E-3</v>
      </c>
      <c r="K232" s="21">
        <f t="shared" si="57"/>
        <v>-1.0032960137293934E-3</v>
      </c>
      <c r="L232">
        <f t="shared" si="60"/>
        <v>9.3238894825646845E-3</v>
      </c>
      <c r="M232">
        <f t="shared" si="61"/>
        <v>8.6934915083080347E-5</v>
      </c>
      <c r="N232">
        <f t="shared" si="62"/>
        <v>7.9721934971512365</v>
      </c>
      <c r="O232" s="21">
        <f t="shared" si="63"/>
        <v>7.4406502848763267E-2</v>
      </c>
      <c r="P232" s="25">
        <f t="shared" si="64"/>
        <v>5.5363276661830165E-3</v>
      </c>
      <c r="Q232" s="27">
        <f t="shared" si="71"/>
        <v>6.2602711701730946</v>
      </c>
      <c r="R232" s="28">
        <f t="shared" si="65"/>
        <v>4.4089599999999722E-3</v>
      </c>
      <c r="AB232">
        <f t="shared" si="66"/>
        <v>7.0089786841000066E-3</v>
      </c>
      <c r="AC232">
        <f t="shared" si="67"/>
        <v>4.9125782194168257E-5</v>
      </c>
      <c r="AE232" s="6">
        <f t="shared" si="68"/>
        <v>7.9906669483051438</v>
      </c>
      <c r="AF232" s="21">
        <f t="shared" si="69"/>
        <v>5.5933051694855962E-2</v>
      </c>
      <c r="AG232" s="21">
        <f t="shared" si="70"/>
        <v>3.1285062718994293E-3</v>
      </c>
    </row>
    <row r="233" spans="1:33" x14ac:dyDescent="0.2">
      <c r="A233" s="1">
        <v>34213</v>
      </c>
      <c r="B233" s="21">
        <v>85.142439923042232</v>
      </c>
      <c r="C233">
        <v>145</v>
      </c>
      <c r="D233" s="20">
        <v>8.0169999999999995</v>
      </c>
      <c r="E233">
        <f t="shared" si="59"/>
        <v>5.3244768677078431</v>
      </c>
      <c r="F233">
        <f t="shared" si="58"/>
        <v>13.653179319863492</v>
      </c>
      <c r="H233" s="21">
        <f t="shared" si="54"/>
        <v>8.9031779399035837E-3</v>
      </c>
      <c r="I233" s="21">
        <f t="shared" si="55"/>
        <v>1.3812154696131174E-3</v>
      </c>
      <c r="J233" s="21">
        <f t="shared" si="56"/>
        <v>-3.6785723162577888E-3</v>
      </c>
      <c r="K233" s="21">
        <f t="shared" si="57"/>
        <v>7.5219624702904664E-3</v>
      </c>
      <c r="L233">
        <f t="shared" si="60"/>
        <v>-1.1200534786548255E-2</v>
      </c>
      <c r="M233">
        <f t="shared" si="61"/>
        <v>1.2545197950467756E-4</v>
      </c>
      <c r="N233">
        <f t="shared" si="62"/>
        <v>8.1071262232134398</v>
      </c>
      <c r="O233" s="21">
        <f t="shared" si="63"/>
        <v>-9.0126223213440326E-2</v>
      </c>
      <c r="P233" s="25">
        <f t="shared" si="64"/>
        <v>8.12273611071887E-3</v>
      </c>
      <c r="Q233" s="27">
        <f t="shared" si="71"/>
        <v>6.3073606949689784</v>
      </c>
      <c r="R233" s="28">
        <f t="shared" si="65"/>
        <v>8.7616000000001731E-4</v>
      </c>
      <c r="AB233">
        <f t="shared" si="66"/>
        <v>-8.9634357192441803E-3</v>
      </c>
      <c r="AC233">
        <f t="shared" si="67"/>
        <v>8.0343179893022434E-5</v>
      </c>
      <c r="AE233" s="6">
        <f t="shared" si="68"/>
        <v>8.0891251818584706</v>
      </c>
      <c r="AF233" s="21">
        <f t="shared" si="69"/>
        <v>-7.2125181858471166E-2</v>
      </c>
      <c r="AG233" s="21">
        <f t="shared" si="70"/>
        <v>5.2020418581175381E-3</v>
      </c>
    </row>
    <row r="234" spans="1:33" x14ac:dyDescent="0.2">
      <c r="A234" s="1">
        <v>34243</v>
      </c>
      <c r="B234" s="21">
        <v>85.39636802347863</v>
      </c>
      <c r="C234">
        <v>145.6</v>
      </c>
      <c r="D234" s="20">
        <v>8.0195000000000007</v>
      </c>
      <c r="E234">
        <f t="shared" si="59"/>
        <v>5.3322734991455407</v>
      </c>
      <c r="F234">
        <f t="shared" si="58"/>
        <v>13.673171670239801</v>
      </c>
      <c r="H234" s="21">
        <f t="shared" si="54"/>
        <v>2.9823916329614342E-3</v>
      </c>
      <c r="I234" s="21">
        <f t="shared" si="55"/>
        <v>4.1379310344826781E-3</v>
      </c>
      <c r="J234" s="21">
        <f t="shared" si="56"/>
        <v>3.1183734564077525E-4</v>
      </c>
      <c r="K234" s="21">
        <f t="shared" si="57"/>
        <v>-1.1555394015212439E-3</v>
      </c>
      <c r="L234">
        <f t="shared" si="60"/>
        <v>1.4673767471620192E-3</v>
      </c>
      <c r="M234">
        <f t="shared" si="61"/>
        <v>2.1531945181117882E-6</v>
      </c>
      <c r="N234">
        <f t="shared" si="62"/>
        <v>8.0077360406180045</v>
      </c>
      <c r="O234" s="21">
        <f t="shared" si="63"/>
        <v>1.1763959381996258E-2</v>
      </c>
      <c r="P234" s="25">
        <f t="shared" si="64"/>
        <v>1.3839074034125779E-4</v>
      </c>
      <c r="Q234" s="27">
        <f t="shared" si="71"/>
        <v>6.3000722911663356</v>
      </c>
      <c r="R234" s="28">
        <f t="shared" si="65"/>
        <v>6.2500000000063946E-6</v>
      </c>
      <c r="AB234">
        <f t="shared" si="66"/>
        <v>-9.2882348135637268E-4</v>
      </c>
      <c r="AC234">
        <f t="shared" si="67"/>
        <v>8.6271305951897196E-7</v>
      </c>
      <c r="AE234" s="6">
        <f t="shared" si="68"/>
        <v>8.0269463778500363</v>
      </c>
      <c r="AF234" s="21">
        <f t="shared" si="69"/>
        <v>-7.446377850035546E-3</v>
      </c>
      <c r="AG234" s="21">
        <f t="shared" si="70"/>
        <v>5.5448543085500001E-5</v>
      </c>
    </row>
    <row r="235" spans="1:33" x14ac:dyDescent="0.2">
      <c r="A235" s="1">
        <v>34274</v>
      </c>
      <c r="B235" s="21">
        <v>85.431152694771285</v>
      </c>
      <c r="C235">
        <v>146</v>
      </c>
      <c r="D235" s="20">
        <v>8.2660999999999998</v>
      </c>
      <c r="E235">
        <f t="shared" si="59"/>
        <v>5.5090966909706207</v>
      </c>
      <c r="F235">
        <f t="shared" si="58"/>
        <v>14.126586870621306</v>
      </c>
      <c r="H235" s="21">
        <f t="shared" si="54"/>
        <v>4.0733197555997691E-4</v>
      </c>
      <c r="I235" s="21">
        <f t="shared" si="55"/>
        <v>2.7472527472527375E-3</v>
      </c>
      <c r="J235" s="21">
        <f t="shared" si="56"/>
        <v>3.075004676102E-2</v>
      </c>
      <c r="K235" s="21">
        <f t="shared" si="57"/>
        <v>-2.3399207716927606E-3</v>
      </c>
      <c r="L235">
        <f t="shared" si="60"/>
        <v>3.3089967532712761E-2</v>
      </c>
      <c r="M235">
        <f t="shared" si="61"/>
        <v>1.0949459513159847E-3</v>
      </c>
      <c r="N235">
        <f t="shared" si="62"/>
        <v>8.0007350053714106</v>
      </c>
      <c r="O235" s="21">
        <f t="shared" si="63"/>
        <v>0.2653649946285892</v>
      </c>
      <c r="P235" s="25">
        <f t="shared" si="64"/>
        <v>7.0418580374231182E-2</v>
      </c>
      <c r="Q235" s="27">
        <f t="shared" si="71"/>
        <v>6.2853306211490692</v>
      </c>
      <c r="R235" s="28">
        <f t="shared" si="65"/>
        <v>6.0811559999999529E-2</v>
      </c>
      <c r="AB235">
        <f t="shared" si="66"/>
        <v>3.0061374082105068E-2</v>
      </c>
      <c r="AC235">
        <f t="shared" si="67"/>
        <v>9.036862117042583E-4</v>
      </c>
      <c r="AE235" s="6">
        <f t="shared" si="68"/>
        <v>8.0250228105485597</v>
      </c>
      <c r="AF235" s="21">
        <f t="shared" si="69"/>
        <v>0.24107718945144008</v>
      </c>
      <c r="AG235" s="21">
        <f t="shared" si="70"/>
        <v>5.811821127380553E-2</v>
      </c>
    </row>
    <row r="236" spans="1:33" x14ac:dyDescent="0.2">
      <c r="A236" s="1">
        <v>34304</v>
      </c>
      <c r="B236" s="21">
        <v>85.104176784620293</v>
      </c>
      <c r="C236">
        <v>146.30000000000001</v>
      </c>
      <c r="D236" s="20">
        <v>8.3500999999999994</v>
      </c>
      <c r="E236">
        <f t="shared" si="59"/>
        <v>5.5979404977407983</v>
      </c>
      <c r="F236">
        <f t="shared" si="58"/>
        <v>14.354402758534954</v>
      </c>
      <c r="H236" s="21">
        <f t="shared" si="54"/>
        <v>-3.8273615635178171E-3</v>
      </c>
      <c r="I236" s="21">
        <f t="shared" si="55"/>
        <v>2.05479452054802E-3</v>
      </c>
      <c r="J236" s="21">
        <f t="shared" si="56"/>
        <v>1.016198691039305E-2</v>
      </c>
      <c r="K236" s="21">
        <f t="shared" si="57"/>
        <v>-5.8821560840658371E-3</v>
      </c>
      <c r="L236">
        <f t="shared" si="60"/>
        <v>1.6044142994458888E-2</v>
      </c>
      <c r="M236">
        <f t="shared" si="61"/>
        <v>2.5741452442664423E-4</v>
      </c>
      <c r="N236">
        <f t="shared" si="62"/>
        <v>8.217477509593504</v>
      </c>
      <c r="O236" s="21">
        <f t="shared" si="63"/>
        <v>0.13262249040649543</v>
      </c>
      <c r="P236" s="25">
        <f t="shared" si="64"/>
        <v>1.7588724961620974E-2</v>
      </c>
      <c r="Q236" s="27">
        <f t="shared" si="71"/>
        <v>6.2483593253955121</v>
      </c>
      <c r="R236" s="28">
        <f t="shared" si="65"/>
        <v>7.0559999999999382E-3</v>
      </c>
      <c r="AB236">
        <f t="shared" si="66"/>
        <v>1.1124194563938174E-2</v>
      </c>
      <c r="AC236">
        <f t="shared" si="67"/>
        <v>1.2374770469635163E-4</v>
      </c>
      <c r="AE236" s="6">
        <f t="shared" si="68"/>
        <v>8.2581462953150293</v>
      </c>
      <c r="AF236" s="21">
        <f t="shared" si="69"/>
        <v>9.1953704684970106E-2</v>
      </c>
      <c r="AG236" s="21">
        <f t="shared" si="70"/>
        <v>8.4554838052906933E-3</v>
      </c>
    </row>
    <row r="237" spans="1:33" x14ac:dyDescent="0.2">
      <c r="A237" s="1">
        <v>34335</v>
      </c>
      <c r="B237" s="21">
        <v>85.3685402864445</v>
      </c>
      <c r="C237">
        <v>146.30000000000001</v>
      </c>
      <c r="D237" s="20">
        <v>8.1184999999999992</v>
      </c>
      <c r="E237">
        <f t="shared" si="59"/>
        <v>5.4258204234077452</v>
      </c>
      <c r="F237">
        <f t="shared" si="58"/>
        <v>13.913047429588044</v>
      </c>
      <c r="H237" s="21">
        <f t="shared" si="54"/>
        <v>3.1063516717075856E-3</v>
      </c>
      <c r="I237" s="21">
        <f t="shared" si="55"/>
        <v>0</v>
      </c>
      <c r="J237" s="21">
        <f t="shared" si="56"/>
        <v>-2.7736194776110445E-2</v>
      </c>
      <c r="K237" s="21">
        <f t="shared" si="57"/>
        <v>3.1063516717075856E-3</v>
      </c>
      <c r="L237">
        <f t="shared" si="60"/>
        <v>-3.0842546447818031E-2</v>
      </c>
      <c r="M237">
        <f t="shared" si="61"/>
        <v>9.5126267138581264E-4</v>
      </c>
      <c r="N237">
        <f t="shared" si="62"/>
        <v>8.3760383470939246</v>
      </c>
      <c r="O237" s="21">
        <f t="shared" si="63"/>
        <v>-0.25753834709392542</v>
      </c>
      <c r="P237" s="25">
        <f t="shared" si="64"/>
        <v>6.6326000223871209E-2</v>
      </c>
      <c r="Q237" s="27">
        <f t="shared" si="71"/>
        <v>6.2677689268313843</v>
      </c>
      <c r="R237" s="28">
        <f t="shared" si="65"/>
        <v>5.3638560000000113E-2</v>
      </c>
      <c r="AB237">
        <f t="shared" si="66"/>
        <v>-3.0963135884178743E-2</v>
      </c>
      <c r="AC237">
        <f t="shared" si="67"/>
        <v>9.587157837821174E-4</v>
      </c>
      <c r="AE237" s="6">
        <f t="shared" si="68"/>
        <v>8.377045280946481</v>
      </c>
      <c r="AF237" s="21">
        <f t="shared" si="69"/>
        <v>-0.25854528094648188</v>
      </c>
      <c r="AG237" s="21">
        <f t="shared" si="70"/>
        <v>6.6845662299695241E-2</v>
      </c>
    </row>
    <row r="238" spans="1:33" x14ac:dyDescent="0.2">
      <c r="A238" s="1">
        <v>34366</v>
      </c>
      <c r="B238" s="21">
        <v>85.63290378826872</v>
      </c>
      <c r="C238">
        <v>146.69999999999999</v>
      </c>
      <c r="D238" s="20">
        <v>7.9869000000000003</v>
      </c>
      <c r="E238">
        <f t="shared" si="59"/>
        <v>5.3359388015306104</v>
      </c>
      <c r="F238">
        <f t="shared" si="58"/>
        <v>13.68257034582207</v>
      </c>
      <c r="H238" s="21">
        <f t="shared" si="54"/>
        <v>3.0967321326706987E-3</v>
      </c>
      <c r="I238" s="21">
        <f t="shared" si="55"/>
        <v>2.7341079972658111E-3</v>
      </c>
      <c r="J238" s="21">
        <f t="shared" si="56"/>
        <v>-1.6209890989714704E-2</v>
      </c>
      <c r="K238" s="21">
        <f t="shared" si="57"/>
        <v>3.6262413540488758E-4</v>
      </c>
      <c r="L238">
        <f t="shared" si="60"/>
        <v>-1.6572515125119591E-2</v>
      </c>
      <c r="M238">
        <f t="shared" si="61"/>
        <v>2.7464825757231764E-4</v>
      </c>
      <c r="N238">
        <f t="shared" si="62"/>
        <v>8.1214439640432836</v>
      </c>
      <c r="O238" s="21">
        <f t="shared" si="63"/>
        <v>-0.13454396404328328</v>
      </c>
      <c r="P238" s="25">
        <f t="shared" si="64"/>
        <v>1.8102078260480305E-2</v>
      </c>
      <c r="Q238" s="27">
        <f t="shared" si="71"/>
        <v>6.2700417711193941</v>
      </c>
      <c r="R238" s="28">
        <f t="shared" si="65"/>
        <v>1.7318559999999691E-2</v>
      </c>
      <c r="AB238">
        <f t="shared" si="66"/>
        <v>-1.815810117567589E-2</v>
      </c>
      <c r="AC238">
        <f t="shared" si="67"/>
        <v>3.2971663830608212E-4</v>
      </c>
      <c r="AE238" s="6">
        <f t="shared" si="68"/>
        <v>8.134316544394725</v>
      </c>
      <c r="AF238" s="21">
        <f t="shared" si="69"/>
        <v>-0.14741654439472462</v>
      </c>
      <c r="AG238" s="21">
        <f t="shared" si="70"/>
        <v>2.1731637561281818E-2</v>
      </c>
    </row>
    <row r="239" spans="1:33" x14ac:dyDescent="0.2">
      <c r="A239" s="1">
        <v>34394</v>
      </c>
      <c r="B239" s="21">
        <v>85.949444297031903</v>
      </c>
      <c r="C239">
        <v>147.1</v>
      </c>
      <c r="D239" s="20">
        <v>7.9156000000000004</v>
      </c>
      <c r="E239">
        <f t="shared" si="59"/>
        <v>5.2831943819388814</v>
      </c>
      <c r="F239">
        <f t="shared" si="58"/>
        <v>13.547321562382804</v>
      </c>
      <c r="H239" s="21">
        <f t="shared" si="54"/>
        <v>3.6964822487608462E-3</v>
      </c>
      <c r="I239" s="21">
        <f t="shared" si="55"/>
        <v>2.7266530334015826E-3</v>
      </c>
      <c r="J239" s="21">
        <f t="shared" si="56"/>
        <v>-8.9271181559804624E-3</v>
      </c>
      <c r="K239" s="21">
        <f t="shared" si="57"/>
        <v>9.6982921535926359E-4</v>
      </c>
      <c r="L239">
        <f t="shared" si="60"/>
        <v>-9.896947371339726E-3</v>
      </c>
      <c r="M239">
        <f t="shared" si="61"/>
        <v>9.7949567271068315E-5</v>
      </c>
      <c r="N239">
        <f t="shared" si="62"/>
        <v>7.9946459289601535</v>
      </c>
      <c r="O239" s="21">
        <f t="shared" si="63"/>
        <v>-7.9045928960153056E-2</v>
      </c>
      <c r="P239" s="25">
        <f t="shared" si="64"/>
        <v>6.2482588851735634E-3</v>
      </c>
      <c r="Q239" s="27">
        <f t="shared" si="71"/>
        <v>6.2761226408105486</v>
      </c>
      <c r="R239" s="28">
        <f t="shared" si="65"/>
        <v>5.0836899999999888E-3</v>
      </c>
      <c r="AB239">
        <f t="shared" si="66"/>
        <v>-1.115831996611891E-2</v>
      </c>
      <c r="AC239">
        <f t="shared" si="67"/>
        <v>1.2450810446628792E-4</v>
      </c>
      <c r="AE239" s="6">
        <f t="shared" si="68"/>
        <v>8.0047203857373947</v>
      </c>
      <c r="AF239" s="21">
        <f t="shared" si="69"/>
        <v>-8.9120385737394336E-2</v>
      </c>
      <c r="AG239" s="21">
        <f t="shared" si="70"/>
        <v>7.9424431539819595E-3</v>
      </c>
    </row>
    <row r="240" spans="1:33" x14ac:dyDescent="0.2">
      <c r="A240" s="1">
        <v>34425</v>
      </c>
      <c r="B240" s="21">
        <v>86.297291009958514</v>
      </c>
      <c r="C240">
        <v>147.19999999999999</v>
      </c>
      <c r="D240" s="20">
        <v>7.8849999999999998</v>
      </c>
      <c r="E240">
        <f t="shared" si="59"/>
        <v>5.2451208036810293</v>
      </c>
      <c r="F240">
        <f t="shared" si="58"/>
        <v>13.449692179399477</v>
      </c>
      <c r="H240" s="21">
        <f t="shared" si="54"/>
        <v>4.0471083410904551E-3</v>
      </c>
      <c r="I240" s="21">
        <f t="shared" si="55"/>
        <v>6.7980965329694776E-4</v>
      </c>
      <c r="J240" s="21">
        <f t="shared" si="56"/>
        <v>-3.8657840214261219E-3</v>
      </c>
      <c r="K240" s="21">
        <f t="shared" si="57"/>
        <v>3.3672986877935074E-3</v>
      </c>
      <c r="L240">
        <f t="shared" si="60"/>
        <v>-7.2330827092196293E-3</v>
      </c>
      <c r="M240">
        <f t="shared" si="61"/>
        <v>5.2317485478411975E-5</v>
      </c>
      <c r="N240">
        <f t="shared" si="62"/>
        <v>7.9422541894930987</v>
      </c>
      <c r="O240" s="21">
        <f t="shared" si="63"/>
        <v>-5.7254189493098906E-2</v>
      </c>
      <c r="P240" s="25">
        <f t="shared" si="64"/>
        <v>3.2780422145116772E-3</v>
      </c>
      <c r="Q240" s="27">
        <f t="shared" si="71"/>
        <v>6.2972562203433808</v>
      </c>
      <c r="R240" s="28">
        <f t="shared" si="65"/>
        <v>9.3636000000003839E-4</v>
      </c>
      <c r="AB240">
        <f t="shared" si="66"/>
        <v>-7.2143410749866965E-3</v>
      </c>
      <c r="AC240">
        <f t="shared" si="67"/>
        <v>5.2046717146240202E-5</v>
      </c>
      <c r="AE240" s="6">
        <f t="shared" si="68"/>
        <v>7.9421058382131644</v>
      </c>
      <c r="AF240" s="21">
        <f t="shared" si="69"/>
        <v>-5.7105838213164617E-2</v>
      </c>
      <c r="AG240" s="21">
        <f t="shared" si="70"/>
        <v>3.2610767580281324E-3</v>
      </c>
    </row>
    <row r="241" spans="1:33" x14ac:dyDescent="0.2">
      <c r="A241" s="1">
        <v>34455</v>
      </c>
      <c r="B241" s="21">
        <v>86.492085169197409</v>
      </c>
      <c r="C241">
        <v>147.5</v>
      </c>
      <c r="D241" s="20">
        <v>7.7180999999999997</v>
      </c>
      <c r="E241">
        <f t="shared" si="59"/>
        <v>5.1329756562299496</v>
      </c>
      <c r="F241">
        <f t="shared" si="58"/>
        <v>13.162126312170672</v>
      </c>
      <c r="H241" s="21">
        <f t="shared" si="54"/>
        <v>2.2572453545084414E-3</v>
      </c>
      <c r="I241" s="21">
        <f t="shared" si="55"/>
        <v>2.0380434782609758E-3</v>
      </c>
      <c r="J241" s="21">
        <f t="shared" si="56"/>
        <v>-2.1166772352568142E-2</v>
      </c>
      <c r="K241" s="21">
        <f t="shared" si="57"/>
        <v>2.1920187624746568E-4</v>
      </c>
      <c r="L241">
        <f t="shared" si="60"/>
        <v>-2.1385974228815607E-2</v>
      </c>
      <c r="M241">
        <f t="shared" si="61"/>
        <v>4.5735989371556532E-4</v>
      </c>
      <c r="N241">
        <f t="shared" si="62"/>
        <v>7.8867284067942114</v>
      </c>
      <c r="O241" s="21">
        <f t="shared" si="63"/>
        <v>-0.16862840679421165</v>
      </c>
      <c r="P241" s="25">
        <f t="shared" si="64"/>
        <v>2.8435539577954125E-2</v>
      </c>
      <c r="Q241" s="27">
        <f t="shared" si="71"/>
        <v>6.2986365907220909</v>
      </c>
      <c r="R241" s="28">
        <f t="shared" si="65"/>
        <v>2.7855610000000017E-2</v>
      </c>
      <c r="AB241">
        <f t="shared" si="66"/>
        <v>-2.3048139721494297E-2</v>
      </c>
      <c r="AC241">
        <f t="shared" si="67"/>
        <v>5.3121674462152323E-4</v>
      </c>
      <c r="AE241" s="6">
        <f t="shared" si="68"/>
        <v>7.899834581703983</v>
      </c>
      <c r="AF241" s="21">
        <f t="shared" si="69"/>
        <v>-0.18173458170398327</v>
      </c>
      <c r="AG241" s="21">
        <f t="shared" si="70"/>
        <v>3.3027458187121772E-2</v>
      </c>
    </row>
    <row r="242" spans="1:33" x14ac:dyDescent="0.2">
      <c r="A242" s="1">
        <v>34486</v>
      </c>
      <c r="B242" s="21">
        <v>86.509477504843744</v>
      </c>
      <c r="C242">
        <v>147.9</v>
      </c>
      <c r="D242" s="20">
        <v>7.7968000000000002</v>
      </c>
      <c r="E242">
        <f t="shared" si="59"/>
        <v>5.1983321960097486</v>
      </c>
      <c r="F242">
        <f t="shared" si="58"/>
        <v>13.32971546308824</v>
      </c>
      <c r="H242" s="21">
        <f t="shared" si="54"/>
        <v>2.0108586366385239E-4</v>
      </c>
      <c r="I242" s="21">
        <f t="shared" si="55"/>
        <v>2.7118644067796183E-3</v>
      </c>
      <c r="J242" s="21">
        <f t="shared" si="56"/>
        <v>1.019681009574902E-2</v>
      </c>
      <c r="K242" s="21">
        <f t="shared" si="57"/>
        <v>-2.5107785431157659E-3</v>
      </c>
      <c r="L242">
        <f t="shared" si="60"/>
        <v>1.2707588638864786E-2</v>
      </c>
      <c r="M242">
        <f t="shared" si="61"/>
        <v>1.614828090146054E-4</v>
      </c>
      <c r="N242">
        <f t="shared" si="62"/>
        <v>7.6987215601263781</v>
      </c>
      <c r="O242" s="21">
        <f t="shared" si="63"/>
        <v>9.8078439873622081E-2</v>
      </c>
      <c r="P242" s="25">
        <f t="shared" si="64"/>
        <v>9.6193803680437017E-3</v>
      </c>
      <c r="Q242" s="27">
        <f t="shared" si="71"/>
        <v>6.2828221091192225</v>
      </c>
      <c r="R242" s="28">
        <f t="shared" si="65"/>
        <v>6.1936900000000685E-3</v>
      </c>
      <c r="AB242">
        <f t="shared" si="66"/>
        <v>9.5877667213878932E-3</v>
      </c>
      <c r="AC242">
        <f t="shared" si="67"/>
        <v>9.1925270703753154E-5</v>
      </c>
      <c r="AE242" s="6">
        <f t="shared" si="68"/>
        <v>7.7228006576676558</v>
      </c>
      <c r="AF242" s="21">
        <f t="shared" si="69"/>
        <v>7.3999342332344398E-2</v>
      </c>
      <c r="AG242" s="21">
        <f t="shared" si="70"/>
        <v>5.4759026656194974E-3</v>
      </c>
    </row>
    <row r="243" spans="1:33" x14ac:dyDescent="0.2">
      <c r="A243" s="1">
        <v>34516</v>
      </c>
      <c r="B243" s="21">
        <v>86.526869840490079</v>
      </c>
      <c r="C243">
        <v>148.4</v>
      </c>
      <c r="D243" s="20">
        <v>7.7470999999999997</v>
      </c>
      <c r="E243">
        <f t="shared" si="59"/>
        <v>5.1816159395999248</v>
      </c>
      <c r="F243">
        <f t="shared" si="58"/>
        <v>13.286851149468189</v>
      </c>
      <c r="H243" s="21">
        <f t="shared" si="54"/>
        <v>2.0104543626864313E-4</v>
      </c>
      <c r="I243" s="21">
        <f t="shared" si="55"/>
        <v>3.3806626098715764E-3</v>
      </c>
      <c r="J243" s="21">
        <f t="shared" si="56"/>
        <v>-6.3744100143648952E-3</v>
      </c>
      <c r="K243" s="21">
        <f t="shared" si="57"/>
        <v>-3.1796171736029333E-3</v>
      </c>
      <c r="L243">
        <f t="shared" si="60"/>
        <v>-3.1947928407619619E-3</v>
      </c>
      <c r="M243">
        <f t="shared" si="61"/>
        <v>1.0206701295383887E-5</v>
      </c>
      <c r="N243">
        <f t="shared" si="62"/>
        <v>7.7720091608208532</v>
      </c>
      <c r="O243" s="21">
        <f t="shared" si="63"/>
        <v>-2.4909160820853593E-2</v>
      </c>
      <c r="P243" s="25">
        <f t="shared" si="64"/>
        <v>6.2046629279914763E-4</v>
      </c>
      <c r="Q243" s="27">
        <f t="shared" si="71"/>
        <v>6.2628451400423746</v>
      </c>
      <c r="R243" s="28">
        <f t="shared" si="65"/>
        <v>2.4700900000000519E-3</v>
      </c>
      <c r="AB243">
        <f t="shared" si="66"/>
        <v>-6.6717370730978946E-3</v>
      </c>
      <c r="AC243">
        <f t="shared" si="67"/>
        <v>4.451207557254886E-5</v>
      </c>
      <c r="AE243" s="6">
        <f t="shared" si="68"/>
        <v>7.7991181996115291</v>
      </c>
      <c r="AF243" s="21">
        <f t="shared" si="69"/>
        <v>-5.2018199611529425E-2</v>
      </c>
      <c r="AG243" s="21">
        <f t="shared" si="70"/>
        <v>2.7058930908249201E-3</v>
      </c>
    </row>
    <row r="244" spans="1:33" x14ac:dyDescent="0.2">
      <c r="A244" s="1">
        <v>34547</v>
      </c>
      <c r="B244" s="21">
        <v>86.551219110394925</v>
      </c>
      <c r="C244">
        <v>149</v>
      </c>
      <c r="D244" s="20">
        <v>7.742</v>
      </c>
      <c r="E244">
        <f t="shared" si="59"/>
        <v>5.1976783004655651</v>
      </c>
      <c r="F244">
        <f t="shared" si="58"/>
        <v>13.328038725008046</v>
      </c>
      <c r="H244" s="21">
        <f t="shared" si="54"/>
        <v>2.8140703517576249E-4</v>
      </c>
      <c r="I244" s="21">
        <f t="shared" si="55"/>
        <v>4.0431266846361336E-3</v>
      </c>
      <c r="J244" s="21">
        <f t="shared" si="56"/>
        <v>-6.5831085180256821E-4</v>
      </c>
      <c r="K244" s="21">
        <f t="shared" si="57"/>
        <v>-3.7617196494603711E-3</v>
      </c>
      <c r="L244">
        <f t="shared" si="60"/>
        <v>3.1034087976578029E-3</v>
      </c>
      <c r="M244">
        <f t="shared" si="61"/>
        <v>9.6311461653798499E-6</v>
      </c>
      <c r="N244">
        <f t="shared" si="62"/>
        <v>7.717957581703665</v>
      </c>
      <c r="O244" s="21">
        <f t="shared" si="63"/>
        <v>2.4042418296335022E-2</v>
      </c>
      <c r="P244" s="25">
        <f t="shared" si="64"/>
        <v>5.7803787753594506E-4</v>
      </c>
      <c r="Q244" s="27">
        <f t="shared" si="71"/>
        <v>6.2392860724175501</v>
      </c>
      <c r="R244" s="28">
        <f t="shared" si="65"/>
        <v>2.6009999999996537E-5</v>
      </c>
      <c r="AB244">
        <f t="shared" si="66"/>
        <v>-6.8434550782233653E-4</v>
      </c>
      <c r="AC244">
        <f t="shared" si="67"/>
        <v>4.6832877407661165E-7</v>
      </c>
      <c r="AE244" s="6">
        <f t="shared" si="68"/>
        <v>7.7473016930836502</v>
      </c>
      <c r="AF244" s="21">
        <f t="shared" si="69"/>
        <v>-5.3016930836502496E-3</v>
      </c>
      <c r="AG244" s="21">
        <f t="shared" si="70"/>
        <v>2.8107949553224892E-5</v>
      </c>
    </row>
    <row r="245" spans="1:33" x14ac:dyDescent="0.2">
      <c r="A245" s="1">
        <v>34578</v>
      </c>
      <c r="B245" s="21">
        <v>87.333874214479764</v>
      </c>
      <c r="C245">
        <v>149.30000000000001</v>
      </c>
      <c r="D245" s="20">
        <v>7.5227000000000004</v>
      </c>
      <c r="E245">
        <f t="shared" si="59"/>
        <v>5.0152660281513164</v>
      </c>
      <c r="F245">
        <f t="shared" si="58"/>
        <v>12.860291840961134</v>
      </c>
      <c r="H245" s="21">
        <f t="shared" si="54"/>
        <v>9.0426814564745772E-3</v>
      </c>
      <c r="I245" s="21">
        <f t="shared" si="55"/>
        <v>2.0134228187920211E-3</v>
      </c>
      <c r="J245" s="21">
        <f t="shared" si="56"/>
        <v>-2.8326013949883655E-2</v>
      </c>
      <c r="K245" s="21">
        <f t="shared" si="57"/>
        <v>7.0292586376825561E-3</v>
      </c>
      <c r="L245">
        <f t="shared" si="60"/>
        <v>-3.5355272587566211E-2</v>
      </c>
      <c r="M245">
        <f t="shared" si="61"/>
        <v>1.2499952997411107E-3</v>
      </c>
      <c r="N245">
        <f t="shared" si="62"/>
        <v>7.796420520372938</v>
      </c>
      <c r="O245" s="21">
        <f t="shared" si="63"/>
        <v>-0.27372052037293759</v>
      </c>
      <c r="P245" s="25">
        <f t="shared" si="64"/>
        <v>7.4922923273231745E-2</v>
      </c>
      <c r="Q245" s="27">
        <f t="shared" si="71"/>
        <v>6.2831436279350639</v>
      </c>
      <c r="R245" s="28">
        <f t="shared" si="65"/>
        <v>4.8092489999999828E-2</v>
      </c>
      <c r="AB245">
        <f t="shared" si="66"/>
        <v>-3.33812497321022E-2</v>
      </c>
      <c r="AC245">
        <f t="shared" si="67"/>
        <v>1.1143078336769733E-3</v>
      </c>
      <c r="AE245" s="6">
        <f t="shared" si="68"/>
        <v>7.7811376354259352</v>
      </c>
      <c r="AF245" s="21">
        <f t="shared" si="69"/>
        <v>-0.25843763542593479</v>
      </c>
      <c r="AG245" s="21">
        <f t="shared" si="70"/>
        <v>6.6790011404548377E-2</v>
      </c>
    </row>
    <row r="246" spans="1:33" x14ac:dyDescent="0.2">
      <c r="A246" s="1">
        <v>34608</v>
      </c>
      <c r="B246" s="21">
        <v>87.427792826969963</v>
      </c>
      <c r="C246">
        <v>149.4</v>
      </c>
      <c r="D246" s="20">
        <v>7.2630999999999997</v>
      </c>
      <c r="E246">
        <f t="shared" si="59"/>
        <v>4.8402328740642302</v>
      </c>
      <c r="F246">
        <f t="shared" si="58"/>
        <v>12.411466707704227</v>
      </c>
      <c r="H246" s="21">
        <f t="shared" si="54"/>
        <v>1.0753972995580785E-3</v>
      </c>
      <c r="I246" s="21">
        <f t="shared" si="55"/>
        <v>6.6979236436703893E-4</v>
      </c>
      <c r="J246" s="21">
        <f t="shared" si="56"/>
        <v>-3.4508886437050634E-2</v>
      </c>
      <c r="K246" s="21">
        <f t="shared" si="57"/>
        <v>4.0560493519103957E-4</v>
      </c>
      <c r="L246">
        <f t="shared" si="60"/>
        <v>-3.4914491372241674E-2</v>
      </c>
      <c r="M246">
        <f t="shared" si="61"/>
        <v>1.2190217077823382E-3</v>
      </c>
      <c r="N246">
        <f t="shared" si="62"/>
        <v>7.5257512442459618</v>
      </c>
      <c r="O246" s="21">
        <f t="shared" si="63"/>
        <v>-0.26265124424596209</v>
      </c>
      <c r="P246" s="25">
        <f t="shared" si="64"/>
        <v>6.8985676103952037E-2</v>
      </c>
      <c r="Q246" s="27">
        <f t="shared" si="71"/>
        <v>6.2856921019990688</v>
      </c>
      <c r="R246" s="28">
        <f t="shared" si="65"/>
        <v>6.7392160000000367E-2</v>
      </c>
      <c r="AB246">
        <f t="shared" si="66"/>
        <v>-3.6477128086419258E-2</v>
      </c>
      <c r="AC246">
        <f t="shared" si="67"/>
        <v>1.3305808734330367E-3</v>
      </c>
      <c r="AE246" s="6">
        <f t="shared" si="68"/>
        <v>7.5375064914557059</v>
      </c>
      <c r="AF246" s="21">
        <f t="shared" si="69"/>
        <v>-0.27440649145570628</v>
      </c>
      <c r="AG246" s="21">
        <f t="shared" si="70"/>
        <v>7.5298922553030598E-2</v>
      </c>
    </row>
    <row r="247" spans="1:33" x14ac:dyDescent="0.2">
      <c r="A247" s="1">
        <v>34639</v>
      </c>
      <c r="B247" s="21">
        <v>87.365180418643163</v>
      </c>
      <c r="C247">
        <v>149.80000000000001</v>
      </c>
      <c r="D247" s="20">
        <v>7.3636999999999997</v>
      </c>
      <c r="E247">
        <f t="shared" si="59"/>
        <v>4.9239390950167747</v>
      </c>
      <c r="F247">
        <f t="shared" si="58"/>
        <v>12.626108647794991</v>
      </c>
      <c r="H247" s="21">
        <f t="shared" si="54"/>
        <v>-7.1616137502994448E-4</v>
      </c>
      <c r="I247" s="21">
        <f t="shared" si="55"/>
        <v>2.6773761713521083E-3</v>
      </c>
      <c r="J247" s="21">
        <f t="shared" si="56"/>
        <v>1.3850835042888088E-2</v>
      </c>
      <c r="K247" s="21">
        <f t="shared" si="57"/>
        <v>-3.3935375463820527E-3</v>
      </c>
      <c r="L247">
        <f t="shared" si="60"/>
        <v>1.724437258927014E-2</v>
      </c>
      <c r="M247">
        <f t="shared" si="61"/>
        <v>2.9736838599757137E-4</v>
      </c>
      <c r="N247">
        <f t="shared" si="62"/>
        <v>7.2384523974468724</v>
      </c>
      <c r="O247" s="21">
        <f t="shared" si="63"/>
        <v>0.12524760255312728</v>
      </c>
      <c r="P247" s="25">
        <f t="shared" si="64"/>
        <v>1.5686961945306135E-2</v>
      </c>
      <c r="Q247" s="27">
        <f t="shared" si="71"/>
        <v>6.2643613698459379</v>
      </c>
      <c r="R247" s="28">
        <f t="shared" si="65"/>
        <v>1.0120360000000005E-2</v>
      </c>
      <c r="AB247">
        <f t="shared" si="66"/>
        <v>1.3653206876236026E-2</v>
      </c>
      <c r="AC247">
        <f t="shared" si="67"/>
        <v>1.864100580052987E-4</v>
      </c>
      <c r="AE247" s="6">
        <f t="shared" si="68"/>
        <v>7.2645353931372103</v>
      </c>
      <c r="AF247" s="21">
        <f t="shared" si="69"/>
        <v>9.9164606862789384E-2</v>
      </c>
      <c r="AG247" s="21">
        <f t="shared" si="70"/>
        <v>9.8336192542515747E-3</v>
      </c>
    </row>
    <row r="248" spans="1:33" x14ac:dyDescent="0.2">
      <c r="A248" s="1">
        <v>34669</v>
      </c>
      <c r="B248" s="21">
        <v>87.205170930696937</v>
      </c>
      <c r="C248">
        <v>150.1</v>
      </c>
      <c r="D248" s="20">
        <v>7.5160999999999998</v>
      </c>
      <c r="E248">
        <f t="shared" si="59"/>
        <v>5.0451508309683399</v>
      </c>
      <c r="F248">
        <f t="shared" si="58"/>
        <v>12.936923326445497</v>
      </c>
      <c r="H248" s="21">
        <f t="shared" si="54"/>
        <v>-1.831501831501714E-3</v>
      </c>
      <c r="I248" s="21">
        <f t="shared" si="55"/>
        <v>2.0026702269690944E-3</v>
      </c>
      <c r="J248" s="21">
        <f t="shared" si="56"/>
        <v>2.0696117440960338E-2</v>
      </c>
      <c r="K248" s="21">
        <f t="shared" si="57"/>
        <v>-3.8341720584708083E-3</v>
      </c>
      <c r="L248">
        <f t="shared" si="60"/>
        <v>2.4530289499431146E-2</v>
      </c>
      <c r="M248">
        <f t="shared" si="61"/>
        <v>6.017351029259019E-4</v>
      </c>
      <c r="N248">
        <f t="shared" si="62"/>
        <v>7.3354663072130384</v>
      </c>
      <c r="O248" s="21">
        <f t="shared" si="63"/>
        <v>0.1806336927869614</v>
      </c>
      <c r="P248" s="25">
        <f t="shared" si="64"/>
        <v>3.2628530969854352E-2</v>
      </c>
      <c r="Q248" s="27">
        <f t="shared" si="71"/>
        <v>6.2403427305175105</v>
      </c>
      <c r="R248" s="28">
        <f t="shared" si="65"/>
        <v>2.3225760000000029E-2</v>
      </c>
      <c r="AB248">
        <f t="shared" si="66"/>
        <v>2.0703849671250149E-2</v>
      </c>
      <c r="AC248">
        <f t="shared" si="67"/>
        <v>4.286493912097249E-4</v>
      </c>
      <c r="AE248" s="6">
        <f t="shared" si="68"/>
        <v>7.3636430621758144</v>
      </c>
      <c r="AF248" s="21">
        <f t="shared" si="69"/>
        <v>0.15245693782418535</v>
      </c>
      <c r="AG248" s="21">
        <f t="shared" si="70"/>
        <v>2.3243117890727517E-2</v>
      </c>
    </row>
    <row r="249" spans="1:33" x14ac:dyDescent="0.2">
      <c r="A249" s="1">
        <v>34700</v>
      </c>
      <c r="B249" s="21">
        <v>87.532146840847943</v>
      </c>
      <c r="C249">
        <v>150.5</v>
      </c>
      <c r="D249" s="20">
        <v>7.4775</v>
      </c>
      <c r="E249">
        <f t="shared" si="59"/>
        <v>5.0138171520996826</v>
      </c>
      <c r="F249">
        <f t="shared" si="58"/>
        <v>12.85657659061134</v>
      </c>
      <c r="H249" s="21">
        <f t="shared" si="54"/>
        <v>3.7495013960910928E-3</v>
      </c>
      <c r="I249" s="21">
        <f t="shared" si="55"/>
        <v>2.6648900732844094E-3</v>
      </c>
      <c r="J249" s="21">
        <f t="shared" si="56"/>
        <v>-5.1356421548408582E-3</v>
      </c>
      <c r="K249" s="21">
        <f t="shared" si="57"/>
        <v>1.0846113228066834E-3</v>
      </c>
      <c r="L249">
        <f t="shared" si="60"/>
        <v>-6.2202534776475416E-3</v>
      </c>
      <c r="M249">
        <f t="shared" si="61"/>
        <v>3.8691553326186336E-5</v>
      </c>
      <c r="N249">
        <f t="shared" si="62"/>
        <v>7.5242520471633467</v>
      </c>
      <c r="O249" s="21">
        <f t="shared" si="63"/>
        <v>-4.6752047163346688E-2</v>
      </c>
      <c r="P249" s="25">
        <f t="shared" si="64"/>
        <v>2.185753913963793E-3</v>
      </c>
      <c r="Q249" s="27">
        <f t="shared" si="71"/>
        <v>6.2471110769012244</v>
      </c>
      <c r="R249" s="28">
        <f t="shared" si="65"/>
        <v>1.4899599999999803E-3</v>
      </c>
      <c r="AB249">
        <f t="shared" si="66"/>
        <v>-7.420338864948646E-3</v>
      </c>
      <c r="AC249">
        <f t="shared" si="67"/>
        <v>5.506142887066736E-5</v>
      </c>
      <c r="AE249" s="6">
        <f t="shared" si="68"/>
        <v>7.5332720089428404</v>
      </c>
      <c r="AF249" s="21">
        <f t="shared" si="69"/>
        <v>-5.5772008942840401E-2</v>
      </c>
      <c r="AG249" s="21">
        <f t="shared" si="70"/>
        <v>3.1105169815202698E-3</v>
      </c>
    </row>
    <row r="250" spans="1:33" x14ac:dyDescent="0.2">
      <c r="A250" s="1">
        <v>34731</v>
      </c>
      <c r="B250" s="21">
        <v>87.84520888248187</v>
      </c>
      <c r="C250">
        <v>150.9</v>
      </c>
      <c r="D250" s="20">
        <v>7.3914</v>
      </c>
      <c r="E250">
        <f t="shared" si="59"/>
        <v>4.9515482555182331</v>
      </c>
      <c r="F250">
        <f t="shared" si="58"/>
        <v>12.696904864693494</v>
      </c>
      <c r="H250" s="21">
        <f t="shared" si="54"/>
        <v>3.576537911301747E-3</v>
      </c>
      <c r="I250" s="21">
        <f t="shared" si="55"/>
        <v>2.6578073089700283E-3</v>
      </c>
      <c r="J250" s="21">
        <f t="shared" si="56"/>
        <v>-1.151454363089266E-2</v>
      </c>
      <c r="K250" s="21">
        <f t="shared" si="57"/>
        <v>9.1873060233171877E-4</v>
      </c>
      <c r="L250">
        <f t="shared" si="60"/>
        <v>-1.2433274233224378E-2</v>
      </c>
      <c r="M250">
        <f t="shared" si="61"/>
        <v>1.5458630815856126E-4</v>
      </c>
      <c r="N250">
        <f t="shared" si="62"/>
        <v>7.4843698080789354</v>
      </c>
      <c r="O250" s="21">
        <f t="shared" si="63"/>
        <v>-9.2969808078935401E-2</v>
      </c>
      <c r="P250" s="25">
        <f t="shared" si="64"/>
        <v>8.6433852142340818E-3</v>
      </c>
      <c r="Q250" s="27">
        <f t="shared" si="71"/>
        <v>6.2528504890237393</v>
      </c>
      <c r="R250" s="28">
        <f t="shared" si="65"/>
        <v>7.4132100000000112E-3</v>
      </c>
      <c r="AB250">
        <f t="shared" si="66"/>
        <v>-1.3721930621341263E-2</v>
      </c>
      <c r="AC250">
        <f t="shared" si="67"/>
        <v>1.8829137997690304E-4</v>
      </c>
      <c r="AE250" s="6">
        <f t="shared" si="68"/>
        <v>7.4940057362210801</v>
      </c>
      <c r="AF250" s="21">
        <f t="shared" si="69"/>
        <v>-0.10260573622108016</v>
      </c>
      <c r="AG250" s="21">
        <f t="shared" si="70"/>
        <v>1.052793710546988E-2</v>
      </c>
    </row>
    <row r="251" spans="1:33" x14ac:dyDescent="0.2">
      <c r="A251" s="1">
        <v>34759</v>
      </c>
      <c r="B251" s="21">
        <v>88.193055595408481</v>
      </c>
      <c r="C251">
        <v>151.19999999999999</v>
      </c>
      <c r="D251" s="20">
        <v>7.2786999999999997</v>
      </c>
      <c r="E251">
        <f t="shared" si="59"/>
        <v>4.8664735982171869</v>
      </c>
      <c r="F251">
        <f t="shared" si="58"/>
        <v>12.478753940092492</v>
      </c>
      <c r="H251" s="21">
        <f t="shared" si="54"/>
        <v>3.9597687495052103E-3</v>
      </c>
      <c r="I251" s="21">
        <f t="shared" si="55"/>
        <v>1.9880715705764551E-3</v>
      </c>
      <c r="J251" s="21">
        <f t="shared" si="56"/>
        <v>-1.524744973888581E-2</v>
      </c>
      <c r="K251" s="21">
        <f t="shared" si="57"/>
        <v>1.9716971789287552E-3</v>
      </c>
      <c r="L251">
        <f t="shared" si="60"/>
        <v>-1.7219146917814565E-2</v>
      </c>
      <c r="M251">
        <f t="shared" si="61"/>
        <v>2.9649902057728286E-4</v>
      </c>
      <c r="N251">
        <f t="shared" si="62"/>
        <v>7.4059736025283343</v>
      </c>
      <c r="O251" s="21">
        <f t="shared" si="63"/>
        <v>-0.12727360252833453</v>
      </c>
      <c r="P251" s="25">
        <f t="shared" si="64"/>
        <v>1.6198569900540482E-2</v>
      </c>
      <c r="Q251" s="27">
        <f t="shared" si="71"/>
        <v>6.2651792166932108</v>
      </c>
      <c r="R251" s="28">
        <f t="shared" si="65"/>
        <v>1.2701290000000054E-2</v>
      </c>
      <c r="AB251">
        <f t="shared" si="66"/>
        <v>-1.7945578212817982E-2</v>
      </c>
      <c r="AC251">
        <f t="shared" si="67"/>
        <v>3.2204377739236743E-4</v>
      </c>
      <c r="AE251" s="6">
        <f t="shared" si="68"/>
        <v>7.4113429468022227</v>
      </c>
      <c r="AF251" s="21">
        <f t="shared" si="69"/>
        <v>-0.13264294680222299</v>
      </c>
      <c r="AG251" s="21">
        <f t="shared" si="70"/>
        <v>1.7594151336377359E-2</v>
      </c>
    </row>
    <row r="252" spans="1:33" x14ac:dyDescent="0.2">
      <c r="A252" s="1">
        <v>34790</v>
      </c>
      <c r="B252" s="21">
        <v>88.773959605995898</v>
      </c>
      <c r="C252">
        <v>151.80000000000001</v>
      </c>
      <c r="D252" s="20">
        <v>7.3455000000000004</v>
      </c>
      <c r="E252">
        <f t="shared" si="59"/>
        <v>4.8983599290147959</v>
      </c>
      <c r="F252">
        <f t="shared" si="58"/>
        <v>12.560517802167388</v>
      </c>
      <c r="H252" s="21">
        <f t="shared" si="54"/>
        <v>6.5867318766270611E-3</v>
      </c>
      <c r="I252" s="21">
        <f t="shared" si="55"/>
        <v>3.9682539682541762E-3</v>
      </c>
      <c r="J252" s="21">
        <f t="shared" si="56"/>
        <v>9.1774630085044162E-3</v>
      </c>
      <c r="K252" s="21">
        <f t="shared" si="57"/>
        <v>2.6184779083728849E-3</v>
      </c>
      <c r="L252">
        <f t="shared" si="60"/>
        <v>6.5589851001315314E-3</v>
      </c>
      <c r="M252">
        <f t="shared" si="61"/>
        <v>4.3020285543747431E-5</v>
      </c>
      <c r="N252">
        <f t="shared" si="62"/>
        <v>7.2977591151516732</v>
      </c>
      <c r="O252" s="21">
        <f t="shared" si="63"/>
        <v>4.774088484832717E-2</v>
      </c>
      <c r="P252" s="25">
        <f t="shared" si="64"/>
        <v>2.2791920861012348E-3</v>
      </c>
      <c r="Q252" s="27">
        <f t="shared" si="71"/>
        <v>6.2815844500641189</v>
      </c>
      <c r="R252" s="28">
        <f t="shared" si="65"/>
        <v>4.4622400000000851E-3</v>
      </c>
      <c r="AB252">
        <f t="shared" si="66"/>
        <v>6.1778984380137271E-3</v>
      </c>
      <c r="AC252">
        <f t="shared" si="67"/>
        <v>3.8166429110412446E-5</v>
      </c>
      <c r="AE252" s="6">
        <f t="shared" si="68"/>
        <v>7.300532930639231</v>
      </c>
      <c r="AF252" s="21">
        <f t="shared" si="69"/>
        <v>4.4967069360769329E-2</v>
      </c>
      <c r="AG252" s="21">
        <f t="shared" si="70"/>
        <v>2.0220373268962396E-3</v>
      </c>
    </row>
    <row r="253" spans="1:33" x14ac:dyDescent="0.2">
      <c r="A253" s="1">
        <v>34820</v>
      </c>
      <c r="B253" s="21">
        <v>88.871356685615339</v>
      </c>
      <c r="C253">
        <v>152.1</v>
      </c>
      <c r="D253" s="20">
        <v>7.3071999999999999</v>
      </c>
      <c r="E253">
        <f t="shared" si="59"/>
        <v>4.8770987438741198</v>
      </c>
      <c r="F253">
        <f t="shared" si="58"/>
        <v>12.505999249361009</v>
      </c>
      <c r="H253" s="21">
        <f t="shared" si="54"/>
        <v>1.0971356921749553E-3</v>
      </c>
      <c r="I253" s="21">
        <f t="shared" si="55"/>
        <v>1.9762845849802257E-3</v>
      </c>
      <c r="J253" s="21">
        <f t="shared" si="56"/>
        <v>-5.2140766455653909E-3</v>
      </c>
      <c r="K253" s="21">
        <f t="shared" si="57"/>
        <v>-8.7914889280527042E-4</v>
      </c>
      <c r="L253">
        <f t="shared" si="60"/>
        <v>-4.3349277527601204E-3</v>
      </c>
      <c r="M253">
        <f t="shared" si="61"/>
        <v>1.8791598621649907E-5</v>
      </c>
      <c r="N253">
        <f t="shared" si="62"/>
        <v>7.3390422118078993</v>
      </c>
      <c r="O253" s="21">
        <f t="shared" si="63"/>
        <v>-3.1842211807899368E-2</v>
      </c>
      <c r="P253" s="25">
        <f t="shared" si="64"/>
        <v>1.013926452819126E-3</v>
      </c>
      <c r="Q253" s="27">
        <f t="shared" si="71"/>
        <v>6.2760620020497822</v>
      </c>
      <c r="R253" s="28">
        <f t="shared" si="65"/>
        <v>1.466890000000034E-3</v>
      </c>
      <c r="AB253">
        <f t="shared" si="66"/>
        <v>-6.5835509518150353E-3</v>
      </c>
      <c r="AC253">
        <f t="shared" si="67"/>
        <v>4.3343143135144655E-5</v>
      </c>
      <c r="AE253" s="6">
        <f t="shared" si="68"/>
        <v>7.3555594735165561</v>
      </c>
      <c r="AF253" s="21">
        <f t="shared" si="69"/>
        <v>-4.8359473516556228E-2</v>
      </c>
      <c r="AG253" s="21">
        <f t="shared" si="70"/>
        <v>2.3386386787985032E-3</v>
      </c>
    </row>
    <row r="254" spans="1:33" x14ac:dyDescent="0.2">
      <c r="A254" s="1">
        <v>34851</v>
      </c>
      <c r="B254" s="21">
        <v>88.773959605995898</v>
      </c>
      <c r="C254">
        <v>152.4</v>
      </c>
      <c r="D254" s="20">
        <v>7.2630999999999997</v>
      </c>
      <c r="E254">
        <f t="shared" si="59"/>
        <v>4.8625552586757834</v>
      </c>
      <c r="F254">
        <f t="shared" si="58"/>
        <v>12.468706419232863</v>
      </c>
      <c r="H254" s="21">
        <f t="shared" ref="H254:H317" si="72">B254/B253-1</f>
        <v>-1.0959333046302033E-3</v>
      </c>
      <c r="I254" s="21">
        <f t="shared" ref="I254:I317" si="73">C254/C253-1</f>
        <v>1.9723865877712132E-3</v>
      </c>
      <c r="J254" s="21">
        <f t="shared" ref="J254:J317" si="74">D254/D253-1</f>
        <v>-6.0351434201882936E-3</v>
      </c>
      <c r="K254" s="21">
        <f t="shared" ref="K254:K317" si="75">H254-I254</f>
        <v>-3.0683198924014166E-3</v>
      </c>
      <c r="L254">
        <f t="shared" si="60"/>
        <v>-2.9668235277868771E-3</v>
      </c>
      <c r="M254">
        <f t="shared" si="61"/>
        <v>8.8020418450297705E-6</v>
      </c>
      <c r="N254">
        <f t="shared" si="62"/>
        <v>7.284779172882244</v>
      </c>
      <c r="O254" s="21">
        <f t="shared" si="63"/>
        <v>-2.1679172882244302E-2</v>
      </c>
      <c r="P254" s="25">
        <f t="shared" si="64"/>
        <v>4.6998653685823672E-4</v>
      </c>
      <c r="Q254" s="27">
        <f t="shared" si="71"/>
        <v>6.2568050361629481</v>
      </c>
      <c r="R254" s="28">
        <f t="shared" si="65"/>
        <v>1.9448100000000221E-3</v>
      </c>
      <c r="AB254">
        <f t="shared" si="66"/>
        <v>-6.3843412544031079E-3</v>
      </c>
      <c r="AC254">
        <f t="shared" si="67"/>
        <v>4.075981325267345E-5</v>
      </c>
      <c r="AE254" s="6">
        <f t="shared" si="68"/>
        <v>7.3097516584141733</v>
      </c>
      <c r="AF254" s="21">
        <f t="shared" si="69"/>
        <v>-4.6651658414173625E-2</v>
      </c>
      <c r="AG254" s="21">
        <f t="shared" si="70"/>
        <v>2.1763772327927366E-3</v>
      </c>
    </row>
    <row r="255" spans="1:33" x14ac:dyDescent="0.2">
      <c r="A255" s="1">
        <v>34881</v>
      </c>
      <c r="B255" s="21">
        <v>88.686997927764267</v>
      </c>
      <c r="C255">
        <v>152.6</v>
      </c>
      <c r="D255" s="20">
        <v>7.1749000000000001</v>
      </c>
      <c r="E255">
        <f t="shared" si="59"/>
        <v>4.8145265082301583</v>
      </c>
      <c r="F255">
        <f t="shared" si="58"/>
        <v>12.345549692546701</v>
      </c>
      <c r="H255" s="21">
        <f t="shared" si="72"/>
        <v>-9.7958543944187682E-4</v>
      </c>
      <c r="I255" s="21">
        <f t="shared" si="73"/>
        <v>1.312335958005173E-3</v>
      </c>
      <c r="J255" s="21">
        <f t="shared" si="74"/>
        <v>-1.2143575057482314E-2</v>
      </c>
      <c r="K255" s="21">
        <f t="shared" si="75"/>
        <v>-2.2919213974470498E-3</v>
      </c>
      <c r="L255">
        <f t="shared" si="60"/>
        <v>-9.8516536600352644E-3</v>
      </c>
      <c r="M255">
        <f t="shared" si="61"/>
        <v>9.7055079837286222E-5</v>
      </c>
      <c r="N255">
        <f t="shared" si="62"/>
        <v>7.246453545698202</v>
      </c>
      <c r="O255" s="21">
        <f t="shared" si="63"/>
        <v>-7.1553545698201937E-2</v>
      </c>
      <c r="P255" s="25">
        <f t="shared" si="64"/>
        <v>5.1199099019846733E-3</v>
      </c>
      <c r="Q255" s="27">
        <f t="shared" si="71"/>
        <v>6.2424649308209119</v>
      </c>
      <c r="R255" s="28">
        <f t="shared" si="65"/>
        <v>7.7792399999999312E-3</v>
      </c>
      <c r="AB255">
        <f t="shared" si="66"/>
        <v>-1.2854618136984649E-2</v>
      </c>
      <c r="AC255">
        <f t="shared" si="67"/>
        <v>1.6524120744769468E-4</v>
      </c>
      <c r="AE255" s="6">
        <f t="shared" si="68"/>
        <v>7.2682643769907331</v>
      </c>
      <c r="AF255" s="21">
        <f t="shared" si="69"/>
        <v>-9.3364376990733078E-2</v>
      </c>
      <c r="AG255" s="21">
        <f t="shared" si="70"/>
        <v>8.7169068908677285E-3</v>
      </c>
    </row>
    <row r="256" spans="1:33" x14ac:dyDescent="0.2">
      <c r="A256" s="1">
        <v>34912</v>
      </c>
      <c r="B256" s="21">
        <v>88.575686979627747</v>
      </c>
      <c r="C256">
        <v>152.9</v>
      </c>
      <c r="D256" s="20">
        <v>7.2382999999999997</v>
      </c>
      <c r="E256">
        <f t="shared" si="59"/>
        <v>4.8727337898587928</v>
      </c>
      <c r="F256">
        <f t="shared" si="58"/>
        <v>12.494806506604316</v>
      </c>
      <c r="H256" s="21">
        <f t="shared" si="72"/>
        <v>-1.2550988390337414E-3</v>
      </c>
      <c r="I256" s="21">
        <f t="shared" si="73"/>
        <v>1.9659239842726439E-3</v>
      </c>
      <c r="J256" s="21">
        <f t="shared" si="74"/>
        <v>8.8363600886423033E-3</v>
      </c>
      <c r="K256" s="21">
        <f t="shared" si="75"/>
        <v>-3.2210228233063853E-3</v>
      </c>
      <c r="L256">
        <f t="shared" si="60"/>
        <v>1.2057382911948689E-2</v>
      </c>
      <c r="M256">
        <f t="shared" si="61"/>
        <v>1.4538048268535224E-4</v>
      </c>
      <c r="N256">
        <f t="shared" si="62"/>
        <v>7.151789483345059</v>
      </c>
      <c r="O256" s="21">
        <f t="shared" si="63"/>
        <v>8.6510516654940695E-2</v>
      </c>
      <c r="P256" s="25">
        <f t="shared" si="64"/>
        <v>7.4840694919047716E-3</v>
      </c>
      <c r="Q256" s="27">
        <f t="shared" si="71"/>
        <v>6.2223578088050484</v>
      </c>
      <c r="R256" s="28">
        <f t="shared" si="65"/>
        <v>4.0195599999999594E-3</v>
      </c>
      <c r="AB256">
        <f t="shared" si="66"/>
        <v>8.5583303850311921E-3</v>
      </c>
      <c r="AC256">
        <f t="shared" si="67"/>
        <v>7.3245018979348157E-5</v>
      </c>
      <c r="AE256" s="6">
        <f t="shared" si="68"/>
        <v>7.1768948353204394</v>
      </c>
      <c r="AF256" s="21">
        <f t="shared" si="69"/>
        <v>6.1405164679560365E-2</v>
      </c>
      <c r="AG256" s="21">
        <f t="shared" si="70"/>
        <v>3.7705942493239278E-3</v>
      </c>
    </row>
    <row r="257" spans="1:33" x14ac:dyDescent="0.2">
      <c r="A257" s="1">
        <v>34943</v>
      </c>
      <c r="B257" s="21">
        <v>89.167026391602946</v>
      </c>
      <c r="C257">
        <v>153.1</v>
      </c>
      <c r="D257" s="20">
        <v>7.1227</v>
      </c>
      <c r="E257">
        <f t="shared" si="59"/>
        <v>4.7693446807736422</v>
      </c>
      <c r="F257">
        <f t="shared" si="58"/>
        <v>12.229693129058896</v>
      </c>
      <c r="H257" s="21">
        <f t="shared" si="72"/>
        <v>6.6760917373545059E-3</v>
      </c>
      <c r="I257" s="21">
        <f t="shared" si="73"/>
        <v>1.3080444735120711E-3</v>
      </c>
      <c r="J257" s="21">
        <f t="shared" si="74"/>
        <v>-1.5970600831686999E-2</v>
      </c>
      <c r="K257" s="21">
        <f t="shared" si="75"/>
        <v>5.3680472638424348E-3</v>
      </c>
      <c r="L257">
        <f t="shared" si="60"/>
        <v>-2.1338648095529433E-2</v>
      </c>
      <c r="M257">
        <f t="shared" si="61"/>
        <v>4.5533790254484192E-4</v>
      </c>
      <c r="N257">
        <f t="shared" si="62"/>
        <v>7.2771555365098708</v>
      </c>
      <c r="O257" s="21">
        <f t="shared" si="63"/>
        <v>-0.15445553650987076</v>
      </c>
      <c r="P257" s="25">
        <f t="shared" si="64"/>
        <v>2.385651275855202E-2</v>
      </c>
      <c r="Q257" s="27">
        <f t="shared" si="71"/>
        <v>6.255759719615253</v>
      </c>
      <c r="R257" s="28">
        <f t="shared" si="65"/>
        <v>1.3363359999999932E-2</v>
      </c>
      <c r="AB257">
        <f t="shared" si="66"/>
        <v>-2.0251618939672509E-2</v>
      </c>
      <c r="AC257">
        <f t="shared" si="67"/>
        <v>4.101280696777023E-4</v>
      </c>
      <c r="AE257" s="6">
        <f t="shared" si="68"/>
        <v>7.2692872933710317</v>
      </c>
      <c r="AF257" s="21">
        <f t="shared" si="69"/>
        <v>-0.14658729337103171</v>
      </c>
      <c r="AG257" s="21">
        <f t="shared" si="70"/>
        <v>2.1487834577844919E-2</v>
      </c>
    </row>
    <row r="258" spans="1:33" x14ac:dyDescent="0.2">
      <c r="A258" s="1">
        <v>34973</v>
      </c>
      <c r="B258" s="21">
        <v>89.365299017971111</v>
      </c>
      <c r="C258">
        <v>153.5</v>
      </c>
      <c r="D258" s="20">
        <v>6.8300999999999998</v>
      </c>
      <c r="E258">
        <f t="shared" si="59"/>
        <v>4.5751957439354829</v>
      </c>
      <c r="F258">
        <f t="shared" si="58"/>
        <v>11.731850746553933</v>
      </c>
      <c r="H258" s="21">
        <f t="shared" si="72"/>
        <v>2.2236092689398301E-3</v>
      </c>
      <c r="I258" s="21">
        <f t="shared" si="73"/>
        <v>2.6126714565644082E-3</v>
      </c>
      <c r="J258" s="21">
        <f t="shared" si="74"/>
        <v>-4.1079927555561779E-2</v>
      </c>
      <c r="K258" s="21">
        <f t="shared" si="75"/>
        <v>-3.8906218762457812E-4</v>
      </c>
      <c r="L258">
        <f t="shared" si="60"/>
        <v>-4.0690865367937201E-2</v>
      </c>
      <c r="M258">
        <f t="shared" si="61"/>
        <v>1.6557465243915912E-3</v>
      </c>
      <c r="N258">
        <f t="shared" si="62"/>
        <v>7.1199288267562064</v>
      </c>
      <c r="O258" s="21">
        <f t="shared" si="63"/>
        <v>-0.28982882675620658</v>
      </c>
      <c r="P258" s="25">
        <f t="shared" si="64"/>
        <v>8.4000748818879215E-2</v>
      </c>
      <c r="Q258" s="27">
        <f t="shared" si="71"/>
        <v>6.2533258400534857</v>
      </c>
      <c r="R258" s="28">
        <f t="shared" si="65"/>
        <v>8.5614760000000109E-2</v>
      </c>
      <c r="AB258">
        <f t="shared" si="66"/>
        <v>-4.2677809754408741E-2</v>
      </c>
      <c r="AC258">
        <f t="shared" si="67"/>
        <v>1.8213954454335058E-3</v>
      </c>
      <c r="AE258" s="6">
        <f t="shared" si="68"/>
        <v>7.1340812355377272</v>
      </c>
      <c r="AF258" s="21">
        <f t="shared" si="69"/>
        <v>-0.30398123553772738</v>
      </c>
      <c r="AG258" s="21">
        <f t="shared" si="70"/>
        <v>9.2404591559043292E-2</v>
      </c>
    </row>
    <row r="259" spans="1:33" x14ac:dyDescent="0.2">
      <c r="A259" s="1">
        <v>35004</v>
      </c>
      <c r="B259" s="21">
        <v>89.330514346678456</v>
      </c>
      <c r="C259">
        <v>153.69999999999999</v>
      </c>
      <c r="D259" s="20">
        <v>6.6087999999999996</v>
      </c>
      <c r="E259">
        <f t="shared" si="59"/>
        <v>4.4344503059396407</v>
      </c>
      <c r="F259">
        <f t="shared" si="58"/>
        <v>11.370947177780009</v>
      </c>
      <c r="H259" s="21">
        <f t="shared" si="72"/>
        <v>-3.8924136857265701E-4</v>
      </c>
      <c r="I259" s="21">
        <f t="shared" si="73"/>
        <v>1.3029315960910726E-3</v>
      </c>
      <c r="J259" s="21">
        <f t="shared" si="74"/>
        <v>-3.2400696915125704E-2</v>
      </c>
      <c r="K259" s="21">
        <f t="shared" si="75"/>
        <v>-1.6921729646637296E-3</v>
      </c>
      <c r="L259">
        <f t="shared" si="60"/>
        <v>-3.0708523950461974E-2</v>
      </c>
      <c r="M259">
        <f t="shared" si="61"/>
        <v>9.4301344321609667E-4</v>
      </c>
      <c r="N259">
        <f t="shared" si="62"/>
        <v>6.8185422894340499</v>
      </c>
      <c r="O259" s="21">
        <f t="shared" si="63"/>
        <v>-0.20974228943405038</v>
      </c>
      <c r="P259" s="25">
        <f t="shared" si="64"/>
        <v>4.3991827977036962E-2</v>
      </c>
      <c r="Q259" s="27">
        <f t="shared" si="71"/>
        <v>6.2427441311277141</v>
      </c>
      <c r="R259" s="28">
        <f t="shared" si="65"/>
        <v>4.8973690000000118E-2</v>
      </c>
      <c r="AB259">
        <f t="shared" si="66"/>
        <v>-3.3391256402995159E-2</v>
      </c>
      <c r="AC259">
        <f t="shared" si="67"/>
        <v>1.1149760041705653E-3</v>
      </c>
      <c r="AE259" s="6">
        <f t="shared" si="68"/>
        <v>6.8368656203580969</v>
      </c>
      <c r="AF259" s="21">
        <f t="shared" si="69"/>
        <v>-0.2280656203580973</v>
      </c>
      <c r="AG259" s="21">
        <f t="shared" si="70"/>
        <v>5.2013927189323766E-2</v>
      </c>
    </row>
    <row r="260" spans="1:33" x14ac:dyDescent="0.2">
      <c r="A260" s="1">
        <v>35034</v>
      </c>
      <c r="B260" s="21">
        <v>89.045280042078659</v>
      </c>
      <c r="C260">
        <v>153.9</v>
      </c>
      <c r="D260" s="20">
        <v>6.6393000000000004</v>
      </c>
      <c r="E260">
        <f t="shared" si="59"/>
        <v>4.4750012294468373</v>
      </c>
      <c r="F260">
        <f t="shared" si="58"/>
        <v>11.474929041911604</v>
      </c>
      <c r="H260" s="21">
        <f t="shared" si="72"/>
        <v>-3.1930220785794106E-3</v>
      </c>
      <c r="I260" s="21">
        <f t="shared" si="73"/>
        <v>1.3012361743658385E-3</v>
      </c>
      <c r="J260" s="21">
        <f t="shared" si="74"/>
        <v>4.61505870959944E-3</v>
      </c>
      <c r="K260" s="21">
        <f t="shared" si="75"/>
        <v>-4.4942582529452491E-3</v>
      </c>
      <c r="L260">
        <f t="shared" si="60"/>
        <v>9.109316962544689E-3</v>
      </c>
      <c r="M260">
        <f t="shared" si="61"/>
        <v>8.2979655524104406E-5</v>
      </c>
      <c r="N260">
        <f t="shared" si="62"/>
        <v>6.5790983460579353</v>
      </c>
      <c r="O260" s="21">
        <f t="shared" si="63"/>
        <v>6.0201653942065114E-2</v>
      </c>
      <c r="P260" s="25">
        <f t="shared" si="64"/>
        <v>3.6242391373601641E-3</v>
      </c>
      <c r="Q260" s="27">
        <f t="shared" si="71"/>
        <v>6.2146876267953681</v>
      </c>
      <c r="R260" s="28">
        <f t="shared" si="65"/>
        <v>9.3025000000005245E-4</v>
      </c>
      <c r="AB260">
        <f t="shared" si="66"/>
        <v>4.9304281294288172E-3</v>
      </c>
      <c r="AC260">
        <f t="shared" si="67"/>
        <v>2.4309121539462946E-5</v>
      </c>
      <c r="AE260" s="6">
        <f t="shared" si="68"/>
        <v>6.6067157865782313</v>
      </c>
      <c r="AF260" s="21">
        <f t="shared" si="69"/>
        <v>3.2584213421769093E-2</v>
      </c>
      <c r="AG260" s="21">
        <f t="shared" si="70"/>
        <v>1.0617309643153972E-3</v>
      </c>
    </row>
    <row r="261" spans="1:33" x14ac:dyDescent="0.2">
      <c r="A261" s="1">
        <v>35065</v>
      </c>
      <c r="B261" s="21">
        <v>88.916576758295804</v>
      </c>
      <c r="C261">
        <v>154.69999999999999</v>
      </c>
      <c r="D261" s="20">
        <v>6.7404999999999999</v>
      </c>
      <c r="E261">
        <f t="shared" si="59"/>
        <v>4.5734384937038053</v>
      </c>
      <c r="F261">
        <f t="shared" si="58"/>
        <v>11.72734475411203</v>
      </c>
      <c r="H261" s="21">
        <f t="shared" si="72"/>
        <v>-1.4453689597251351E-3</v>
      </c>
      <c r="I261" s="21">
        <f t="shared" si="73"/>
        <v>5.1981806367771277E-3</v>
      </c>
      <c r="J261" s="21">
        <f t="shared" si="74"/>
        <v>1.5242570752940665E-2</v>
      </c>
      <c r="K261" s="21">
        <f t="shared" si="75"/>
        <v>-6.6435495965022628E-3</v>
      </c>
      <c r="L261">
        <f t="shared" si="60"/>
        <v>2.1886120349442928E-2</v>
      </c>
      <c r="M261">
        <f t="shared" si="61"/>
        <v>4.7900226395029984E-4</v>
      </c>
      <c r="N261">
        <f t="shared" si="62"/>
        <v>6.5951914811639432</v>
      </c>
      <c r="O261" s="21">
        <f t="shared" si="63"/>
        <v>0.14530851883605678</v>
      </c>
      <c r="P261" s="25">
        <f t="shared" si="64"/>
        <v>2.1114565646328666E-2</v>
      </c>
      <c r="Q261" s="27">
        <f t="shared" si="71"/>
        <v>6.1734000413199839</v>
      </c>
      <c r="R261" s="28">
        <f t="shared" si="65"/>
        <v>1.0241439999999902E-2</v>
      </c>
      <c r="AB261">
        <f t="shared" si="66"/>
        <v>1.6559630488320487E-2</v>
      </c>
      <c r="AC261">
        <f t="shared" si="67"/>
        <v>2.7422136190971341E-4</v>
      </c>
      <c r="AE261" s="6">
        <f t="shared" si="68"/>
        <v>6.6305556452988936</v>
      </c>
      <c r="AF261" s="21">
        <f t="shared" si="69"/>
        <v>0.10994435470110631</v>
      </c>
      <c r="AG261" s="21">
        <f t="shared" si="70"/>
        <v>1.2087761130642676E-2</v>
      </c>
    </row>
    <row r="262" spans="1:33" x14ac:dyDescent="0.2">
      <c r="A262" s="1">
        <v>35096</v>
      </c>
      <c r="B262" s="21">
        <v>89.020930772173784</v>
      </c>
      <c r="C262">
        <v>155</v>
      </c>
      <c r="D262" s="20">
        <v>6.8775000000000004</v>
      </c>
      <c r="E262">
        <f t="shared" si="59"/>
        <v>4.6699616781592104</v>
      </c>
      <c r="F262">
        <f t="shared" si="58"/>
        <v>11.974852326900349</v>
      </c>
      <c r="H262" s="21">
        <f t="shared" si="72"/>
        <v>1.1736170878648977E-3</v>
      </c>
      <c r="I262" s="21">
        <f t="shared" si="73"/>
        <v>1.9392372333548735E-3</v>
      </c>
      <c r="J262" s="21">
        <f t="shared" si="74"/>
        <v>2.0324901713522747E-2</v>
      </c>
      <c r="K262" s="21">
        <f t="shared" si="75"/>
        <v>-7.6562014548997581E-4</v>
      </c>
      <c r="L262">
        <f t="shared" si="60"/>
        <v>2.1090521859012723E-2</v>
      </c>
      <c r="M262">
        <f t="shared" si="61"/>
        <v>4.4481011228549348E-4</v>
      </c>
      <c r="N262">
        <f t="shared" si="62"/>
        <v>6.7353393374093251</v>
      </c>
      <c r="O262" s="21">
        <f t="shared" si="63"/>
        <v>0.14216066259067528</v>
      </c>
      <c r="P262" s="25">
        <f t="shared" si="64"/>
        <v>2.0209653988219823E-2</v>
      </c>
      <c r="Q262" s="27">
        <f t="shared" si="71"/>
        <v>6.1686735618821809</v>
      </c>
      <c r="R262" s="28">
        <f t="shared" si="65"/>
        <v>1.8769000000000126E-2</v>
      </c>
      <c r="AB262">
        <f t="shared" si="66"/>
        <v>1.8902516643423795E-2</v>
      </c>
      <c r="AC262">
        <f t="shared" si="67"/>
        <v>3.5730513545491354E-4</v>
      </c>
      <c r="AE262" s="6">
        <f t="shared" si="68"/>
        <v>6.7500875865650016</v>
      </c>
      <c r="AF262" s="21">
        <f t="shared" si="69"/>
        <v>0.12741241343499876</v>
      </c>
      <c r="AG262" s="21">
        <f t="shared" si="70"/>
        <v>1.6233923097331054E-2</v>
      </c>
    </row>
    <row r="263" spans="1:33" x14ac:dyDescent="0.2">
      <c r="A263" s="1">
        <v>35125</v>
      </c>
      <c r="B263" s="21">
        <v>89.431389893427166</v>
      </c>
      <c r="C263">
        <v>155.5</v>
      </c>
      <c r="D263" s="20">
        <v>6.7317999999999998</v>
      </c>
      <c r="E263">
        <f t="shared" si="59"/>
        <v>4.5647265689139074</v>
      </c>
      <c r="F263">
        <f t="shared" si="58"/>
        <v>11.705005381750585</v>
      </c>
      <c r="H263" s="21">
        <f t="shared" si="72"/>
        <v>4.6108158799624821E-3</v>
      </c>
      <c r="I263" s="21">
        <f t="shared" si="73"/>
        <v>3.225806451612856E-3</v>
      </c>
      <c r="J263" s="21">
        <f t="shared" si="74"/>
        <v>-2.118502362777186E-2</v>
      </c>
      <c r="K263" s="21">
        <f t="shared" si="75"/>
        <v>1.3850094283496261E-3</v>
      </c>
      <c r="L263">
        <f t="shared" si="60"/>
        <v>-2.2570033056121486E-2</v>
      </c>
      <c r="M263">
        <f t="shared" si="61"/>
        <v>5.0940639215441659E-4</v>
      </c>
      <c r="N263">
        <f t="shared" si="62"/>
        <v>6.8870254023434754</v>
      </c>
      <c r="O263" s="21">
        <f t="shared" si="63"/>
        <v>-0.15522540234347559</v>
      </c>
      <c r="P263" s="25">
        <f t="shared" si="64"/>
        <v>2.4094925532693878E-2</v>
      </c>
      <c r="Q263" s="27">
        <f t="shared" si="71"/>
        <v>6.1772172329257984</v>
      </c>
      <c r="R263" s="28">
        <f t="shared" si="65"/>
        <v>2.1228490000000176E-2</v>
      </c>
      <c r="AB263">
        <f t="shared" si="66"/>
        <v>-2.3609722703791605E-2</v>
      </c>
      <c r="AC263">
        <f t="shared" si="67"/>
        <v>5.5741900614993275E-4</v>
      </c>
      <c r="AE263" s="6">
        <f t="shared" si="68"/>
        <v>6.894175867895326</v>
      </c>
      <c r="AF263" s="21">
        <f t="shared" si="69"/>
        <v>-0.16237586789532621</v>
      </c>
      <c r="AG263" s="21">
        <f t="shared" si="70"/>
        <v>2.6365922474760429E-2</v>
      </c>
    </row>
    <row r="264" spans="1:33" x14ac:dyDescent="0.2">
      <c r="A264" s="1">
        <v>35156</v>
      </c>
      <c r="B264" s="21">
        <v>89.678361059605052</v>
      </c>
      <c r="C264">
        <v>156.1</v>
      </c>
      <c r="D264" s="20">
        <v>6.7141000000000002</v>
      </c>
      <c r="E264">
        <f t="shared" si="59"/>
        <v>4.5577048356392496</v>
      </c>
      <c r="F264">
        <f t="shared" si="58"/>
        <v>11.687000047908946</v>
      </c>
      <c r="H264" s="21">
        <f t="shared" si="72"/>
        <v>2.7615713730066993E-3</v>
      </c>
      <c r="I264" s="21">
        <f t="shared" si="73"/>
        <v>3.8585209003214604E-3</v>
      </c>
      <c r="J264" s="21">
        <f t="shared" si="74"/>
        <v>-2.6293116254195725E-3</v>
      </c>
      <c r="K264" s="21">
        <f t="shared" si="75"/>
        <v>-1.0969495273147611E-3</v>
      </c>
      <c r="L264">
        <f t="shared" si="60"/>
        <v>-1.5323620981048114E-3</v>
      </c>
      <c r="M264">
        <f t="shared" si="61"/>
        <v>2.3481335997081797E-6</v>
      </c>
      <c r="N264">
        <f t="shared" si="62"/>
        <v>6.7244155551720226</v>
      </c>
      <c r="O264" s="21">
        <f t="shared" si="63"/>
        <v>-1.0315555172022428E-2</v>
      </c>
      <c r="P264" s="25">
        <f t="shared" si="64"/>
        <v>1.0641067850703867E-4</v>
      </c>
      <c r="Q264" s="27">
        <f t="shared" si="71"/>
        <v>6.1704411374020198</v>
      </c>
      <c r="R264" s="28">
        <f t="shared" si="65"/>
        <v>3.1328999999998599E-4</v>
      </c>
      <c r="AB264">
        <f t="shared" si="66"/>
        <v>-3.8972786199858054E-3</v>
      </c>
      <c r="AC264">
        <f t="shared" si="67"/>
        <v>1.5188780641798465E-5</v>
      </c>
      <c r="AE264" s="6">
        <f t="shared" si="68"/>
        <v>6.740335700214021</v>
      </c>
      <c r="AF264" s="21">
        <f t="shared" si="69"/>
        <v>-2.6235700214020774E-2</v>
      </c>
      <c r="AG264" s="21">
        <f t="shared" si="70"/>
        <v>6.8831196571996964E-4</v>
      </c>
    </row>
    <row r="265" spans="1:33" x14ac:dyDescent="0.2">
      <c r="A265" s="1">
        <v>35186</v>
      </c>
      <c r="B265" s="21">
        <v>89.580963979985597</v>
      </c>
      <c r="C265">
        <v>156.4</v>
      </c>
      <c r="D265" s="20">
        <v>6.7984</v>
      </c>
      <c r="E265">
        <f t="shared" si="59"/>
        <v>4.6288262716104169</v>
      </c>
      <c r="F265">
        <f t="shared" ref="F265:F328" si="76">C265*D265/B265</f>
        <v>11.869371714257937</v>
      </c>
      <c r="H265" s="21">
        <f t="shared" si="72"/>
        <v>-1.0860711376595722E-3</v>
      </c>
      <c r="I265" s="21">
        <f t="shared" si="73"/>
        <v>1.9218449711724261E-3</v>
      </c>
      <c r="J265" s="21">
        <f t="shared" si="74"/>
        <v>1.255566643332684E-2</v>
      </c>
      <c r="K265" s="21">
        <f t="shared" si="75"/>
        <v>-3.0079161088319983E-3</v>
      </c>
      <c r="L265">
        <f t="shared" si="60"/>
        <v>1.5563582542158838E-2</v>
      </c>
      <c r="M265">
        <f t="shared" si="61"/>
        <v>2.4222510154659136E-4</v>
      </c>
      <c r="N265">
        <f t="shared" si="62"/>
        <v>6.6939045504536914</v>
      </c>
      <c r="O265" s="21">
        <f t="shared" si="63"/>
        <v>0.10449544954630863</v>
      </c>
      <c r="P265" s="25">
        <f t="shared" si="64"/>
        <v>1.0919298975885132E-2</v>
      </c>
      <c r="Q265" s="27">
        <f t="shared" si="71"/>
        <v>6.1518809681062283</v>
      </c>
      <c r="R265" s="28">
        <f t="shared" si="65"/>
        <v>7.1064899999999697E-3</v>
      </c>
      <c r="AB265">
        <f t="shared" si="66"/>
        <v>1.2178317048041263E-2</v>
      </c>
      <c r="AC265">
        <f t="shared" si="67"/>
        <v>1.4831140612261247E-4</v>
      </c>
      <c r="AE265" s="6">
        <f t="shared" si="68"/>
        <v>6.7166335615077468</v>
      </c>
      <c r="AF265" s="21">
        <f t="shared" si="69"/>
        <v>8.176643849225318E-2</v>
      </c>
      <c r="AG265" s="21">
        <f t="shared" si="70"/>
        <v>6.6857504637074221E-3</v>
      </c>
    </row>
    <row r="266" spans="1:33" x14ac:dyDescent="0.2">
      <c r="A266" s="1">
        <v>35217</v>
      </c>
      <c r="B266" s="21">
        <v>89.260945004093131</v>
      </c>
      <c r="C266">
        <v>156.69999999999999</v>
      </c>
      <c r="D266" s="20">
        <v>6.6806999999999999</v>
      </c>
      <c r="E266">
        <f t="shared" ref="E266:E329" si="77">C266*D266/B266/$F$8*$E$8</f>
        <v>4.5737522525527332</v>
      </c>
      <c r="F266">
        <f t="shared" si="76"/>
        <v>11.728149303729587</v>
      </c>
      <c r="H266" s="21">
        <f t="shared" si="72"/>
        <v>-3.5723993321166159E-3</v>
      </c>
      <c r="I266" s="21">
        <f t="shared" si="73"/>
        <v>1.9181585677747748E-3</v>
      </c>
      <c r="J266" s="21">
        <f t="shared" si="74"/>
        <v>-1.7312897152271134E-2</v>
      </c>
      <c r="K266" s="21">
        <f t="shared" si="75"/>
        <v>-5.4905578998913906E-3</v>
      </c>
      <c r="L266">
        <f t="shared" ref="L266:L329" si="78">J266-K266</f>
        <v>-1.1822339252379743E-2</v>
      </c>
      <c r="M266">
        <f t="shared" ref="M266:M329" si="79">(J266-K266)^2</f>
        <v>1.3976770539835882E-4</v>
      </c>
      <c r="N266">
        <f t="shared" ref="N266:N329" si="80">D265*(1+K266)</f>
        <v>6.7610729911733785</v>
      </c>
      <c r="O266" s="21">
        <f t="shared" ref="O266:O329" si="81">(D266-N266)</f>
        <v>-8.0372991173378594E-2</v>
      </c>
      <c r="P266" s="25">
        <f t="shared" ref="P266:P329" si="82">(D266-N266)^2</f>
        <v>6.4598177101559935E-3</v>
      </c>
      <c r="Q266" s="27">
        <f t="shared" si="71"/>
        <v>6.1181037094576007</v>
      </c>
      <c r="R266" s="28">
        <f t="shared" ref="R266:R329" si="83">(D266-D265)^2</f>
        <v>1.3853290000000032E-2</v>
      </c>
      <c r="AB266">
        <f t="shared" ref="AB266:AB329" si="84">(J266 - 0.001779207 - 0.466056088*K266)</f>
        <v>-1.6533196216510258E-2</v>
      </c>
      <c r="AC266">
        <f t="shared" ref="AC266:AC329" si="85">(J266 - 0.001779207 - 0.466056088*K266)^2</f>
        <v>2.7334657713362908E-4</v>
      </c>
      <c r="AE266" s="6">
        <f t="shared" ref="AE266:AE329" si="86">D265*(1+0.001779207+0.466056088*K266)</f>
        <v>6.7930992811583231</v>
      </c>
      <c r="AF266" s="21">
        <f t="shared" ref="AF266:AF329" si="87">(D266-AE266)</f>
        <v>-0.11239928115832321</v>
      </c>
      <c r="AG266" s="21">
        <f t="shared" ref="AG266:AG329" si="88">(D266-AE266)^2</f>
        <v>1.2633598404907791E-2</v>
      </c>
    </row>
    <row r="267" spans="1:33" x14ac:dyDescent="0.2">
      <c r="A267" s="1">
        <v>35247</v>
      </c>
      <c r="B267" s="21">
        <v>89.05571544346644</v>
      </c>
      <c r="C267">
        <v>157</v>
      </c>
      <c r="D267" s="20">
        <v>6.6394000000000002</v>
      </c>
      <c r="E267">
        <f t="shared" si="77"/>
        <v>4.5646747709667252</v>
      </c>
      <c r="F267">
        <f t="shared" si="76"/>
        <v>11.70487255993938</v>
      </c>
      <c r="H267" s="21">
        <f t="shared" si="72"/>
        <v>-2.2992089162542362E-3</v>
      </c>
      <c r="I267" s="21">
        <f t="shared" si="73"/>
        <v>1.9144862795150708E-3</v>
      </c>
      <c r="J267" s="21">
        <f t="shared" si="74"/>
        <v>-6.1819869175385733E-3</v>
      </c>
      <c r="K267" s="21">
        <f t="shared" si="75"/>
        <v>-4.213695195769307E-3</v>
      </c>
      <c r="L267">
        <f t="shared" si="78"/>
        <v>-1.9682917217692664E-3</v>
      </c>
      <c r="M267">
        <f t="shared" si="79"/>
        <v>3.8741723019854232E-6</v>
      </c>
      <c r="N267">
        <f t="shared" si="80"/>
        <v>6.6525495665056242</v>
      </c>
      <c r="O267" s="21">
        <f t="shared" si="81"/>
        <v>-1.3149566505624044E-2</v>
      </c>
      <c r="P267" s="25">
        <f t="shared" si="82"/>
        <v>1.7291109928582973E-4</v>
      </c>
      <c r="Q267" s="27">
        <f t="shared" ref="Q267:Q330" si="89">Q266*(1+K267)</f>
        <v>6.0923238852498409</v>
      </c>
      <c r="R267" s="28">
        <f t="shared" si="83"/>
        <v>1.7056899999999728E-3</v>
      </c>
      <c r="AB267">
        <f t="shared" si="84"/>
        <v>-5.9973756185739361E-3</v>
      </c>
      <c r="AC267">
        <f t="shared" si="85"/>
        <v>3.5968514310265104E-5</v>
      </c>
      <c r="AE267" s="6">
        <f t="shared" si="86"/>
        <v>6.6794666672950065</v>
      </c>
      <c r="AF267" s="21">
        <f t="shared" si="87"/>
        <v>-4.0066667295006297E-2</v>
      </c>
      <c r="AG267" s="21">
        <f t="shared" si="88"/>
        <v>1.6053378281287274E-3</v>
      </c>
    </row>
    <row r="268" spans="1:33" x14ac:dyDescent="0.2">
      <c r="A268" s="1">
        <v>35278</v>
      </c>
      <c r="B268" s="21">
        <v>88.648734789342342</v>
      </c>
      <c r="C268">
        <v>157.19999999999999</v>
      </c>
      <c r="D268" s="20">
        <v>6.6211000000000002</v>
      </c>
      <c r="E268">
        <f t="shared" si="77"/>
        <v>4.5788171157015523</v>
      </c>
      <c r="F268">
        <f t="shared" si="76"/>
        <v>11.741136773958031</v>
      </c>
      <c r="H268" s="21">
        <f t="shared" si="72"/>
        <v>-4.569955472228493E-3</v>
      </c>
      <c r="I268" s="21">
        <f t="shared" si="73"/>
        <v>1.2738853503184711E-3</v>
      </c>
      <c r="J268" s="21">
        <f t="shared" si="74"/>
        <v>-2.7562731572130517E-3</v>
      </c>
      <c r="K268" s="21">
        <f t="shared" si="75"/>
        <v>-5.843840822546964E-3</v>
      </c>
      <c r="L268">
        <f t="shared" si="78"/>
        <v>3.0875676653339124E-3</v>
      </c>
      <c r="M268">
        <f t="shared" si="79"/>
        <v>9.5330740880155061E-6</v>
      </c>
      <c r="N268">
        <f t="shared" si="80"/>
        <v>6.6006004032427823</v>
      </c>
      <c r="O268" s="21">
        <f t="shared" si="81"/>
        <v>2.0499596757217908E-2</v>
      </c>
      <c r="P268" s="25">
        <f t="shared" si="82"/>
        <v>4.20233467208539E-4</v>
      </c>
      <c r="Q268" s="27">
        <f t="shared" si="89"/>
        <v>6.0567213142250402</v>
      </c>
      <c r="R268" s="28">
        <f t="shared" si="83"/>
        <v>3.3488999999999936E-4</v>
      </c>
      <c r="AB268">
        <f t="shared" si="84"/>
        <v>-1.8119225645621111E-3</v>
      </c>
      <c r="AC268">
        <f t="shared" si="85"/>
        <v>3.2830633799693379E-6</v>
      </c>
      <c r="AE268" s="6">
        <f t="shared" si="86"/>
        <v>6.633130078675153</v>
      </c>
      <c r="AF268" s="21">
        <f t="shared" si="87"/>
        <v>-1.2030078675152822E-2</v>
      </c>
      <c r="AG268" s="21">
        <f t="shared" si="88"/>
        <v>1.4472279293036667E-4</v>
      </c>
    </row>
    <row r="269" spans="1:33" x14ac:dyDescent="0.2">
      <c r="A269" s="1">
        <v>35309</v>
      </c>
      <c r="B269" s="21">
        <v>89.156590990215165</v>
      </c>
      <c r="C269">
        <v>157.69999999999999</v>
      </c>
      <c r="D269" s="20">
        <v>6.6426999999999996</v>
      </c>
      <c r="E269">
        <f t="shared" si="77"/>
        <v>4.5821154609209209</v>
      </c>
      <c r="F269">
        <f t="shared" si="76"/>
        <v>11.749594487242875</v>
      </c>
      <c r="H269" s="21">
        <f t="shared" si="72"/>
        <v>5.7288601137923667E-3</v>
      </c>
      <c r="I269" s="21">
        <f t="shared" si="73"/>
        <v>3.1806615776082126E-3</v>
      </c>
      <c r="J269" s="21">
        <f t="shared" si="74"/>
        <v>3.2622978055005802E-3</v>
      </c>
      <c r="K269" s="21">
        <f t="shared" si="75"/>
        <v>2.5481985361841542E-3</v>
      </c>
      <c r="L269">
        <f t="shared" si="78"/>
        <v>7.1409926931642609E-4</v>
      </c>
      <c r="M269">
        <f t="shared" si="79"/>
        <v>5.0993776643825365E-7</v>
      </c>
      <c r="N269">
        <f t="shared" si="80"/>
        <v>6.6379718773279288</v>
      </c>
      <c r="O269" s="21">
        <f t="shared" si="81"/>
        <v>4.7281226720707892E-3</v>
      </c>
      <c r="P269" s="25">
        <f t="shared" si="82"/>
        <v>2.235514400214982E-5</v>
      </c>
      <c r="Q269" s="27">
        <f t="shared" si="89"/>
        <v>6.0721550426120237</v>
      </c>
      <c r="R269" s="28">
        <f t="shared" si="83"/>
        <v>4.6655999999997396E-4</v>
      </c>
      <c r="AB269">
        <f t="shared" si="84"/>
        <v>2.9548736427926678E-4</v>
      </c>
      <c r="AC269">
        <f t="shared" si="85"/>
        <v>8.7312782448708106E-8</v>
      </c>
      <c r="AE269" s="6">
        <f t="shared" si="86"/>
        <v>6.6407435486123703</v>
      </c>
      <c r="AF269" s="21">
        <f t="shared" si="87"/>
        <v>1.9564513876293432E-3</v>
      </c>
      <c r="AG269" s="21">
        <f t="shared" si="88"/>
        <v>3.8277020321567828E-6</v>
      </c>
    </row>
    <row r="270" spans="1:33" x14ac:dyDescent="0.2">
      <c r="A270" s="1">
        <v>35339</v>
      </c>
      <c r="B270" s="21">
        <v>89.191375661507834</v>
      </c>
      <c r="C270">
        <v>158.19999999999999</v>
      </c>
      <c r="D270" s="20">
        <v>6.6006</v>
      </c>
      <c r="E270">
        <f t="shared" si="77"/>
        <v>4.5657295453933431</v>
      </c>
      <c r="F270">
        <f t="shared" si="76"/>
        <v>11.707577243375223</v>
      </c>
      <c r="H270" s="21">
        <f t="shared" si="72"/>
        <v>3.9015254964702706E-4</v>
      </c>
      <c r="I270" s="21">
        <f t="shared" si="73"/>
        <v>3.1705770450221049E-3</v>
      </c>
      <c r="J270" s="21">
        <f t="shared" si="74"/>
        <v>-6.3377843346831275E-3</v>
      </c>
      <c r="K270" s="21">
        <f t="shared" si="75"/>
        <v>-2.7804244953750779E-3</v>
      </c>
      <c r="L270">
        <f t="shared" si="78"/>
        <v>-3.5573598393080497E-3</v>
      </c>
      <c r="M270">
        <f t="shared" si="79"/>
        <v>1.2654809026321794E-5</v>
      </c>
      <c r="N270">
        <f t="shared" si="80"/>
        <v>6.6242304742045715</v>
      </c>
      <c r="O270" s="21">
        <f t="shared" si="81"/>
        <v>-2.3630474204571428E-2</v>
      </c>
      <c r="P270" s="25">
        <f t="shared" si="82"/>
        <v>5.5839931113291566E-4</v>
      </c>
      <c r="Q270" s="27">
        <f t="shared" si="89"/>
        <v>6.0552718739918303</v>
      </c>
      <c r="R270" s="28">
        <f t="shared" si="83"/>
        <v>1.7724099999999647E-3</v>
      </c>
      <c r="AB270">
        <f t="shared" si="84"/>
        <v>-6.8211575713892445E-3</v>
      </c>
      <c r="AC270">
        <f t="shared" si="85"/>
        <v>4.6528190613720817E-5</v>
      </c>
      <c r="AE270" s="6">
        <f t="shared" si="86"/>
        <v>6.6459109033994679</v>
      </c>
      <c r="AF270" s="21">
        <f t="shared" si="87"/>
        <v>-4.5310903399467861E-2</v>
      </c>
      <c r="AG270" s="21">
        <f t="shared" si="88"/>
        <v>2.0530779668759083E-3</v>
      </c>
    </row>
    <row r="271" spans="1:33" x14ac:dyDescent="0.2">
      <c r="A271" s="1">
        <v>35370</v>
      </c>
      <c r="B271" s="21">
        <v>89.013973837915259</v>
      </c>
      <c r="C271">
        <v>158.69999999999999</v>
      </c>
      <c r="D271" s="20">
        <v>6.6269</v>
      </c>
      <c r="E271">
        <f t="shared" si="77"/>
        <v>4.6075738477760124</v>
      </c>
      <c r="F271">
        <f t="shared" si="76"/>
        <v>11.814875627449361</v>
      </c>
      <c r="H271" s="21">
        <f t="shared" si="72"/>
        <v>-1.9890019890020927E-3</v>
      </c>
      <c r="I271" s="21">
        <f t="shared" si="73"/>
        <v>3.160556257901348E-3</v>
      </c>
      <c r="J271" s="21">
        <f t="shared" si="74"/>
        <v>3.9844862588249708E-3</v>
      </c>
      <c r="K271" s="21">
        <f t="shared" si="75"/>
        <v>-5.1495582469034407E-3</v>
      </c>
      <c r="L271">
        <f t="shared" si="78"/>
        <v>9.1340445057284114E-3</v>
      </c>
      <c r="M271">
        <f t="shared" si="79"/>
        <v>8.343076903262738E-5</v>
      </c>
      <c r="N271">
        <f t="shared" si="80"/>
        <v>6.5666098258354895</v>
      </c>
      <c r="O271" s="21">
        <f t="shared" si="81"/>
        <v>6.0290174164510546E-2</v>
      </c>
      <c r="P271" s="25">
        <f t="shared" si="82"/>
        <v>3.6349051007870149E-3</v>
      </c>
      <c r="Q271" s="27">
        <f t="shared" si="89"/>
        <v>6.0240898987758733</v>
      </c>
      <c r="R271" s="28">
        <f t="shared" si="83"/>
        <v>6.9168999999999947E-4</v>
      </c>
      <c r="AB271">
        <f t="shared" si="84"/>
        <v>4.6052622303049268E-3</v>
      </c>
      <c r="AC271">
        <f t="shared" si="85"/>
        <v>2.1208440209873109E-5</v>
      </c>
      <c r="AE271" s="6">
        <f t="shared" si="86"/>
        <v>6.5965025061226497</v>
      </c>
      <c r="AF271" s="21">
        <f t="shared" si="87"/>
        <v>3.0397493877350357E-2</v>
      </c>
      <c r="AG271" s="21">
        <f t="shared" si="88"/>
        <v>9.2400763402355243E-4</v>
      </c>
    </row>
    <row r="272" spans="1:33" x14ac:dyDescent="0.2">
      <c r="A272" s="1">
        <v>35400</v>
      </c>
      <c r="B272" s="21">
        <v>88.878313619873879</v>
      </c>
      <c r="C272">
        <v>159.1</v>
      </c>
      <c r="D272" s="20">
        <v>6.8282999999999996</v>
      </c>
      <c r="E272">
        <f t="shared" si="77"/>
        <v>4.7668349816580324</v>
      </c>
      <c r="F272">
        <f t="shared" si="76"/>
        <v>12.22325768518043</v>
      </c>
      <c r="H272" s="21">
        <f t="shared" si="72"/>
        <v>-1.524032825322541E-3</v>
      </c>
      <c r="I272" s="21">
        <f t="shared" si="73"/>
        <v>2.520478890989386E-3</v>
      </c>
      <c r="J272" s="21">
        <f t="shared" si="74"/>
        <v>3.0391284009114283E-2</v>
      </c>
      <c r="K272" s="21">
        <f t="shared" si="75"/>
        <v>-4.0445117163119271E-3</v>
      </c>
      <c r="L272">
        <f t="shared" si="78"/>
        <v>3.443579572542621E-2</v>
      </c>
      <c r="M272">
        <f t="shared" si="79"/>
        <v>1.1858240272432821E-3</v>
      </c>
      <c r="N272">
        <f t="shared" si="80"/>
        <v>6.6000974253071725</v>
      </c>
      <c r="O272" s="21">
        <f t="shared" si="81"/>
        <v>0.22820257469282712</v>
      </c>
      <c r="P272" s="25">
        <f t="shared" si="82"/>
        <v>5.207641509643534E-2</v>
      </c>
      <c r="Q272" s="27">
        <f t="shared" si="89"/>
        <v>5.9997253966001578</v>
      </c>
      <c r="R272" s="28">
        <f t="shared" si="83"/>
        <v>4.0561959999999828E-2</v>
      </c>
      <c r="AB272">
        <f t="shared" si="84"/>
        <v>3.0497046317488785E-2</v>
      </c>
      <c r="AC272">
        <f t="shared" si="85"/>
        <v>9.3006983409105626E-4</v>
      </c>
      <c r="AE272" s="6">
        <f t="shared" si="86"/>
        <v>6.6261991237586333</v>
      </c>
      <c r="AF272" s="21">
        <f t="shared" si="87"/>
        <v>0.2021008762413663</v>
      </c>
      <c r="AG272" s="21">
        <f t="shared" si="88"/>
        <v>4.084476417752806E-2</v>
      </c>
    </row>
    <row r="273" spans="1:33" x14ac:dyDescent="0.2">
      <c r="A273" s="1">
        <v>35431</v>
      </c>
      <c r="B273" s="21">
        <v>88.860921284227544</v>
      </c>
      <c r="C273">
        <v>159.4</v>
      </c>
      <c r="D273" s="20">
        <v>7.0692000000000004</v>
      </c>
      <c r="E273">
        <f t="shared" si="77"/>
        <v>4.9452804368803793</v>
      </c>
      <c r="F273">
        <f t="shared" si="76"/>
        <v>12.680832740814807</v>
      </c>
      <c r="H273" s="21">
        <f t="shared" si="72"/>
        <v>-1.9568705725814262E-4</v>
      </c>
      <c r="I273" s="21">
        <f t="shared" si="73"/>
        <v>1.8856065367693908E-3</v>
      </c>
      <c r="J273" s="21">
        <f t="shared" si="74"/>
        <v>3.5279645006810023E-2</v>
      </c>
      <c r="K273" s="21">
        <f t="shared" si="75"/>
        <v>-2.0812935940275334E-3</v>
      </c>
      <c r="L273">
        <f t="shared" si="78"/>
        <v>3.7360938600837557E-2</v>
      </c>
      <c r="M273">
        <f t="shared" si="79"/>
        <v>1.3958397331355538E-3</v>
      </c>
      <c r="N273">
        <f t="shared" si="80"/>
        <v>6.8140883029519017</v>
      </c>
      <c r="O273" s="21">
        <f t="shared" si="81"/>
        <v>0.25511169704809866</v>
      </c>
      <c r="P273" s="25">
        <f t="shared" si="82"/>
        <v>6.5081977970760874E-2</v>
      </c>
      <c r="Q273" s="27">
        <f t="shared" si="89"/>
        <v>5.9872382065662899</v>
      </c>
      <c r="R273" s="28">
        <f t="shared" si="83"/>
        <v>5.8032810000000379E-2</v>
      </c>
      <c r="AB273">
        <f t="shared" si="84"/>
        <v>3.4470437557221956E-2</v>
      </c>
      <c r="AC273">
        <f t="shared" si="85"/>
        <v>1.1882110653863381E-3</v>
      </c>
      <c r="AE273" s="6">
        <f t="shared" si="86"/>
        <v>6.8338255112280217</v>
      </c>
      <c r="AF273" s="21">
        <f t="shared" si="87"/>
        <v>0.23537448877197864</v>
      </c>
      <c r="AG273" s="21">
        <f t="shared" si="88"/>
        <v>5.5401149964670299E-2</v>
      </c>
    </row>
    <row r="274" spans="1:33" x14ac:dyDescent="0.2">
      <c r="A274" s="1">
        <v>35462</v>
      </c>
      <c r="B274" s="21">
        <v>88.826136612934889</v>
      </c>
      <c r="C274">
        <v>159.69999999999999</v>
      </c>
      <c r="D274" s="20">
        <v>7.4069000000000003</v>
      </c>
      <c r="E274">
        <f t="shared" si="77"/>
        <v>5.193304344089646</v>
      </c>
      <c r="F274">
        <f t="shared" si="76"/>
        <v>13.316822898135012</v>
      </c>
      <c r="H274" s="21">
        <f t="shared" si="72"/>
        <v>-3.9145071635471318E-4</v>
      </c>
      <c r="I274" s="21">
        <f t="shared" si="73"/>
        <v>1.8820577164364583E-3</v>
      </c>
      <c r="J274" s="21">
        <f t="shared" si="74"/>
        <v>4.7770610535845526E-2</v>
      </c>
      <c r="K274" s="21">
        <f t="shared" si="75"/>
        <v>-2.2735084327911714E-3</v>
      </c>
      <c r="L274">
        <f t="shared" si="78"/>
        <v>5.0044118968636697E-2</v>
      </c>
      <c r="M274">
        <f t="shared" si="79"/>
        <v>2.5044138433470632E-3</v>
      </c>
      <c r="N274">
        <f t="shared" si="80"/>
        <v>7.0531281141869133</v>
      </c>
      <c r="O274" s="21">
        <f t="shared" si="81"/>
        <v>0.35377188581308694</v>
      </c>
      <c r="P274" s="25">
        <f t="shared" si="82"/>
        <v>0.12515454719174782</v>
      </c>
      <c r="Q274" s="27">
        <f t="shared" si="89"/>
        <v>5.9736261700145317</v>
      </c>
      <c r="R274" s="28">
        <f t="shared" si="83"/>
        <v>0.11404128999999992</v>
      </c>
      <c r="AB274">
        <f t="shared" si="84"/>
        <v>4.7050985982067195E-2</v>
      </c>
      <c r="AC274">
        <f t="shared" si="85"/>
        <v>2.2137952818846837E-3</v>
      </c>
      <c r="AE274" s="6">
        <f t="shared" si="86"/>
        <v>7.0742871698955705</v>
      </c>
      <c r="AF274" s="21">
        <f t="shared" si="87"/>
        <v>0.33261283010442977</v>
      </c>
      <c r="AG274" s="21">
        <f t="shared" si="88"/>
        <v>0.11063129475007827</v>
      </c>
    </row>
    <row r="275" spans="1:33" x14ac:dyDescent="0.2">
      <c r="A275" s="1">
        <v>35490</v>
      </c>
      <c r="B275" s="21">
        <v>89.187897194378507</v>
      </c>
      <c r="C275">
        <v>159.80000000000001</v>
      </c>
      <c r="D275" s="20">
        <v>7.6501999999999999</v>
      </c>
      <c r="E275">
        <f t="shared" si="77"/>
        <v>5.3454809951387645</v>
      </c>
      <c r="F275">
        <f t="shared" si="76"/>
        <v>13.707038717771834</v>
      </c>
      <c r="H275" s="21">
        <f t="shared" si="72"/>
        <v>4.0726817042602281E-3</v>
      </c>
      <c r="I275" s="21">
        <f t="shared" si="73"/>
        <v>6.2617407639331546E-4</v>
      </c>
      <c r="J275" s="21">
        <f t="shared" si="74"/>
        <v>3.28477500708797E-2</v>
      </c>
      <c r="K275" s="21">
        <f t="shared" si="75"/>
        <v>3.4465076278669127E-3</v>
      </c>
      <c r="L275">
        <f t="shared" si="78"/>
        <v>2.9401242443012787E-2</v>
      </c>
      <c r="M275">
        <f t="shared" si="79"/>
        <v>8.6443305719281652E-4</v>
      </c>
      <c r="N275">
        <f t="shared" si="80"/>
        <v>7.432427937348848</v>
      </c>
      <c r="O275" s="21">
        <f t="shared" si="81"/>
        <v>0.2177720626511519</v>
      </c>
      <c r="P275" s="25">
        <f t="shared" si="82"/>
        <v>4.7424671271337225E-2</v>
      </c>
      <c r="Q275" s="27">
        <f t="shared" si="89"/>
        <v>5.9942143181755121</v>
      </c>
      <c r="R275" s="28">
        <f t="shared" si="83"/>
        <v>5.919488999999982E-2</v>
      </c>
      <c r="AB275">
        <f t="shared" si="84"/>
        <v>2.9462277208573886E-2</v>
      </c>
      <c r="AC275">
        <f t="shared" si="85"/>
        <v>8.6802577831485226E-4</v>
      </c>
      <c r="AE275" s="6">
        <f t="shared" si="86"/>
        <v>7.4319758589438125</v>
      </c>
      <c r="AF275" s="21">
        <f t="shared" si="87"/>
        <v>0.21822414105618737</v>
      </c>
      <c r="AG275" s="21">
        <f t="shared" si="88"/>
        <v>4.7621775739710763E-2</v>
      </c>
    </row>
    <row r="276" spans="1:33" x14ac:dyDescent="0.2">
      <c r="A276" s="1">
        <v>35521</v>
      </c>
      <c r="B276" s="21">
        <v>89.633140986924559</v>
      </c>
      <c r="C276">
        <v>159.9</v>
      </c>
      <c r="D276" s="20">
        <v>7.6942000000000004</v>
      </c>
      <c r="E276">
        <f t="shared" si="77"/>
        <v>5.3528672058693996</v>
      </c>
      <c r="F276">
        <f t="shared" si="76"/>
        <v>13.725978655366694</v>
      </c>
      <c r="H276" s="21">
        <f t="shared" si="72"/>
        <v>4.9921996879875863E-3</v>
      </c>
      <c r="I276" s="21">
        <f t="shared" si="73"/>
        <v>6.2578222778464365E-4</v>
      </c>
      <c r="J276" s="21">
        <f t="shared" si="74"/>
        <v>5.7514836213432563E-3</v>
      </c>
      <c r="K276" s="21">
        <f t="shared" si="75"/>
        <v>4.3664174602029426E-3</v>
      </c>
      <c r="L276">
        <f t="shared" si="78"/>
        <v>1.3850661611403137E-3</v>
      </c>
      <c r="M276">
        <f t="shared" si="79"/>
        <v>1.9184082707359652E-6</v>
      </c>
      <c r="N276">
        <f t="shared" si="80"/>
        <v>7.6836039668540446</v>
      </c>
      <c r="O276" s="21">
        <f t="shared" si="81"/>
        <v>1.0596033145955808E-2</v>
      </c>
      <c r="P276" s="25">
        <f t="shared" si="82"/>
        <v>1.1227591843019413E-4</v>
      </c>
      <c r="Q276" s="27">
        <f t="shared" si="89"/>
        <v>6.0203875602345924</v>
      </c>
      <c r="R276" s="28">
        <f t="shared" si="83"/>
        <v>1.9360000000000425E-3</v>
      </c>
      <c r="AB276">
        <f t="shared" si="84"/>
        <v>1.9372811812661777E-3</v>
      </c>
      <c r="AC276">
        <f t="shared" si="85"/>
        <v>3.7530583752880772E-6</v>
      </c>
      <c r="AE276" s="6">
        <f t="shared" si="86"/>
        <v>7.6793794115070781</v>
      </c>
      <c r="AF276" s="21">
        <f t="shared" si="87"/>
        <v>1.4820588492922226E-2</v>
      </c>
      <c r="AG276" s="21">
        <f t="shared" si="88"/>
        <v>2.1964984327653872E-4</v>
      </c>
    </row>
    <row r="277" spans="1:33" x14ac:dyDescent="0.2">
      <c r="A277" s="1">
        <v>35551</v>
      </c>
      <c r="B277" s="21">
        <v>89.640097921183099</v>
      </c>
      <c r="C277">
        <v>159.9</v>
      </c>
      <c r="D277" s="20">
        <v>7.6856</v>
      </c>
      <c r="E277">
        <f t="shared" si="77"/>
        <v>5.3464692024915319</v>
      </c>
      <c r="F277">
        <f t="shared" si="76"/>
        <v>13.709572707969887</v>
      </c>
      <c r="H277" s="21">
        <f t="shared" si="72"/>
        <v>7.7615647314566161E-5</v>
      </c>
      <c r="I277" s="21">
        <f t="shared" si="73"/>
        <v>0</v>
      </c>
      <c r="J277" s="21">
        <f t="shared" si="74"/>
        <v>-1.1177250396402494E-3</v>
      </c>
      <c r="K277" s="21">
        <f t="shared" si="75"/>
        <v>7.7615647314566161E-5</v>
      </c>
      <c r="L277">
        <f t="shared" si="78"/>
        <v>-1.1953406869548155E-3</v>
      </c>
      <c r="M277">
        <f t="shared" si="79"/>
        <v>1.4288393578896102E-6</v>
      </c>
      <c r="N277">
        <f t="shared" si="80"/>
        <v>7.6947971903135679</v>
      </c>
      <c r="O277" s="21">
        <f t="shared" si="81"/>
        <v>-9.1971903135679156E-3</v>
      </c>
      <c r="P277" s="25">
        <f t="shared" si="82"/>
        <v>8.4588309663987497E-5</v>
      </c>
      <c r="Q277" s="27">
        <f t="shared" si="89"/>
        <v>6.0208548365121644</v>
      </c>
      <c r="R277" s="28">
        <f t="shared" si="83"/>
        <v>7.3960000000006631E-5</v>
      </c>
      <c r="AB277">
        <f t="shared" si="84"/>
        <v>-2.9331052845952641E-3</v>
      </c>
      <c r="AC277">
        <f t="shared" si="85"/>
        <v>8.603106610520666E-6</v>
      </c>
      <c r="AE277" s="6">
        <f t="shared" si="86"/>
        <v>7.7081678986807329</v>
      </c>
      <c r="AF277" s="21">
        <f t="shared" si="87"/>
        <v>-2.2567898680732945E-2</v>
      </c>
      <c r="AG277" s="21">
        <f t="shared" si="88"/>
        <v>5.0931005086382781E-4</v>
      </c>
    </row>
    <row r="278" spans="1:33" x14ac:dyDescent="0.2">
      <c r="A278" s="1">
        <v>35582</v>
      </c>
      <c r="B278" s="21">
        <v>89.758365803578144</v>
      </c>
      <c r="C278">
        <v>160.19999999999999</v>
      </c>
      <c r="D278" s="20">
        <v>7.7506000000000004</v>
      </c>
      <c r="E278">
        <f t="shared" si="77"/>
        <v>5.3946844803557683</v>
      </c>
      <c r="F278">
        <f t="shared" si="76"/>
        <v>13.833207733718595</v>
      </c>
      <c r="H278" s="21">
        <f t="shared" si="72"/>
        <v>1.3193636010866427E-3</v>
      </c>
      <c r="I278" s="21">
        <f t="shared" si="73"/>
        <v>1.8761726078797558E-3</v>
      </c>
      <c r="J278" s="21">
        <f t="shared" si="74"/>
        <v>8.4573748308525154E-3</v>
      </c>
      <c r="K278" s="21">
        <f t="shared" si="75"/>
        <v>-5.5680900679311307E-4</v>
      </c>
      <c r="L278">
        <f t="shared" si="78"/>
        <v>9.0141838376456285E-3</v>
      </c>
      <c r="M278">
        <f t="shared" si="79"/>
        <v>8.1255510258871675E-5</v>
      </c>
      <c r="N278">
        <f t="shared" si="80"/>
        <v>7.6813205886973908</v>
      </c>
      <c r="O278" s="21">
        <f t="shared" si="81"/>
        <v>6.9279411302609617E-2</v>
      </c>
      <c r="P278" s="25">
        <f t="shared" si="82"/>
        <v>4.7996368304361534E-3</v>
      </c>
      <c r="Q278" s="27">
        <f t="shared" si="89"/>
        <v>6.0175023703106003</v>
      </c>
      <c r="R278" s="28">
        <f t="shared" si="83"/>
        <v>4.2250000000000508E-3</v>
      </c>
      <c r="AB278">
        <f t="shared" si="84"/>
        <v>6.9376720583216797E-3</v>
      </c>
      <c r="AC278">
        <f t="shared" si="85"/>
        <v>4.8131293588817371E-5</v>
      </c>
      <c r="AE278" s="6">
        <f t="shared" si="86"/>
        <v>7.697279827628563</v>
      </c>
      <c r="AF278" s="21">
        <f t="shared" si="87"/>
        <v>5.332017237143738E-2</v>
      </c>
      <c r="AG278" s="21">
        <f t="shared" si="88"/>
        <v>2.8430407817197942E-3</v>
      </c>
    </row>
    <row r="279" spans="1:33" x14ac:dyDescent="0.2">
      <c r="A279" s="1">
        <v>35612</v>
      </c>
      <c r="B279" s="21">
        <v>89.587920914244108</v>
      </c>
      <c r="C279">
        <v>160.4</v>
      </c>
      <c r="D279" s="20">
        <v>7.8188000000000004</v>
      </c>
      <c r="E279">
        <f t="shared" si="77"/>
        <v>5.4593150878820156</v>
      </c>
      <c r="F279">
        <f t="shared" si="76"/>
        <v>13.998935427918806</v>
      </c>
      <c r="H279" s="21">
        <f t="shared" si="72"/>
        <v>-1.8989303983879546E-3</v>
      </c>
      <c r="I279" s="21">
        <f t="shared" si="73"/>
        <v>1.2484394506866447E-3</v>
      </c>
      <c r="J279" s="21">
        <f t="shared" si="74"/>
        <v>8.7993187624184621E-3</v>
      </c>
      <c r="K279" s="21">
        <f t="shared" si="75"/>
        <v>-3.1473698490745994E-3</v>
      </c>
      <c r="L279">
        <f t="shared" si="78"/>
        <v>1.1946688611493061E-2</v>
      </c>
      <c r="M279">
        <f t="shared" si="79"/>
        <v>1.4272336877997803E-4</v>
      </c>
      <c r="N279">
        <f t="shared" si="80"/>
        <v>7.7262059952477626</v>
      </c>
      <c r="O279" s="21">
        <f t="shared" si="81"/>
        <v>9.259400475223778E-2</v>
      </c>
      <c r="P279" s="25">
        <f t="shared" si="82"/>
        <v>8.573649716057433E-3</v>
      </c>
      <c r="Q279" s="27">
        <f t="shared" si="89"/>
        <v>5.9985630647835499</v>
      </c>
      <c r="R279" s="28">
        <f t="shared" si="83"/>
        <v>4.6512400000000053E-3</v>
      </c>
      <c r="AB279">
        <f t="shared" si="84"/>
        <v>8.4869626417673205E-3</v>
      </c>
      <c r="AC279">
        <f t="shared" si="85"/>
        <v>7.2028534882754132E-5</v>
      </c>
      <c r="AE279" s="6">
        <f t="shared" si="86"/>
        <v>7.7530209473487188</v>
      </c>
      <c r="AF279" s="21">
        <f t="shared" si="87"/>
        <v>6.5779052651281589E-2</v>
      </c>
      <c r="AG279" s="21">
        <f t="shared" si="88"/>
        <v>4.3268837677000755E-3</v>
      </c>
    </row>
    <row r="280" spans="1:33" x14ac:dyDescent="0.2">
      <c r="A280" s="1">
        <v>35643</v>
      </c>
      <c r="B280" s="21">
        <v>89.640097921183084</v>
      </c>
      <c r="C280">
        <v>160.80000000000001</v>
      </c>
      <c r="D280" s="20">
        <v>7.9885999999999999</v>
      </c>
      <c r="E280">
        <f t="shared" si="77"/>
        <v>5.5885295086751716</v>
      </c>
      <c r="F280">
        <f t="shared" si="76"/>
        <v>14.330270825110743</v>
      </c>
      <c r="H280" s="21">
        <f t="shared" si="72"/>
        <v>5.8241118229451772E-4</v>
      </c>
      <c r="I280" s="21">
        <f t="shared" si="73"/>
        <v>2.4937655860348684E-3</v>
      </c>
      <c r="J280" s="21">
        <f t="shared" si="74"/>
        <v>2.1716887501918469E-2</v>
      </c>
      <c r="K280" s="21">
        <f t="shared" si="75"/>
        <v>-1.9113544037403507E-3</v>
      </c>
      <c r="L280">
        <f t="shared" si="78"/>
        <v>2.362824190565882E-2</v>
      </c>
      <c r="M280">
        <f t="shared" si="79"/>
        <v>5.5829381555233158E-4</v>
      </c>
      <c r="N280">
        <f t="shared" si="80"/>
        <v>7.8038555021880356</v>
      </c>
      <c r="O280" s="21">
        <f t="shared" si="81"/>
        <v>0.18474449781196434</v>
      </c>
      <c r="P280" s="25">
        <f t="shared" si="82"/>
        <v>3.4130529471794895E-2</v>
      </c>
      <c r="Q280" s="27">
        <f t="shared" si="89"/>
        <v>5.9870976848535618</v>
      </c>
      <c r="R280" s="28">
        <f t="shared" si="83"/>
        <v>2.8832039999999833E-2</v>
      </c>
      <c r="AB280">
        <f t="shared" si="84"/>
        <v>2.0828478858107267E-2</v>
      </c>
      <c r="AC280">
        <f t="shared" si="85"/>
        <v>4.3382553154262137E-4</v>
      </c>
      <c r="AE280" s="6">
        <f t="shared" si="86"/>
        <v>7.8257462895042318</v>
      </c>
      <c r="AF280" s="21">
        <f t="shared" si="87"/>
        <v>0.16285371049576813</v>
      </c>
      <c r="AG280" s="21">
        <f t="shared" si="88"/>
        <v>2.6521331022239459E-2</v>
      </c>
    </row>
    <row r="281" spans="1:33" x14ac:dyDescent="0.2">
      <c r="A281" s="1">
        <v>35674</v>
      </c>
      <c r="B281" s="21">
        <v>90.474930032206927</v>
      </c>
      <c r="C281">
        <v>161.19999999999999</v>
      </c>
      <c r="D281" s="20">
        <v>7.6886999999999999</v>
      </c>
      <c r="E281">
        <f t="shared" si="77"/>
        <v>5.3423562807193257</v>
      </c>
      <c r="F281">
        <f t="shared" si="76"/>
        <v>13.6990262336627</v>
      </c>
      <c r="H281" s="21">
        <f t="shared" si="72"/>
        <v>9.3131548311993217E-3</v>
      </c>
      <c r="I281" s="21">
        <f t="shared" si="73"/>
        <v>2.4875621890545485E-3</v>
      </c>
      <c r="J281" s="21">
        <f t="shared" si="74"/>
        <v>-3.7540995919184805E-2</v>
      </c>
      <c r="K281" s="21">
        <f t="shared" si="75"/>
        <v>6.8255926421447732E-3</v>
      </c>
      <c r="L281">
        <f t="shared" si="78"/>
        <v>-4.4366588561329579E-2</v>
      </c>
      <c r="M281">
        <f t="shared" si="79"/>
        <v>1.9683941805703005E-3</v>
      </c>
      <c r="N281">
        <f t="shared" si="80"/>
        <v>8.043126929381037</v>
      </c>
      <c r="O281" s="21">
        <f t="shared" si="81"/>
        <v>-0.35442692938103715</v>
      </c>
      <c r="P281" s="25">
        <f t="shared" si="82"/>
        <v>0.1256184482704707</v>
      </c>
      <c r="Q281" s="27">
        <f t="shared" si="89"/>
        <v>6.0279631747591003</v>
      </c>
      <c r="R281" s="28">
        <f t="shared" si="83"/>
        <v>8.9940010000000029E-2</v>
      </c>
      <c r="AB281">
        <f t="shared" si="84"/>
        <v>-4.250131192426438E-2</v>
      </c>
      <c r="AC281">
        <f t="shared" si="85"/>
        <v>1.8063615152836177E-3</v>
      </c>
      <c r="AE281" s="6">
        <f t="shared" si="86"/>
        <v>8.0282259804381777</v>
      </c>
      <c r="AF281" s="21">
        <f t="shared" si="87"/>
        <v>-0.33952598043817783</v>
      </c>
      <c r="AG281" s="21">
        <f t="shared" si="88"/>
        <v>0.11527789139250591</v>
      </c>
    </row>
    <row r="282" spans="1:33" x14ac:dyDescent="0.2">
      <c r="A282" s="1">
        <v>35704</v>
      </c>
      <c r="B282" s="21">
        <v>90.53754244053367</v>
      </c>
      <c r="C282">
        <v>161.5</v>
      </c>
      <c r="D282" s="20">
        <v>7.5765000000000002</v>
      </c>
      <c r="E282">
        <f t="shared" si="77"/>
        <v>5.2705459352842281</v>
      </c>
      <c r="F282">
        <f t="shared" si="76"/>
        <v>13.514888045516376</v>
      </c>
      <c r="H282" s="21">
        <f t="shared" si="72"/>
        <v>6.9204152249091599E-4</v>
      </c>
      <c r="I282" s="21">
        <f t="shared" si="73"/>
        <v>1.8610421836229296E-3</v>
      </c>
      <c r="J282" s="21">
        <f t="shared" si="74"/>
        <v>-1.4592844043856523E-2</v>
      </c>
      <c r="K282" s="21">
        <f t="shared" si="75"/>
        <v>-1.1690006611320136E-3</v>
      </c>
      <c r="L282">
        <f t="shared" si="78"/>
        <v>-1.342384338272451E-2</v>
      </c>
      <c r="M282">
        <f t="shared" si="79"/>
        <v>1.8019957116391659E-4</v>
      </c>
      <c r="N282">
        <f t="shared" si="80"/>
        <v>7.6797119046167541</v>
      </c>
      <c r="O282" s="21">
        <f t="shared" si="81"/>
        <v>-0.10321190461675389</v>
      </c>
      <c r="P282" s="25">
        <f t="shared" si="82"/>
        <v>1.0652697254617904E-2</v>
      </c>
      <c r="Q282" s="27">
        <f t="shared" si="89"/>
        <v>6.0209164818225274</v>
      </c>
      <c r="R282" s="28">
        <f t="shared" si="83"/>
        <v>1.2588839999999917E-2</v>
      </c>
      <c r="AB282">
        <f t="shared" si="84"/>
        <v>-1.5827231168859923E-2</v>
      </c>
      <c r="AC282">
        <f t="shared" si="85"/>
        <v>2.5050124647253106E-4</v>
      </c>
      <c r="AE282" s="6">
        <f t="shared" si="86"/>
        <v>7.698190832288013</v>
      </c>
      <c r="AF282" s="21">
        <f t="shared" si="87"/>
        <v>-0.12169083228801281</v>
      </c>
      <c r="AG282" s="21">
        <f t="shared" si="88"/>
        <v>1.480865866294926E-2</v>
      </c>
    </row>
    <row r="283" spans="1:33" x14ac:dyDescent="0.2">
      <c r="A283" s="1">
        <v>35735</v>
      </c>
      <c r="B283" s="21">
        <v>90.387968353975253</v>
      </c>
      <c r="C283">
        <v>161.69999999999999</v>
      </c>
      <c r="D283" s="20">
        <v>7.5594999999999999</v>
      </c>
      <c r="E283">
        <f t="shared" si="77"/>
        <v>5.2739452468111461</v>
      </c>
      <c r="F283">
        <f t="shared" si="76"/>
        <v>13.523604659560203</v>
      </c>
      <c r="H283" s="21">
        <f t="shared" si="72"/>
        <v>-1.6520670047639463E-3</v>
      </c>
      <c r="I283" s="21">
        <f t="shared" si="73"/>
        <v>1.2383900928791824E-3</v>
      </c>
      <c r="J283" s="21">
        <f t="shared" si="74"/>
        <v>-2.2437801095492871E-3</v>
      </c>
      <c r="K283" s="21">
        <f t="shared" si="75"/>
        <v>-2.8904570976431287E-3</v>
      </c>
      <c r="L283">
        <f t="shared" si="78"/>
        <v>6.4667698809384166E-4</v>
      </c>
      <c r="M283">
        <f t="shared" si="79"/>
        <v>4.1819112693012261E-7</v>
      </c>
      <c r="N283">
        <f t="shared" si="80"/>
        <v>7.5546004517997067</v>
      </c>
      <c r="O283" s="21">
        <f t="shared" si="81"/>
        <v>4.8995482002931467E-3</v>
      </c>
      <c r="P283" s="25">
        <f t="shared" si="82"/>
        <v>2.4005572566995814E-5</v>
      </c>
      <c r="Q283" s="27">
        <f t="shared" si="89"/>
        <v>6.0035132810433272</v>
      </c>
      <c r="R283" s="28">
        <f t="shared" si="83"/>
        <v>2.8900000000001185E-4</v>
      </c>
      <c r="AB283">
        <f t="shared" si="84"/>
        <v>-2.6758719820898962E-3</v>
      </c>
      <c r="AC283">
        <f t="shared" si="85"/>
        <v>7.1602908645337101E-6</v>
      </c>
      <c r="AE283" s="6">
        <f t="shared" si="86"/>
        <v>7.5797737440723045</v>
      </c>
      <c r="AF283" s="21">
        <f t="shared" si="87"/>
        <v>-2.0273744072304645E-2</v>
      </c>
      <c r="AG283" s="21">
        <f t="shared" si="88"/>
        <v>4.1102469870930771E-4</v>
      </c>
    </row>
    <row r="284" spans="1:33" x14ac:dyDescent="0.2">
      <c r="A284" s="1">
        <v>35765</v>
      </c>
      <c r="B284" s="21">
        <v>90.342748281294803</v>
      </c>
      <c r="C284">
        <v>161.80000000000001</v>
      </c>
      <c r="D284" s="20">
        <v>7.7976999999999999</v>
      </c>
      <c r="E284">
        <f t="shared" si="77"/>
        <v>5.4462163833596184</v>
      </c>
      <c r="F284">
        <f t="shared" si="76"/>
        <v>13.96534734665831</v>
      </c>
      <c r="H284" s="21">
        <f t="shared" si="72"/>
        <v>-5.0028862805462371E-4</v>
      </c>
      <c r="I284" s="21">
        <f t="shared" si="73"/>
        <v>6.1842918985788309E-4</v>
      </c>
      <c r="J284" s="21">
        <f t="shared" si="74"/>
        <v>3.1510020504001535E-2</v>
      </c>
      <c r="K284" s="21">
        <f t="shared" si="75"/>
        <v>-1.1187178179125068E-3</v>
      </c>
      <c r="L284">
        <f t="shared" si="78"/>
        <v>3.2628738321914041E-2</v>
      </c>
      <c r="M284">
        <f t="shared" si="79"/>
        <v>1.064634564479942E-3</v>
      </c>
      <c r="N284">
        <f t="shared" si="80"/>
        <v>7.5510430526554906</v>
      </c>
      <c r="O284" s="21">
        <f t="shared" si="81"/>
        <v>0.24665694734450927</v>
      </c>
      <c r="P284" s="25">
        <f t="shared" si="82"/>
        <v>6.083964967331202E-2</v>
      </c>
      <c r="Q284" s="27">
        <f t="shared" si="89"/>
        <v>5.9967970437657492</v>
      </c>
      <c r="R284" s="28">
        <f t="shared" si="83"/>
        <v>5.6739239999999982E-2</v>
      </c>
      <c r="AB284">
        <f t="shared" si="84"/>
        <v>3.0252198753793733E-2</v>
      </c>
      <c r="AC284">
        <f t="shared" si="85"/>
        <v>9.151955294390391E-4</v>
      </c>
      <c r="AE284" s="6">
        <f t="shared" si="86"/>
        <v>7.5690085035206955</v>
      </c>
      <c r="AF284" s="21">
        <f t="shared" si="87"/>
        <v>0.22869149647930431</v>
      </c>
      <c r="AG284" s="21">
        <f t="shared" si="88"/>
        <v>5.2299800561943659E-2</v>
      </c>
    </row>
    <row r="285" spans="1:33" x14ac:dyDescent="0.2">
      <c r="A285" s="1">
        <v>35796</v>
      </c>
      <c r="B285" s="21">
        <v>89.48008843323683</v>
      </c>
      <c r="C285">
        <v>162</v>
      </c>
      <c r="D285" s="20">
        <v>8.0192999999999994</v>
      </c>
      <c r="E285">
        <f t="shared" si="77"/>
        <v>5.6619785645045608</v>
      </c>
      <c r="F285">
        <f t="shared" si="76"/>
        <v>14.518611042380767</v>
      </c>
      <c r="H285" s="21">
        <f t="shared" si="72"/>
        <v>-9.5487448020947774E-3</v>
      </c>
      <c r="I285" s="21">
        <f t="shared" si="73"/>
        <v>1.2360939431395046E-3</v>
      </c>
      <c r="J285" s="21">
        <f t="shared" si="74"/>
        <v>2.8418636264539554E-2</v>
      </c>
      <c r="K285" s="21">
        <f t="shared" si="75"/>
        <v>-1.0784838745234282E-2</v>
      </c>
      <c r="L285">
        <f t="shared" si="78"/>
        <v>3.9203475009773836E-2</v>
      </c>
      <c r="M285">
        <f t="shared" si="79"/>
        <v>1.5369124528419617E-3</v>
      </c>
      <c r="N285">
        <f t="shared" si="80"/>
        <v>7.7136030629162864</v>
      </c>
      <c r="O285" s="21">
        <f t="shared" si="81"/>
        <v>0.30569693708371304</v>
      </c>
      <c r="P285" s="25">
        <f t="shared" si="82"/>
        <v>9.3450617342363609E-2</v>
      </c>
      <c r="Q285" s="27">
        <f t="shared" si="89"/>
        <v>5.9321225546608378</v>
      </c>
      <c r="R285" s="28">
        <f t="shared" si="83"/>
        <v>4.9106559999999813E-2</v>
      </c>
      <c r="AB285">
        <f t="shared" si="84"/>
        <v>3.1665769019854267E-2</v>
      </c>
      <c r="AC285">
        <f t="shared" si="85"/>
        <v>1.0027209276187623E-3</v>
      </c>
      <c r="AE285" s="6">
        <f t="shared" si="86"/>
        <v>7.7723798329138818</v>
      </c>
      <c r="AF285" s="21">
        <f t="shared" si="87"/>
        <v>0.24692016708611764</v>
      </c>
      <c r="AG285" s="21">
        <f t="shared" si="88"/>
        <v>6.0969568913836251E-2</v>
      </c>
    </row>
    <row r="286" spans="1:33" x14ac:dyDescent="0.2">
      <c r="A286" s="1">
        <v>35827</v>
      </c>
      <c r="B286" s="21">
        <v>89.361820550841784</v>
      </c>
      <c r="C286">
        <v>162</v>
      </c>
      <c r="D286" s="20">
        <v>8.0723000000000003</v>
      </c>
      <c r="E286">
        <f t="shared" si="77"/>
        <v>5.7069418917588228</v>
      </c>
      <c r="F286">
        <f t="shared" si="76"/>
        <v>14.63390732125904</v>
      </c>
      <c r="H286" s="21">
        <f t="shared" si="72"/>
        <v>-1.3217229046804668E-3</v>
      </c>
      <c r="I286" s="21">
        <f t="shared" si="73"/>
        <v>0</v>
      </c>
      <c r="J286" s="21">
        <f t="shared" si="74"/>
        <v>6.6090556532367728E-3</v>
      </c>
      <c r="K286" s="21">
        <f t="shared" si="75"/>
        <v>-1.3217229046804668E-3</v>
      </c>
      <c r="L286">
        <f t="shared" si="78"/>
        <v>7.9307785579172396E-3</v>
      </c>
      <c r="M286">
        <f t="shared" si="79"/>
        <v>6.2897248534719854E-5</v>
      </c>
      <c r="N286">
        <f t="shared" si="80"/>
        <v>8.0087007075104957</v>
      </c>
      <c r="O286" s="21">
        <f t="shared" si="81"/>
        <v>6.3599292489504577E-2</v>
      </c>
      <c r="P286" s="25">
        <f t="shared" si="82"/>
        <v>4.0448700051655536E-3</v>
      </c>
      <c r="Q286" s="27">
        <f t="shared" si="89"/>
        <v>5.9242819324069709</v>
      </c>
      <c r="R286" s="28">
        <f t="shared" si="83"/>
        <v>2.8090000000000875E-3</v>
      </c>
      <c r="AB286">
        <f t="shared" si="84"/>
        <v>5.4458456596121483E-3</v>
      </c>
      <c r="AC286">
        <f t="shared" si="85"/>
        <v>2.9657234948316476E-5</v>
      </c>
      <c r="AE286" s="6">
        <f t="shared" si="86"/>
        <v>8.0286281299018736</v>
      </c>
      <c r="AF286" s="21">
        <f t="shared" si="87"/>
        <v>4.3671870098126675E-2</v>
      </c>
      <c r="AG286" s="21">
        <f t="shared" si="88"/>
        <v>1.9072322378676507E-3</v>
      </c>
    </row>
    <row r="287" spans="1:33" x14ac:dyDescent="0.2">
      <c r="A287" s="1">
        <v>35855</v>
      </c>
      <c r="B287" s="21">
        <v>89.497480768883165</v>
      </c>
      <c r="C287">
        <v>162</v>
      </c>
      <c r="D287" s="20">
        <v>7.9676999999999998</v>
      </c>
      <c r="E287">
        <f t="shared" si="77"/>
        <v>5.6244534639187131</v>
      </c>
      <c r="F287">
        <f t="shared" si="76"/>
        <v>14.422388081886425</v>
      </c>
      <c r="H287" s="21">
        <f t="shared" si="72"/>
        <v>1.5181004281823451E-3</v>
      </c>
      <c r="I287" s="21">
        <f t="shared" si="73"/>
        <v>0</v>
      </c>
      <c r="J287" s="21">
        <f t="shared" si="74"/>
        <v>-1.2957893041636304E-2</v>
      </c>
      <c r="K287" s="21">
        <f t="shared" si="75"/>
        <v>1.5181004281823451E-3</v>
      </c>
      <c r="L287">
        <f t="shared" si="78"/>
        <v>-1.4475993469818649E-2</v>
      </c>
      <c r="M287">
        <f t="shared" si="79"/>
        <v>2.0955438693823217E-4</v>
      </c>
      <c r="N287">
        <f t="shared" si="80"/>
        <v>8.0845545620864172</v>
      </c>
      <c r="O287" s="21">
        <f t="shared" si="81"/>
        <v>-0.11685456208641742</v>
      </c>
      <c r="P287" s="25">
        <f t="shared" si="82"/>
        <v>1.3654988680408384E-2</v>
      </c>
      <c r="Q287" s="27">
        <f t="shared" si="89"/>
        <v>5.9332755873452312</v>
      </c>
      <c r="R287" s="28">
        <f t="shared" si="83"/>
        <v>1.0941160000000099E-2</v>
      </c>
      <c r="AB287">
        <f t="shared" si="84"/>
        <v>-1.5444619988386091E-2</v>
      </c>
      <c r="AC287">
        <f t="shared" si="85"/>
        <v>2.3853628658565519E-4</v>
      </c>
      <c r="AE287" s="6">
        <f t="shared" si="86"/>
        <v>8.0923736059322486</v>
      </c>
      <c r="AF287" s="21">
        <f t="shared" si="87"/>
        <v>-0.12467360593224885</v>
      </c>
      <c r="AG287" s="21">
        <f t="shared" si="88"/>
        <v>1.5543508016149676E-2</v>
      </c>
    </row>
    <row r="288" spans="1:33" x14ac:dyDescent="0.2">
      <c r="A288" s="1">
        <v>35886</v>
      </c>
      <c r="B288" s="21">
        <v>89.75836580357813</v>
      </c>
      <c r="C288">
        <v>162.19999999999999</v>
      </c>
      <c r="D288" s="20">
        <v>7.8238000000000003</v>
      </c>
      <c r="E288">
        <f t="shared" si="77"/>
        <v>5.5136196465926144</v>
      </c>
      <c r="F288">
        <f t="shared" si="76"/>
        <v>14.138184765719204</v>
      </c>
      <c r="H288" s="21">
        <f t="shared" si="72"/>
        <v>2.9149986396674876E-3</v>
      </c>
      <c r="I288" s="21">
        <f t="shared" si="73"/>
        <v>1.2345679012344402E-3</v>
      </c>
      <c r="J288" s="21">
        <f t="shared" si="74"/>
        <v>-1.8060418941476142E-2</v>
      </c>
      <c r="K288" s="21">
        <f t="shared" si="75"/>
        <v>1.6804307384330475E-3</v>
      </c>
      <c r="L288">
        <f t="shared" si="78"/>
        <v>-1.9740849679909189E-2</v>
      </c>
      <c r="M288">
        <f t="shared" si="79"/>
        <v>3.8970114608477075E-4</v>
      </c>
      <c r="N288">
        <f t="shared" si="80"/>
        <v>7.9810891679946128</v>
      </c>
      <c r="O288" s="21">
        <f t="shared" si="81"/>
        <v>-0.15728916799461246</v>
      </c>
      <c r="P288" s="25">
        <f t="shared" si="82"/>
        <v>2.4739882368437421E-2</v>
      </c>
      <c r="Q288" s="27">
        <f t="shared" si="89"/>
        <v>5.9432460460218008</v>
      </c>
      <c r="R288" s="28">
        <f t="shared" si="83"/>
        <v>2.0707209999999848E-2</v>
      </c>
      <c r="AB288">
        <f t="shared" si="84"/>
        <v>-2.0622800917585199E-2</v>
      </c>
      <c r="AC288">
        <f t="shared" si="85"/>
        <v>4.2529991768635293E-4</v>
      </c>
      <c r="AE288" s="6">
        <f t="shared" si="86"/>
        <v>7.9881162908710444</v>
      </c>
      <c r="AF288" s="21">
        <f t="shared" si="87"/>
        <v>-0.16431629087104405</v>
      </c>
      <c r="AG288" s="21">
        <f t="shared" si="88"/>
        <v>2.6999843445617552E-2</v>
      </c>
    </row>
    <row r="289" spans="1:33" x14ac:dyDescent="0.2">
      <c r="A289" s="1">
        <v>35916</v>
      </c>
      <c r="B289" s="21">
        <v>89.911418357265845</v>
      </c>
      <c r="C289">
        <v>162.6</v>
      </c>
      <c r="D289" s="20">
        <v>7.7026000000000003</v>
      </c>
      <c r="E289">
        <f t="shared" si="77"/>
        <v>5.4323305479858757</v>
      </c>
      <c r="F289">
        <f t="shared" si="76"/>
        <v>13.929740881445994</v>
      </c>
      <c r="H289" s="21">
        <f t="shared" si="72"/>
        <v>1.7051619903891702E-3</v>
      </c>
      <c r="I289" s="21">
        <f t="shared" si="73"/>
        <v>2.4660912453762229E-3</v>
      </c>
      <c r="J289" s="21">
        <f t="shared" si="74"/>
        <v>-1.5491193537667147E-2</v>
      </c>
      <c r="K289" s="21">
        <f t="shared" si="75"/>
        <v>-7.6092925498705277E-4</v>
      </c>
      <c r="L289">
        <f t="shared" si="78"/>
        <v>-1.4730264282680094E-2</v>
      </c>
      <c r="M289">
        <f t="shared" si="79"/>
        <v>2.1698068583760093E-4</v>
      </c>
      <c r="N289">
        <f t="shared" si="80"/>
        <v>7.8178466416948327</v>
      </c>
      <c r="O289" s="21">
        <f t="shared" si="81"/>
        <v>-0.11524664169483234</v>
      </c>
      <c r="P289" s="25">
        <f t="shared" si="82"/>
        <v>1.3281788421937068E-2</v>
      </c>
      <c r="Q289" s="27">
        <f t="shared" si="89"/>
        <v>5.9387236562357968</v>
      </c>
      <c r="R289" s="28">
        <f t="shared" si="83"/>
        <v>1.4689439999999995E-2</v>
      </c>
      <c r="AB289">
        <f t="shared" si="84"/>
        <v>-1.691576482584313E-2</v>
      </c>
      <c r="AC289">
        <f t="shared" si="85"/>
        <v>2.8614309964323164E-4</v>
      </c>
      <c r="AE289" s="6">
        <f t="shared" si="86"/>
        <v>7.8349455608444316</v>
      </c>
      <c r="AF289" s="21">
        <f t="shared" si="87"/>
        <v>-0.13234556084443128</v>
      </c>
      <c r="AG289" s="21">
        <f t="shared" si="88"/>
        <v>1.751534747522706E-2</v>
      </c>
    </row>
    <row r="290" spans="1:33" x14ac:dyDescent="0.2">
      <c r="A290" s="1">
        <v>35947</v>
      </c>
      <c r="B290" s="21">
        <v>89.72358113228546</v>
      </c>
      <c r="C290">
        <v>162.80000000000001</v>
      </c>
      <c r="D290" s="20">
        <v>7.9173999999999998</v>
      </c>
      <c r="E290">
        <f t="shared" si="77"/>
        <v>5.6023925833539883</v>
      </c>
      <c r="F290">
        <f t="shared" si="76"/>
        <v>14.365818926683399</v>
      </c>
      <c r="H290" s="21">
        <f t="shared" si="72"/>
        <v>-2.0891364902509979E-3</v>
      </c>
      <c r="I290" s="21">
        <f t="shared" si="73"/>
        <v>1.2300123001232066E-3</v>
      </c>
      <c r="J290" s="21">
        <f t="shared" si="74"/>
        <v>2.7886687611974992E-2</v>
      </c>
      <c r="K290" s="21">
        <f t="shared" si="75"/>
        <v>-3.3191487903742045E-3</v>
      </c>
      <c r="L290">
        <f t="shared" si="78"/>
        <v>3.1205836402349196E-2</v>
      </c>
      <c r="M290">
        <f t="shared" si="79"/>
        <v>9.7380422557018221E-4</v>
      </c>
      <c r="N290">
        <f t="shared" si="80"/>
        <v>7.6770339245272643</v>
      </c>
      <c r="O290" s="21">
        <f t="shared" si="81"/>
        <v>0.24036607547273547</v>
      </c>
      <c r="P290" s="25">
        <f t="shared" si="82"/>
        <v>5.7775850238164769E-2</v>
      </c>
      <c r="Q290" s="27">
        <f t="shared" si="89"/>
        <v>5.9190121487958347</v>
      </c>
      <c r="R290" s="28">
        <f t="shared" si="83"/>
        <v>4.6139039999999756E-2</v>
      </c>
      <c r="AB290">
        <f t="shared" si="84"/>
        <v>2.7654390112706723E-2</v>
      </c>
      <c r="AC290">
        <f t="shared" si="85"/>
        <v>7.6476529250577138E-4</v>
      </c>
      <c r="AE290" s="6">
        <f t="shared" si="86"/>
        <v>7.7043892947178643</v>
      </c>
      <c r="AF290" s="21">
        <f t="shared" si="87"/>
        <v>0.2130107052821355</v>
      </c>
      <c r="AG290" s="21">
        <f t="shared" si="88"/>
        <v>4.5373560564792789E-2</v>
      </c>
    </row>
    <row r="291" spans="1:33" x14ac:dyDescent="0.2">
      <c r="A291" s="1">
        <v>35977</v>
      </c>
      <c r="B291" s="21">
        <v>89.525308505917309</v>
      </c>
      <c r="C291">
        <v>163.19999999999999</v>
      </c>
      <c r="D291" s="20">
        <v>7.9942000000000002</v>
      </c>
      <c r="E291">
        <f t="shared" si="77"/>
        <v>5.6831940851134508</v>
      </c>
      <c r="F291">
        <f t="shared" si="76"/>
        <v>14.573012500859095</v>
      </c>
      <c r="H291" s="21">
        <f t="shared" si="72"/>
        <v>-2.2098162363339835E-3</v>
      </c>
      <c r="I291" s="21">
        <f t="shared" si="73"/>
        <v>2.4570024570023108E-3</v>
      </c>
      <c r="J291" s="21">
        <f t="shared" si="74"/>
        <v>9.7001540909895656E-3</v>
      </c>
      <c r="K291" s="21">
        <f t="shared" si="75"/>
        <v>-4.6668186933362943E-3</v>
      </c>
      <c r="L291">
        <f t="shared" si="78"/>
        <v>1.436697278432586E-2</v>
      </c>
      <c r="M291">
        <f t="shared" si="79"/>
        <v>2.0640990698555996E-4</v>
      </c>
      <c r="N291">
        <f t="shared" si="80"/>
        <v>7.8804509296773793</v>
      </c>
      <c r="O291" s="21">
        <f t="shared" si="81"/>
        <v>0.11374907032262094</v>
      </c>
      <c r="P291" s="25">
        <f t="shared" si="82"/>
        <v>1.2938850999260563E-2</v>
      </c>
      <c r="Q291" s="27">
        <f t="shared" si="89"/>
        <v>5.89138919225375</v>
      </c>
      <c r="R291" s="28">
        <f t="shared" si="83"/>
        <v>5.898240000000065E-3</v>
      </c>
      <c r="AB291">
        <f t="shared" si="84"/>
        <v>1.0095946354611151E-2</v>
      </c>
      <c r="AC291">
        <f t="shared" si="85"/>
        <v>1.0192813279518619E-4</v>
      </c>
      <c r="AE291" s="6">
        <f t="shared" si="86"/>
        <v>7.9142663543320015</v>
      </c>
      <c r="AF291" s="21">
        <f t="shared" si="87"/>
        <v>7.9933645667998654E-2</v>
      </c>
      <c r="AG291" s="21">
        <f t="shared" si="88"/>
        <v>6.3893877097771596E-3</v>
      </c>
    </row>
    <row r="292" spans="1:33" x14ac:dyDescent="0.2">
      <c r="A292" s="1">
        <v>36008</v>
      </c>
      <c r="B292" s="21">
        <v>89.066150844854192</v>
      </c>
      <c r="C292">
        <v>163.4</v>
      </c>
      <c r="D292" s="20">
        <v>8.1281999999999996</v>
      </c>
      <c r="E292">
        <f t="shared" si="77"/>
        <v>5.8153639488059863</v>
      </c>
      <c r="F292">
        <f t="shared" si="76"/>
        <v>14.911926331177407</v>
      </c>
      <c r="H292" s="21">
        <f t="shared" si="72"/>
        <v>-5.1288028907799932E-3</v>
      </c>
      <c r="I292" s="21">
        <f t="shared" si="73"/>
        <v>1.225490196078427E-3</v>
      </c>
      <c r="J292" s="21">
        <f t="shared" si="74"/>
        <v>1.6762152560606314E-2</v>
      </c>
      <c r="K292" s="21">
        <f t="shared" si="75"/>
        <v>-6.3542930868584202E-3</v>
      </c>
      <c r="L292">
        <f t="shared" si="78"/>
        <v>2.3116445647464734E-2</v>
      </c>
      <c r="M292">
        <f t="shared" si="79"/>
        <v>5.3437005937219124E-4</v>
      </c>
      <c r="N292">
        <f t="shared" si="80"/>
        <v>7.9434025102050363</v>
      </c>
      <c r="O292" s="21">
        <f t="shared" si="81"/>
        <v>0.18479748979496335</v>
      </c>
      <c r="P292" s="25">
        <f t="shared" si="82"/>
        <v>3.4150112234519588E-2</v>
      </c>
      <c r="Q292" s="27">
        <f t="shared" si="89"/>
        <v>5.8539535786374195</v>
      </c>
      <c r="R292" s="28">
        <f t="shared" si="83"/>
        <v>1.7955999999999854E-2</v>
      </c>
      <c r="AB292">
        <f t="shared" si="84"/>
        <v>1.7944402538672993E-2</v>
      </c>
      <c r="AC292">
        <f t="shared" si="85"/>
        <v>3.2200158246993376E-4</v>
      </c>
      <c r="AE292" s="6">
        <f t="shared" si="86"/>
        <v>7.9847488572253393</v>
      </c>
      <c r="AF292" s="21">
        <f t="shared" si="87"/>
        <v>0.14345114277466031</v>
      </c>
      <c r="AG292" s="21">
        <f t="shared" si="88"/>
        <v>2.0578230363355977E-2</v>
      </c>
    </row>
    <row r="293" spans="1:33" x14ac:dyDescent="0.2">
      <c r="A293" s="1">
        <v>36039</v>
      </c>
      <c r="B293" s="21">
        <v>89.42443295916857</v>
      </c>
      <c r="C293">
        <v>163.5</v>
      </c>
      <c r="D293" s="20">
        <v>7.8815999999999997</v>
      </c>
      <c r="E293">
        <f t="shared" si="77"/>
        <v>5.6197772583198198</v>
      </c>
      <c r="F293">
        <f t="shared" si="76"/>
        <v>14.41039721871535</v>
      </c>
      <c r="H293" s="21">
        <f t="shared" si="72"/>
        <v>4.0226518258150712E-3</v>
      </c>
      <c r="I293" s="21">
        <f t="shared" si="73"/>
        <v>6.1199510403908697E-4</v>
      </c>
      <c r="J293" s="21">
        <f t="shared" si="74"/>
        <v>-3.0338820403041256E-2</v>
      </c>
      <c r="K293" s="21">
        <f t="shared" si="75"/>
        <v>3.4106567217759842E-3</v>
      </c>
      <c r="L293">
        <f t="shared" si="78"/>
        <v>-3.374947712481724E-2</v>
      </c>
      <c r="M293">
        <f t="shared" si="79"/>
        <v>1.1390272061985621E-3</v>
      </c>
      <c r="N293">
        <f t="shared" si="80"/>
        <v>8.1559224999659392</v>
      </c>
      <c r="O293" s="21">
        <f t="shared" si="81"/>
        <v>-0.27432249996593949</v>
      </c>
      <c r="P293" s="25">
        <f t="shared" si="82"/>
        <v>7.525283398756287E-2</v>
      </c>
      <c r="Q293" s="27">
        <f t="shared" si="89"/>
        <v>5.8739194047593637</v>
      </c>
      <c r="R293" s="28">
        <f t="shared" si="83"/>
        <v>6.0811559999999966E-2</v>
      </c>
      <c r="AB293">
        <f t="shared" si="84"/>
        <v>-3.3707584732303071E-2</v>
      </c>
      <c r="AC293">
        <f t="shared" si="85"/>
        <v>1.1362012684853911E-3</v>
      </c>
      <c r="AE293" s="6">
        <f t="shared" si="86"/>
        <v>8.1555819902211066</v>
      </c>
      <c r="AF293" s="21">
        <f t="shared" si="87"/>
        <v>-0.27398199022110692</v>
      </c>
      <c r="AG293" s="21">
        <f t="shared" si="88"/>
        <v>7.5066130965518729E-2</v>
      </c>
    </row>
    <row r="294" spans="1:33" x14ac:dyDescent="0.2">
      <c r="A294" s="1">
        <v>36069</v>
      </c>
      <c r="B294" s="21">
        <v>89.615748651278196</v>
      </c>
      <c r="C294">
        <v>163.9</v>
      </c>
      <c r="D294" s="20">
        <v>7.8395000000000001</v>
      </c>
      <c r="E294">
        <f t="shared" si="77"/>
        <v>5.5914716992331126</v>
      </c>
      <c r="F294">
        <f t="shared" si="76"/>
        <v>14.337815276195581</v>
      </c>
      <c r="H294" s="21">
        <f t="shared" si="72"/>
        <v>2.1394118562314546E-3</v>
      </c>
      <c r="I294" s="21">
        <f t="shared" si="73"/>
        <v>2.4464831804280607E-3</v>
      </c>
      <c r="J294" s="21">
        <f t="shared" si="74"/>
        <v>-5.3415550142102974E-3</v>
      </c>
      <c r="K294" s="21">
        <f t="shared" si="75"/>
        <v>-3.070713241966061E-4</v>
      </c>
      <c r="L294">
        <f t="shared" si="78"/>
        <v>-5.0344836900136913E-3</v>
      </c>
      <c r="M294">
        <f t="shared" si="79"/>
        <v>2.5346026025013874E-5</v>
      </c>
      <c r="N294">
        <f t="shared" si="80"/>
        <v>7.8791797866512114</v>
      </c>
      <c r="O294" s="21">
        <f t="shared" si="81"/>
        <v>-3.9679786651211302E-2</v>
      </c>
      <c r="P294" s="25">
        <f t="shared" si="82"/>
        <v>1.5744854686856465E-3</v>
      </c>
      <c r="Q294" s="27">
        <f t="shared" si="89"/>
        <v>5.8721156925495199</v>
      </c>
      <c r="R294" s="28">
        <f t="shared" si="83"/>
        <v>1.7724099999999647E-3</v>
      </c>
      <c r="AB294">
        <f t="shared" si="84"/>
        <v>-6.9776495541182468E-3</v>
      </c>
      <c r="AC294">
        <f t="shared" si="85"/>
        <v>4.8687593300086567E-5</v>
      </c>
      <c r="AE294" s="6">
        <f t="shared" si="86"/>
        <v>7.8944950427257377</v>
      </c>
      <c r="AF294" s="21">
        <f t="shared" si="87"/>
        <v>-5.499504272573752E-2</v>
      </c>
      <c r="AG294" s="21">
        <f t="shared" si="88"/>
        <v>3.0244547244056954E-3</v>
      </c>
    </row>
    <row r="295" spans="1:33" x14ac:dyDescent="0.2">
      <c r="A295" s="1">
        <v>36100</v>
      </c>
      <c r="B295" s="21">
        <v>89.389648287875929</v>
      </c>
      <c r="C295">
        <v>164.1</v>
      </c>
      <c r="D295" s="20">
        <v>8.0139999999999993</v>
      </c>
      <c r="E295">
        <f t="shared" si="77"/>
        <v>5.7373829829239469</v>
      </c>
      <c r="F295">
        <f t="shared" si="76"/>
        <v>14.711965257596486</v>
      </c>
      <c r="H295" s="21">
        <f t="shared" si="72"/>
        <v>-2.5229980980473465E-3</v>
      </c>
      <c r="I295" s="21">
        <f t="shared" si="73"/>
        <v>1.2202562538132788E-3</v>
      </c>
      <c r="J295" s="21">
        <f t="shared" si="74"/>
        <v>2.2259072644938982E-2</v>
      </c>
      <c r="K295" s="21">
        <f t="shared" si="75"/>
        <v>-3.7432543518606254E-3</v>
      </c>
      <c r="L295">
        <f t="shared" si="78"/>
        <v>2.6002326996799607E-2</v>
      </c>
      <c r="M295">
        <f t="shared" si="79"/>
        <v>6.7612100924849369E-4</v>
      </c>
      <c r="N295">
        <f t="shared" si="80"/>
        <v>7.810154757508589</v>
      </c>
      <c r="O295" s="21">
        <f t="shared" si="81"/>
        <v>0.20384524249141034</v>
      </c>
      <c r="P295" s="25">
        <f t="shared" si="82"/>
        <v>4.1552882886381884E-2</v>
      </c>
      <c r="Q295" s="27">
        <f t="shared" si="89"/>
        <v>5.8501348699287545</v>
      </c>
      <c r="R295" s="28">
        <f t="shared" si="83"/>
        <v>3.0450249999999724E-2</v>
      </c>
      <c r="AB295">
        <f t="shared" si="84"/>
        <v>2.2224432124556118E-2</v>
      </c>
      <c r="AC295">
        <f t="shared" si="85"/>
        <v>4.9392538325900199E-4</v>
      </c>
      <c r="AE295" s="6">
        <f t="shared" si="86"/>
        <v>7.8397715643595411</v>
      </c>
      <c r="AF295" s="21">
        <f t="shared" si="87"/>
        <v>0.1742284356404582</v>
      </c>
      <c r="AG295" s="21">
        <f t="shared" si="88"/>
        <v>3.0355547785721287E-2</v>
      </c>
    </row>
    <row r="296" spans="1:33" x14ac:dyDescent="0.2">
      <c r="A296" s="1">
        <v>36130</v>
      </c>
      <c r="B296" s="21">
        <v>89.247031135576023</v>
      </c>
      <c r="C296">
        <v>164.4</v>
      </c>
      <c r="D296" s="20">
        <v>8.0716000000000001</v>
      </c>
      <c r="E296">
        <f t="shared" si="77"/>
        <v>5.7984353224153375</v>
      </c>
      <c r="F296">
        <f t="shared" si="76"/>
        <v>14.868517452240912</v>
      </c>
      <c r="H296" s="21">
        <f t="shared" si="72"/>
        <v>-1.5954548992139772E-3</v>
      </c>
      <c r="I296" s="21">
        <f t="shared" si="73"/>
        <v>1.8281535648996261E-3</v>
      </c>
      <c r="J296" s="21">
        <f t="shared" si="74"/>
        <v>7.187422011480038E-3</v>
      </c>
      <c r="K296" s="21">
        <f t="shared" si="75"/>
        <v>-3.4236084641136033E-3</v>
      </c>
      <c r="L296">
        <f t="shared" si="78"/>
        <v>1.0611030475593641E-2</v>
      </c>
      <c r="M296">
        <f t="shared" si="79"/>
        <v>1.1259396775397702E-4</v>
      </c>
      <c r="N296">
        <f t="shared" si="80"/>
        <v>7.9865632017685932</v>
      </c>
      <c r="O296" s="21">
        <f t="shared" si="81"/>
        <v>8.5036798231406863E-2</v>
      </c>
      <c r="P296" s="25">
        <f t="shared" si="82"/>
        <v>7.2312570534490009E-3</v>
      </c>
      <c r="Q296" s="27">
        <f t="shared" si="89"/>
        <v>5.8301062986718604</v>
      </c>
      <c r="R296" s="28">
        <f t="shared" si="83"/>
        <v>3.3177600000000879E-3</v>
      </c>
      <c r="AB296">
        <f t="shared" si="84"/>
        <v>7.0038085791085131E-3</v>
      </c>
      <c r="AC296">
        <f t="shared" si="85"/>
        <v>4.9053334612794009E-5</v>
      </c>
      <c r="AE296" s="6">
        <f t="shared" si="86"/>
        <v>8.0154714780470258</v>
      </c>
      <c r="AF296" s="21">
        <f t="shared" si="87"/>
        <v>5.6128521952974353E-2</v>
      </c>
      <c r="AG296" s="21">
        <f t="shared" si="88"/>
        <v>3.1504109766255237E-3</v>
      </c>
    </row>
    <row r="297" spans="1:33" x14ac:dyDescent="0.2">
      <c r="A297" s="1">
        <v>36161</v>
      </c>
      <c r="B297" s="21">
        <v>89.281815806868707</v>
      </c>
      <c r="C297">
        <v>164.7</v>
      </c>
      <c r="D297" s="20">
        <v>7.8188000000000004</v>
      </c>
      <c r="E297">
        <f t="shared" si="77"/>
        <v>5.6248874824081776</v>
      </c>
      <c r="F297">
        <f t="shared" si="76"/>
        <v>14.423501004791721</v>
      </c>
      <c r="H297" s="21">
        <f t="shared" si="72"/>
        <v>3.8975718127631787E-4</v>
      </c>
      <c r="I297" s="21">
        <f t="shared" si="73"/>
        <v>1.8248175182480342E-3</v>
      </c>
      <c r="J297" s="21">
        <f t="shared" si="74"/>
        <v>-3.1319688785370836E-2</v>
      </c>
      <c r="K297" s="21">
        <f t="shared" si="75"/>
        <v>-1.4350603369717163E-3</v>
      </c>
      <c r="L297">
        <f t="shared" si="78"/>
        <v>-2.988462844839912E-2</v>
      </c>
      <c r="M297">
        <f t="shared" si="79"/>
        <v>8.9309101749886601E-4</v>
      </c>
      <c r="N297">
        <f t="shared" si="80"/>
        <v>8.0600167669840985</v>
      </c>
      <c r="O297" s="21">
        <f t="shared" si="81"/>
        <v>-0.24121676698409811</v>
      </c>
      <c r="P297" s="25">
        <f t="shared" si="82"/>
        <v>5.8185528674260682E-2</v>
      </c>
      <c r="Q297" s="27">
        <f t="shared" si="89"/>
        <v>5.8217397443623078</v>
      </c>
      <c r="R297" s="28">
        <f t="shared" si="83"/>
        <v>6.3907839999999841E-2</v>
      </c>
      <c r="AB297">
        <f t="shared" si="84"/>
        <v>-3.2430077178677831E-2</v>
      </c>
      <c r="AC297">
        <f t="shared" si="85"/>
        <v>1.0517099058150008E-3</v>
      </c>
      <c r="AE297" s="6">
        <f t="shared" si="86"/>
        <v>8.0805626109554165</v>
      </c>
      <c r="AF297" s="21">
        <f t="shared" si="87"/>
        <v>-0.26176261095541609</v>
      </c>
      <c r="AG297" s="21">
        <f t="shared" si="88"/>
        <v>6.8519664494196511E-2</v>
      </c>
    </row>
    <row r="298" spans="1:33" x14ac:dyDescent="0.2">
      <c r="A298" s="1">
        <v>36192</v>
      </c>
      <c r="B298" s="21">
        <v>89.274858872610153</v>
      </c>
      <c r="C298">
        <v>164.7</v>
      </c>
      <c r="D298" s="20">
        <v>7.9531999999999998</v>
      </c>
      <c r="E298">
        <f t="shared" si="77"/>
        <v>5.7220214434760113</v>
      </c>
      <c r="F298">
        <f t="shared" si="76"/>
        <v>14.672574748834238</v>
      </c>
      <c r="H298" s="21">
        <f t="shared" si="72"/>
        <v>-7.7921065960384617E-5</v>
      </c>
      <c r="I298" s="21">
        <f t="shared" si="73"/>
        <v>0</v>
      </c>
      <c r="J298" s="21">
        <f t="shared" si="74"/>
        <v>1.718933851741955E-2</v>
      </c>
      <c r="K298" s="21">
        <f t="shared" si="75"/>
        <v>-7.7921065960384617E-5</v>
      </c>
      <c r="L298">
        <f t="shared" si="78"/>
        <v>1.7267259583379935E-2</v>
      </c>
      <c r="M298">
        <f t="shared" si="79"/>
        <v>2.981582535198262E-4</v>
      </c>
      <c r="N298">
        <f t="shared" si="80"/>
        <v>7.8181907507694692</v>
      </c>
      <c r="O298" s="21">
        <f t="shared" si="81"/>
        <v>0.13500924923053059</v>
      </c>
      <c r="P298" s="25">
        <f t="shared" si="82"/>
        <v>1.8227497377791526E-2</v>
      </c>
      <c r="Q298" s="27">
        <f t="shared" si="89"/>
        <v>5.8212861081956833</v>
      </c>
      <c r="R298" s="28">
        <f t="shared" si="83"/>
        <v>1.8063359999999841E-2</v>
      </c>
      <c r="AB298">
        <f t="shared" si="84"/>
        <v>1.5446447104593837E-2</v>
      </c>
      <c r="AC298">
        <f t="shared" si="85"/>
        <v>2.3859272815501535E-4</v>
      </c>
      <c r="AE298" s="6">
        <f t="shared" si="86"/>
        <v>7.8324273193786018</v>
      </c>
      <c r="AF298" s="21">
        <f t="shared" si="87"/>
        <v>0.12077268062139801</v>
      </c>
      <c r="AG298" s="21">
        <f t="shared" si="88"/>
        <v>1.4586040384478206E-2</v>
      </c>
    </row>
    <row r="299" spans="1:33" x14ac:dyDescent="0.2">
      <c r="A299" s="1">
        <v>36220</v>
      </c>
      <c r="B299" s="21">
        <v>89.61227018414894</v>
      </c>
      <c r="C299">
        <v>164.8</v>
      </c>
      <c r="D299" s="20">
        <v>8.2143999999999995</v>
      </c>
      <c r="E299">
        <f t="shared" si="77"/>
        <v>5.8912672586615802</v>
      </c>
      <c r="F299">
        <f t="shared" si="76"/>
        <v>15.106559818405929</v>
      </c>
      <c r="H299" s="21">
        <f t="shared" si="72"/>
        <v>3.7794661991037426E-3</v>
      </c>
      <c r="I299" s="21">
        <f t="shared" si="73"/>
        <v>6.0716454159082112E-4</v>
      </c>
      <c r="J299" s="21">
        <f t="shared" si="74"/>
        <v>3.2842126439672104E-2</v>
      </c>
      <c r="K299" s="21">
        <f t="shared" si="75"/>
        <v>3.1723016575129215E-3</v>
      </c>
      <c r="L299">
        <f t="shared" si="78"/>
        <v>2.9669824782159182E-2</v>
      </c>
      <c r="M299">
        <f t="shared" si="79"/>
        <v>8.8029850260402714E-4</v>
      </c>
      <c r="N299">
        <f t="shared" si="80"/>
        <v>7.9784299495425319</v>
      </c>
      <c r="O299" s="21">
        <f t="shared" si="81"/>
        <v>0.23597005045746755</v>
      </c>
      <c r="P299" s="25">
        <f t="shared" si="82"/>
        <v>5.5681864712899778E-2</v>
      </c>
      <c r="Q299" s="27">
        <f t="shared" si="89"/>
        <v>5.8397529837655693</v>
      </c>
      <c r="R299" s="28">
        <f t="shared" si="83"/>
        <v>6.8225439999999818E-2</v>
      </c>
      <c r="AB299">
        <f t="shared" si="84"/>
        <v>2.9584448939215715E-2</v>
      </c>
      <c r="AC299">
        <f t="shared" si="85"/>
        <v>8.7523961903706183E-4</v>
      </c>
      <c r="AE299" s="6">
        <f t="shared" si="86"/>
        <v>7.9791089606966299</v>
      </c>
      <c r="AF299" s="21">
        <f t="shared" si="87"/>
        <v>0.23529103930336959</v>
      </c>
      <c r="AG299" s="21">
        <f t="shared" si="88"/>
        <v>5.5361873176459811E-2</v>
      </c>
    </row>
    <row r="300" spans="1:33" x14ac:dyDescent="0.2">
      <c r="A300" s="1">
        <v>36251</v>
      </c>
      <c r="B300" s="21">
        <v>89.810542810517106</v>
      </c>
      <c r="C300">
        <v>165.9</v>
      </c>
      <c r="D300" s="20">
        <v>8.3292999999999999</v>
      </c>
      <c r="E300">
        <f t="shared" si="77"/>
        <v>6.0002689836169223</v>
      </c>
      <c r="F300">
        <f t="shared" si="76"/>
        <v>15.386065229729166</v>
      </c>
      <c r="H300" s="21">
        <f t="shared" si="72"/>
        <v>2.2125611365577669E-3</v>
      </c>
      <c r="I300" s="21">
        <f t="shared" si="73"/>
        <v>6.6747572815533118E-3</v>
      </c>
      <c r="J300" s="21">
        <f t="shared" si="74"/>
        <v>1.3987631476431783E-2</v>
      </c>
      <c r="K300" s="21">
        <f t="shared" si="75"/>
        <v>-4.462196144995545E-3</v>
      </c>
      <c r="L300">
        <f t="shared" si="78"/>
        <v>1.8449827621427328E-2</v>
      </c>
      <c r="M300">
        <f t="shared" si="79"/>
        <v>3.4039613926038276E-4</v>
      </c>
      <c r="N300">
        <f t="shared" si="80"/>
        <v>8.177745735986548</v>
      </c>
      <c r="O300" s="21">
        <f t="shared" si="81"/>
        <v>0.15155426401345196</v>
      </c>
      <c r="P300" s="25">
        <f t="shared" si="82"/>
        <v>2.2968694940659097E-2</v>
      </c>
      <c r="Q300" s="27">
        <f t="shared" si="89"/>
        <v>5.8136948605136842</v>
      </c>
      <c r="R300" s="28">
        <f t="shared" si="83"/>
        <v>1.3202010000000102E-2</v>
      </c>
      <c r="AB300">
        <f t="shared" si="84"/>
        <v>1.4288058155657087E-2</v>
      </c>
      <c r="AC300">
        <f t="shared" si="85"/>
        <v>2.04148605859439E-4</v>
      </c>
      <c r="AE300" s="6">
        <f t="shared" si="86"/>
        <v>8.2119321750861722</v>
      </c>
      <c r="AF300" s="21">
        <f t="shared" si="87"/>
        <v>0.11736782491382769</v>
      </c>
      <c r="AG300" s="21">
        <f t="shared" si="88"/>
        <v>1.3775206325002912E-2</v>
      </c>
    </row>
    <row r="301" spans="1:33" x14ac:dyDescent="0.2">
      <c r="A301" s="1">
        <v>36281</v>
      </c>
      <c r="B301" s="21">
        <v>89.980987699851141</v>
      </c>
      <c r="C301">
        <v>166</v>
      </c>
      <c r="D301" s="20">
        <v>8.4431999999999992</v>
      </c>
      <c r="E301">
        <f t="shared" si="77"/>
        <v>6.0744583577789575</v>
      </c>
      <c r="F301">
        <f t="shared" si="76"/>
        <v>15.57630379292134</v>
      </c>
      <c r="H301" s="21">
        <f t="shared" si="72"/>
        <v>1.8978271815330849E-3</v>
      </c>
      <c r="I301" s="21">
        <f t="shared" si="73"/>
        <v>6.027727546713546E-4</v>
      </c>
      <c r="J301" s="21">
        <f t="shared" si="74"/>
        <v>1.3674618515361336E-2</v>
      </c>
      <c r="K301" s="21">
        <f t="shared" si="75"/>
        <v>1.2950544268617303E-3</v>
      </c>
      <c r="L301">
        <f t="shared" si="78"/>
        <v>1.2379564088499606E-2</v>
      </c>
      <c r="M301">
        <f t="shared" si="79"/>
        <v>1.5325360702126908E-4</v>
      </c>
      <c r="N301">
        <f t="shared" si="80"/>
        <v>8.3400868968376596</v>
      </c>
      <c r="O301" s="21">
        <f t="shared" si="81"/>
        <v>0.10311310316233957</v>
      </c>
      <c r="P301" s="25">
        <f t="shared" si="82"/>
        <v>1.0632312043767283E-2</v>
      </c>
      <c r="Q301" s="27">
        <f t="shared" si="89"/>
        <v>5.8212239117792155</v>
      </c>
      <c r="R301" s="28">
        <f t="shared" si="83"/>
        <v>1.2973209999999824E-2</v>
      </c>
      <c r="AB301">
        <f t="shared" si="84"/>
        <v>1.1291843515431077E-2</v>
      </c>
      <c r="AC301">
        <f t="shared" si="85"/>
        <v>1.2750572997698287E-4</v>
      </c>
      <c r="AE301" s="6">
        <f t="shared" si="86"/>
        <v>8.3491468478069191</v>
      </c>
      <c r="AF301" s="21">
        <f t="shared" si="87"/>
        <v>9.4053152193080081E-2</v>
      </c>
      <c r="AG301" s="21">
        <f t="shared" si="88"/>
        <v>8.8459954374546842E-3</v>
      </c>
    </row>
    <row r="302" spans="1:33" x14ac:dyDescent="0.2">
      <c r="A302" s="1">
        <v>36312</v>
      </c>
      <c r="B302" s="21">
        <v>90.113169450763237</v>
      </c>
      <c r="C302">
        <v>166</v>
      </c>
      <c r="D302" s="20">
        <v>8.5065000000000008</v>
      </c>
      <c r="E302">
        <f t="shared" si="77"/>
        <v>6.1110224584102077</v>
      </c>
      <c r="F302">
        <f t="shared" si="76"/>
        <v>15.670062529223804</v>
      </c>
      <c r="H302" s="21">
        <f t="shared" si="72"/>
        <v>1.4689964434821956E-3</v>
      </c>
      <c r="I302" s="21">
        <f t="shared" si="73"/>
        <v>0</v>
      </c>
      <c r="J302" s="21">
        <f t="shared" si="74"/>
        <v>7.4971574758386783E-3</v>
      </c>
      <c r="K302" s="21">
        <f t="shared" si="75"/>
        <v>1.4689964434821956E-3</v>
      </c>
      <c r="L302">
        <f t="shared" si="78"/>
        <v>6.0281610323564827E-3</v>
      </c>
      <c r="M302">
        <f t="shared" si="79"/>
        <v>3.6338725432021172E-5</v>
      </c>
      <c r="N302">
        <f t="shared" si="80"/>
        <v>8.4556030307716075</v>
      </c>
      <c r="O302" s="21">
        <f t="shared" si="81"/>
        <v>5.0896969228393374E-2</v>
      </c>
      <c r="P302" s="25">
        <f t="shared" si="82"/>
        <v>2.5905014766360221E-3</v>
      </c>
      <c r="Q302" s="27">
        <f t="shared" si="89"/>
        <v>5.829775269002333</v>
      </c>
      <c r="R302" s="28">
        <f t="shared" si="83"/>
        <v>4.0068900000002133E-3</v>
      </c>
      <c r="AB302">
        <f t="shared" si="84"/>
        <v>5.0333157401034534E-3</v>
      </c>
      <c r="AC302">
        <f t="shared" si="85"/>
        <v>2.5334267339573173E-5</v>
      </c>
      <c r="AE302" s="6">
        <f t="shared" si="86"/>
        <v>8.4640027085431591</v>
      </c>
      <c r="AF302" s="21">
        <f t="shared" si="87"/>
        <v>4.2497291456841779E-2</v>
      </c>
      <c r="AG302" s="21">
        <f t="shared" si="88"/>
        <v>1.8060197811677573E-3</v>
      </c>
    </row>
    <row r="303" spans="1:33" x14ac:dyDescent="0.2">
      <c r="A303" s="1">
        <v>36342</v>
      </c>
      <c r="B303" s="21">
        <v>89.720102665156176</v>
      </c>
      <c r="C303">
        <v>166.7</v>
      </c>
      <c r="D303" s="20">
        <v>8.4430999999999994</v>
      </c>
      <c r="E303">
        <f t="shared" si="77"/>
        <v>6.1177386696356262</v>
      </c>
      <c r="F303">
        <f t="shared" si="76"/>
        <v>15.687284434490564</v>
      </c>
      <c r="H303" s="21">
        <f t="shared" si="72"/>
        <v>-4.3619238786383185E-3</v>
      </c>
      <c r="I303" s="21">
        <f t="shared" si="73"/>
        <v>4.2168674698794817E-3</v>
      </c>
      <c r="J303" s="21">
        <f t="shared" si="74"/>
        <v>-7.4531240815848276E-3</v>
      </c>
      <c r="K303" s="21">
        <f t="shared" si="75"/>
        <v>-8.5787913485178002E-3</v>
      </c>
      <c r="L303">
        <f t="shared" si="78"/>
        <v>1.1256672669329726E-3</v>
      </c>
      <c r="M303">
        <f t="shared" si="79"/>
        <v>1.2671267958443481E-6</v>
      </c>
      <c r="N303">
        <f t="shared" si="80"/>
        <v>8.4335245113938342</v>
      </c>
      <c r="O303" s="21">
        <f t="shared" si="81"/>
        <v>9.5754886061651945E-3</v>
      </c>
      <c r="P303" s="25">
        <f t="shared" si="82"/>
        <v>9.1689982046799453E-5</v>
      </c>
      <c r="Q303" s="27">
        <f t="shared" si="89"/>
        <v>5.779762843360813</v>
      </c>
      <c r="R303" s="28">
        <f t="shared" si="83"/>
        <v>4.0195600000001849E-3</v>
      </c>
      <c r="AB303">
        <f t="shared" si="84"/>
        <v>-5.2341331459263771E-3</v>
      </c>
      <c r="AC303">
        <f t="shared" si="85"/>
        <v>2.7396149789285152E-5</v>
      </c>
      <c r="AE303" s="6">
        <f t="shared" si="86"/>
        <v>8.4876241536058217</v>
      </c>
      <c r="AF303" s="21">
        <f t="shared" si="87"/>
        <v>-4.4524153605822292E-2</v>
      </c>
      <c r="AG303" s="21">
        <f t="shared" si="88"/>
        <v>1.9824002543148583E-3</v>
      </c>
    </row>
    <row r="304" spans="1:33" x14ac:dyDescent="0.2">
      <c r="A304" s="1">
        <v>36373</v>
      </c>
      <c r="B304" s="21">
        <v>89.720102665156176</v>
      </c>
      <c r="C304">
        <v>167.1</v>
      </c>
      <c r="D304" s="20">
        <v>8.2589000000000006</v>
      </c>
      <c r="E304">
        <f t="shared" si="77"/>
        <v>5.9986295971479482</v>
      </c>
      <c r="F304">
        <f t="shared" si="76"/>
        <v>15.381861466994987</v>
      </c>
      <c r="H304" s="21">
        <f t="shared" si="72"/>
        <v>0</v>
      </c>
      <c r="I304" s="21">
        <f t="shared" si="73"/>
        <v>2.3995200959807672E-3</v>
      </c>
      <c r="J304" s="21">
        <f t="shared" si="74"/>
        <v>-2.181663133209355E-2</v>
      </c>
      <c r="K304" s="21">
        <f t="shared" si="75"/>
        <v>-2.3995200959807672E-3</v>
      </c>
      <c r="L304">
        <f t="shared" si="78"/>
        <v>-1.9417111236112783E-2</v>
      </c>
      <c r="M304">
        <f t="shared" si="79"/>
        <v>3.7702420875557728E-4</v>
      </c>
      <c r="N304">
        <f t="shared" si="80"/>
        <v>8.4228406118776249</v>
      </c>
      <c r="O304" s="21">
        <f t="shared" si="81"/>
        <v>-0.16394061187762432</v>
      </c>
      <c r="P304" s="25">
        <f t="shared" si="82"/>
        <v>2.6876524222809856E-2</v>
      </c>
      <c r="Q304" s="27">
        <f t="shared" si="89"/>
        <v>5.7658941862681656</v>
      </c>
      <c r="R304" s="28">
        <f t="shared" si="83"/>
        <v>3.392963999999956E-2</v>
      </c>
      <c r="AB304">
        <f t="shared" si="84"/>
        <v>-2.2477527383083371E-2</v>
      </c>
      <c r="AC304">
        <f t="shared" si="85"/>
        <v>5.0523923725726276E-4</v>
      </c>
      <c r="AE304" s="6">
        <f t="shared" si="86"/>
        <v>8.4486800114481113</v>
      </c>
      <c r="AF304" s="21">
        <f t="shared" si="87"/>
        <v>-0.18978001144811074</v>
      </c>
      <c r="AG304" s="21">
        <f t="shared" si="88"/>
        <v>3.6016452745245044E-2</v>
      </c>
    </row>
    <row r="305" spans="1:33" x14ac:dyDescent="0.2">
      <c r="A305" s="1">
        <v>36404</v>
      </c>
      <c r="B305" s="21">
        <v>90.356662149811839</v>
      </c>
      <c r="C305">
        <v>167.8</v>
      </c>
      <c r="D305" s="20">
        <v>8.2263999999999999</v>
      </c>
      <c r="E305">
        <f t="shared" si="77"/>
        <v>5.9577839517706872</v>
      </c>
      <c r="F305">
        <f t="shared" si="76"/>
        <v>15.277123868423848</v>
      </c>
      <c r="H305" s="21">
        <f t="shared" si="72"/>
        <v>7.0949482417710374E-3</v>
      </c>
      <c r="I305" s="21">
        <f t="shared" si="73"/>
        <v>4.1891083183722699E-3</v>
      </c>
      <c r="J305" s="21">
        <f t="shared" si="74"/>
        <v>-3.9351487486227743E-3</v>
      </c>
      <c r="K305" s="21">
        <f t="shared" si="75"/>
        <v>2.9058399233987675E-3</v>
      </c>
      <c r="L305">
        <f t="shared" si="78"/>
        <v>-6.8409886720215418E-3</v>
      </c>
      <c r="M305">
        <f t="shared" si="79"/>
        <v>4.6799126010727057E-5</v>
      </c>
      <c r="N305">
        <f t="shared" si="80"/>
        <v>8.2828990413433594</v>
      </c>
      <c r="O305" s="21">
        <f t="shared" si="81"/>
        <v>-5.649904134335948E-2</v>
      </c>
      <c r="P305" s="25">
        <f t="shared" si="82"/>
        <v>3.1921416727186437E-3</v>
      </c>
      <c r="Q305" s="27">
        <f t="shared" si="89"/>
        <v>5.7826489517887163</v>
      </c>
      <c r="R305" s="28">
        <f t="shared" si="83"/>
        <v>1.0562500000000415E-3</v>
      </c>
      <c r="AB305">
        <f t="shared" si="84"/>
        <v>-7.068640135676223E-3</v>
      </c>
      <c r="AC305">
        <f t="shared" si="85"/>
        <v>4.9965673367692775E-5</v>
      </c>
      <c r="AE305" s="6">
        <f t="shared" si="86"/>
        <v>8.2847791920165363</v>
      </c>
      <c r="AF305" s="21">
        <f t="shared" si="87"/>
        <v>-5.8379192016536408E-2</v>
      </c>
      <c r="AG305" s="21">
        <f t="shared" si="88"/>
        <v>3.4081300605036282E-3</v>
      </c>
    </row>
    <row r="306" spans="1:33" x14ac:dyDescent="0.2">
      <c r="A306" s="1">
        <v>36434</v>
      </c>
      <c r="B306" s="21">
        <v>90.46101616368982</v>
      </c>
      <c r="C306">
        <v>168.1</v>
      </c>
      <c r="D306" s="20">
        <v>8.1492000000000004</v>
      </c>
      <c r="E306">
        <f t="shared" si="77"/>
        <v>5.9056047659058315</v>
      </c>
      <c r="F306">
        <f t="shared" si="76"/>
        <v>15.143324473839558</v>
      </c>
      <c r="H306" s="21">
        <f t="shared" si="72"/>
        <v>1.1549122266707457E-3</v>
      </c>
      <c r="I306" s="21">
        <f t="shared" si="73"/>
        <v>1.7878426698449967E-3</v>
      </c>
      <c r="J306" s="21">
        <f t="shared" si="74"/>
        <v>-9.3844208888456127E-3</v>
      </c>
      <c r="K306" s="21">
        <f t="shared" si="75"/>
        <v>-6.3293044317425107E-4</v>
      </c>
      <c r="L306">
        <f t="shared" si="78"/>
        <v>-8.7514904456713616E-3</v>
      </c>
      <c r="M306">
        <f t="shared" si="79"/>
        <v>7.6588585020677131E-5</v>
      </c>
      <c r="N306">
        <f t="shared" si="80"/>
        <v>8.2211932610022718</v>
      </c>
      <c r="O306" s="21">
        <f t="shared" si="81"/>
        <v>-7.1993261002271325E-2</v>
      </c>
      <c r="P306" s="25">
        <f t="shared" si="82"/>
        <v>5.1830296297411616E-3</v>
      </c>
      <c r="Q306" s="27">
        <f t="shared" si="89"/>
        <v>5.7789889372249394</v>
      </c>
      <c r="R306" s="28">
        <f t="shared" si="83"/>
        <v>5.9598399999999212E-3</v>
      </c>
      <c r="AB306">
        <f t="shared" si="84"/>
        <v>-1.0868646802523715E-2</v>
      </c>
      <c r="AC306">
        <f t="shared" si="85"/>
        <v>1.1812748331800898E-4</v>
      </c>
      <c r="AE306" s="6">
        <f t="shared" si="86"/>
        <v>8.2386098360562805</v>
      </c>
      <c r="AF306" s="21">
        <f t="shared" si="87"/>
        <v>-8.9409836056280056E-2</v>
      </c>
      <c r="AG306" s="21">
        <f t="shared" si="88"/>
        <v>7.9941187836108773E-3</v>
      </c>
    </row>
    <row r="307" spans="1:33" x14ac:dyDescent="0.2">
      <c r="A307" s="1">
        <v>36465</v>
      </c>
      <c r="B307" s="21">
        <v>90.214044997511948</v>
      </c>
      <c r="C307">
        <v>168.4</v>
      </c>
      <c r="D307" s="20">
        <v>8.3585999999999991</v>
      </c>
      <c r="E307">
        <f t="shared" si="77"/>
        <v>6.0847764054305014</v>
      </c>
      <c r="F307">
        <f t="shared" si="76"/>
        <v>15.602761632502126</v>
      </c>
      <c r="H307" s="21">
        <f t="shared" si="72"/>
        <v>-2.7301391986463974E-3</v>
      </c>
      <c r="I307" s="21">
        <f t="shared" si="73"/>
        <v>1.7846519928614857E-3</v>
      </c>
      <c r="J307" s="21">
        <f t="shared" si="74"/>
        <v>2.5695773818288803E-2</v>
      </c>
      <c r="K307" s="21">
        <f t="shared" si="75"/>
        <v>-4.5147911915078831E-3</v>
      </c>
      <c r="L307">
        <f t="shared" si="78"/>
        <v>3.0210565009796686E-2</v>
      </c>
      <c r="M307">
        <f t="shared" si="79"/>
        <v>9.1267823821115186E-4</v>
      </c>
      <c r="N307">
        <f t="shared" si="80"/>
        <v>8.1124080636221638</v>
      </c>
      <c r="O307" s="21">
        <f t="shared" si="81"/>
        <v>0.24619193637783532</v>
      </c>
      <c r="P307" s="25">
        <f t="shared" si="82"/>
        <v>6.0610469537468112E-2</v>
      </c>
      <c r="Q307" s="27">
        <f t="shared" si="89"/>
        <v>5.7528980088753352</v>
      </c>
      <c r="R307" s="28">
        <f t="shared" si="83"/>
        <v>4.3848359999999455E-2</v>
      </c>
      <c r="AB307">
        <f t="shared" si="84"/>
        <v>2.6020712739139824E-2</v>
      </c>
      <c r="AC307">
        <f t="shared" si="85"/>
        <v>6.770774914528335E-4</v>
      </c>
      <c r="AE307" s="6">
        <f t="shared" si="86"/>
        <v>8.1465520077462017</v>
      </c>
      <c r="AF307" s="21">
        <f t="shared" si="87"/>
        <v>0.21204799225379745</v>
      </c>
      <c r="AG307" s="21">
        <f t="shared" si="88"/>
        <v>4.496435101886654E-2</v>
      </c>
    </row>
    <row r="308" spans="1:33" x14ac:dyDescent="0.2">
      <c r="A308" s="1">
        <v>36495</v>
      </c>
      <c r="B308" s="21">
        <v>90.419274558138639</v>
      </c>
      <c r="C308">
        <v>168.8</v>
      </c>
      <c r="D308" s="20">
        <v>8.4909999999999997</v>
      </c>
      <c r="E308">
        <f t="shared" si="77"/>
        <v>6.1817781499697215</v>
      </c>
      <c r="F308">
        <f t="shared" si="76"/>
        <v>15.851496343054771</v>
      </c>
      <c r="H308" s="21">
        <f t="shared" si="72"/>
        <v>2.2749180643917288E-3</v>
      </c>
      <c r="I308" s="21">
        <f t="shared" si="73"/>
        <v>2.3752969121140222E-3</v>
      </c>
      <c r="J308" s="21">
        <f t="shared" si="74"/>
        <v>1.5839973201253965E-2</v>
      </c>
      <c r="K308" s="21">
        <f t="shared" si="75"/>
        <v>-1.0037884772229333E-4</v>
      </c>
      <c r="L308">
        <f t="shared" si="78"/>
        <v>1.5940352048976258E-2</v>
      </c>
      <c r="M308">
        <f t="shared" si="79"/>
        <v>2.5409482344530159E-4</v>
      </c>
      <c r="N308">
        <f t="shared" si="80"/>
        <v>8.3577609733634279</v>
      </c>
      <c r="O308" s="21">
        <f t="shared" si="81"/>
        <v>0.13323902663657172</v>
      </c>
      <c r="P308" s="25">
        <f t="shared" si="82"/>
        <v>1.7752638219061069E-2</v>
      </c>
      <c r="Q308" s="27">
        <f t="shared" si="89"/>
        <v>5.7523205396021408</v>
      </c>
      <c r="R308" s="28">
        <f t="shared" si="83"/>
        <v>1.7529760000000137E-2</v>
      </c>
      <c r="AB308">
        <f t="shared" si="84"/>
        <v>1.4107548374341364E-2</v>
      </c>
      <c r="AC308">
        <f t="shared" si="85"/>
        <v>1.9902292113438167E-4</v>
      </c>
      <c r="AE308" s="6">
        <f t="shared" si="86"/>
        <v>8.3730806461582308</v>
      </c>
      <c r="AF308" s="21">
        <f t="shared" si="87"/>
        <v>0.11791935384176888</v>
      </c>
      <c r="AG308" s="21">
        <f t="shared" si="88"/>
        <v>1.3904974010460293E-2</v>
      </c>
    </row>
    <row r="309" spans="1:33" x14ac:dyDescent="0.2">
      <c r="A309" s="1">
        <v>36526</v>
      </c>
      <c r="B309" s="21">
        <v>89.681839526734251</v>
      </c>
      <c r="C309">
        <v>169.3</v>
      </c>
      <c r="D309" s="20">
        <v>8.4917999999999996</v>
      </c>
      <c r="E309">
        <f t="shared" si="77"/>
        <v>6.2516601013888202</v>
      </c>
      <c r="F309">
        <f t="shared" si="76"/>
        <v>16.030689686861649</v>
      </c>
      <c r="H309" s="21">
        <f t="shared" si="72"/>
        <v>-8.1557282449796764E-3</v>
      </c>
      <c r="I309" s="21">
        <f t="shared" si="73"/>
        <v>2.962085308056972E-3</v>
      </c>
      <c r="J309" s="21">
        <f t="shared" si="74"/>
        <v>9.4217406665819681E-5</v>
      </c>
      <c r="K309" s="21">
        <f t="shared" si="75"/>
        <v>-1.1117813553036648E-2</v>
      </c>
      <c r="L309">
        <f t="shared" si="78"/>
        <v>1.1212030959702468E-2</v>
      </c>
      <c r="M309">
        <f t="shared" si="79"/>
        <v>1.2570963824132665E-4</v>
      </c>
      <c r="N309">
        <f t="shared" si="80"/>
        <v>8.3965986451211663</v>
      </c>
      <c r="O309" s="21">
        <f t="shared" si="81"/>
        <v>9.52013548788333E-2</v>
      </c>
      <c r="P309" s="25">
        <f t="shared" si="82"/>
        <v>9.0632979707655562E-3</v>
      </c>
      <c r="Q309" s="27">
        <f t="shared" si="89"/>
        <v>5.6883673123455409</v>
      </c>
      <c r="R309" s="28">
        <f t="shared" si="83"/>
        <v>6.3999999999985898E-7</v>
      </c>
      <c r="AB309">
        <f t="shared" si="84"/>
        <v>3.4965350983074601E-3</v>
      </c>
      <c r="AC309">
        <f t="shared" si="85"/>
        <v>1.222575769369596E-5</v>
      </c>
      <c r="AE309" s="6">
        <f t="shared" si="86"/>
        <v>8.4621109204802707</v>
      </c>
      <c r="AF309" s="21">
        <f t="shared" si="87"/>
        <v>2.9689079519728878E-2</v>
      </c>
      <c r="AG309" s="21">
        <f t="shared" si="88"/>
        <v>8.8144144272878468E-4</v>
      </c>
    </row>
    <row r="310" spans="1:33" x14ac:dyDescent="0.2">
      <c r="A310" s="1">
        <v>36557</v>
      </c>
      <c r="B310" s="21">
        <v>90.106212516504712</v>
      </c>
      <c r="C310">
        <v>170</v>
      </c>
      <c r="D310" s="20">
        <v>8.6479999999999997</v>
      </c>
      <c r="E310">
        <f t="shared" si="77"/>
        <v>6.3628695203752894</v>
      </c>
      <c r="F310">
        <f t="shared" si="76"/>
        <v>16.315856131792369</v>
      </c>
      <c r="H310" s="21">
        <f t="shared" si="72"/>
        <v>4.7319835544179512E-3</v>
      </c>
      <c r="I310" s="21">
        <f t="shared" si="73"/>
        <v>4.1346721795627595E-3</v>
      </c>
      <c r="J310" s="21">
        <f t="shared" si="74"/>
        <v>1.839421559622223E-2</v>
      </c>
      <c r="K310" s="21">
        <f t="shared" si="75"/>
        <v>5.973113748551917E-4</v>
      </c>
      <c r="L310">
        <f t="shared" si="78"/>
        <v>1.7796904221367038E-2</v>
      </c>
      <c r="M310">
        <f t="shared" si="79"/>
        <v>3.1672979986451189E-4</v>
      </c>
      <c r="N310">
        <f t="shared" si="80"/>
        <v>8.4968722487329948</v>
      </c>
      <c r="O310" s="21">
        <f t="shared" si="81"/>
        <v>0.15112775126700484</v>
      </c>
      <c r="P310" s="25">
        <f t="shared" si="82"/>
        <v>2.2839597203021682E-2</v>
      </c>
      <c r="Q310" s="27">
        <f t="shared" si="89"/>
        <v>5.691765038845559</v>
      </c>
      <c r="R310" s="28">
        <f t="shared" si="83"/>
        <v>2.4398440000000035E-2</v>
      </c>
      <c r="AB310">
        <f t="shared" si="84"/>
        <v>1.6336627993539316E-2</v>
      </c>
      <c r="AC310">
        <f t="shared" si="85"/>
        <v>2.6688541419929245E-4</v>
      </c>
      <c r="AE310" s="6">
        <f t="shared" si="86"/>
        <v>8.5092726224044632</v>
      </c>
      <c r="AF310" s="21">
        <f t="shared" si="87"/>
        <v>0.13872737759553644</v>
      </c>
      <c r="AG310" s="21">
        <f t="shared" si="88"/>
        <v>1.9245285294534547E-2</v>
      </c>
    </row>
    <row r="311" spans="1:33" x14ac:dyDescent="0.2">
      <c r="A311" s="1">
        <v>36586</v>
      </c>
      <c r="B311" s="21">
        <v>90.53754244053367</v>
      </c>
      <c r="C311">
        <v>171</v>
      </c>
      <c r="D311" s="20">
        <v>8.6971000000000007</v>
      </c>
      <c r="E311">
        <f t="shared" si="77"/>
        <v>6.4059718011008382</v>
      </c>
      <c r="F311">
        <f t="shared" si="76"/>
        <v>16.426380260727939</v>
      </c>
      <c r="H311" s="21">
        <f t="shared" si="72"/>
        <v>4.7869054972202729E-3</v>
      </c>
      <c r="I311" s="21">
        <f t="shared" si="73"/>
        <v>5.8823529411764497E-3</v>
      </c>
      <c r="J311" s="21">
        <f t="shared" si="74"/>
        <v>5.677613320999253E-3</v>
      </c>
      <c r="K311" s="21">
        <f t="shared" si="75"/>
        <v>-1.0954474439561768E-3</v>
      </c>
      <c r="L311">
        <f t="shared" si="78"/>
        <v>6.7730607649554297E-3</v>
      </c>
      <c r="M311">
        <f t="shared" si="79"/>
        <v>4.5874352125778631E-5</v>
      </c>
      <c r="N311">
        <f t="shared" si="80"/>
        <v>8.6385265705046663</v>
      </c>
      <c r="O311" s="21">
        <f t="shared" si="81"/>
        <v>5.8573429495334395E-2</v>
      </c>
      <c r="P311" s="25">
        <f t="shared" si="82"/>
        <v>3.4308466428449092E-3</v>
      </c>
      <c r="Q311" s="27">
        <f t="shared" si="89"/>
        <v>5.6855300093821564</v>
      </c>
      <c r="R311" s="28">
        <f t="shared" si="83"/>
        <v>2.4108100000001013E-3</v>
      </c>
      <c r="AB311">
        <f t="shared" si="84"/>
        <v>4.4089462713390679E-3</v>
      </c>
      <c r="AC311">
        <f t="shared" si="85"/>
        <v>1.9438807223554672E-5</v>
      </c>
      <c r="AE311" s="6">
        <f t="shared" si="86"/>
        <v>8.6589714326454619</v>
      </c>
      <c r="AF311" s="21">
        <f t="shared" si="87"/>
        <v>3.8128567354538845E-2</v>
      </c>
      <c r="AG311" s="21">
        <f t="shared" si="88"/>
        <v>1.4537876485096054E-3</v>
      </c>
    </row>
    <row r="312" spans="1:33" x14ac:dyDescent="0.2">
      <c r="A312" s="1">
        <v>36617</v>
      </c>
      <c r="B312" s="21">
        <v>90.457537696560578</v>
      </c>
      <c r="C312">
        <v>170.9</v>
      </c>
      <c r="D312" s="20">
        <v>8.7485999999999997</v>
      </c>
      <c r="E312">
        <f t="shared" si="77"/>
        <v>6.4458324362698765</v>
      </c>
      <c r="F312">
        <f t="shared" si="76"/>
        <v>16.52859206731258</v>
      </c>
      <c r="H312" s="21">
        <f t="shared" si="72"/>
        <v>-8.8366374673398695E-4</v>
      </c>
      <c r="I312" s="21">
        <f t="shared" si="73"/>
        <v>-5.847953216373547E-4</v>
      </c>
      <c r="J312" s="21">
        <f t="shared" si="74"/>
        <v>5.9215140679076406E-3</v>
      </c>
      <c r="K312" s="21">
        <f t="shared" si="75"/>
        <v>-2.9886842509663225E-4</v>
      </c>
      <c r="L312">
        <f t="shared" si="78"/>
        <v>6.2203824930042728E-3</v>
      </c>
      <c r="M312">
        <f t="shared" si="79"/>
        <v>3.8693158359274055E-5</v>
      </c>
      <c r="N312">
        <f t="shared" si="80"/>
        <v>8.6945007114200923</v>
      </c>
      <c r="O312" s="21">
        <f t="shared" si="81"/>
        <v>5.4099288579907423E-2</v>
      </c>
      <c r="P312" s="25">
        <f t="shared" si="82"/>
        <v>2.9267330248521017E-3</v>
      </c>
      <c r="Q312" s="27">
        <f t="shared" si="89"/>
        <v>5.6838307839824127</v>
      </c>
      <c r="R312" s="28">
        <f t="shared" si="83"/>
        <v>2.652249999999896E-3</v>
      </c>
      <c r="AB312">
        <f t="shared" si="84"/>
        <v>4.281596516934898E-3</v>
      </c>
      <c r="AC312">
        <f t="shared" si="85"/>
        <v>1.833206873382905E-5</v>
      </c>
      <c r="AE312" s="6">
        <f t="shared" si="86"/>
        <v>8.7113625269325663</v>
      </c>
      <c r="AF312" s="21">
        <f t="shared" si="87"/>
        <v>3.7237473067433413E-2</v>
      </c>
      <c r="AG312" s="21">
        <f t="shared" si="88"/>
        <v>1.3866294004478289E-3</v>
      </c>
    </row>
    <row r="313" spans="1:33" x14ac:dyDescent="0.2">
      <c r="A313" s="1">
        <v>36647</v>
      </c>
      <c r="B313" s="21">
        <v>90.888867620589551</v>
      </c>
      <c r="C313">
        <v>171.2</v>
      </c>
      <c r="D313" s="20">
        <v>9.0924999999999994</v>
      </c>
      <c r="E313">
        <f t="shared" si="77"/>
        <v>6.6791243295891514</v>
      </c>
      <c r="F313">
        <f t="shared" si="76"/>
        <v>17.126805963719217</v>
      </c>
      <c r="H313" s="21">
        <f t="shared" si="72"/>
        <v>4.7683137858103297E-3</v>
      </c>
      <c r="I313" s="21">
        <f t="shared" si="73"/>
        <v>1.7554125219425565E-3</v>
      </c>
      <c r="J313" s="21">
        <f t="shared" si="74"/>
        <v>3.9309146606314016E-2</v>
      </c>
      <c r="K313" s="21">
        <f t="shared" si="75"/>
        <v>3.0129012638677732E-3</v>
      </c>
      <c r="L313">
        <f t="shared" si="78"/>
        <v>3.6296245342446243E-2</v>
      </c>
      <c r="M313">
        <f t="shared" si="79"/>
        <v>1.3174174259590506E-3</v>
      </c>
      <c r="N313">
        <f t="shared" si="80"/>
        <v>8.7749586679970726</v>
      </c>
      <c r="O313" s="21">
        <f t="shared" si="81"/>
        <v>0.31754133200292678</v>
      </c>
      <c r="P313" s="25">
        <f t="shared" si="82"/>
        <v>0.10083249753019297</v>
      </c>
      <c r="Q313" s="27">
        <f t="shared" si="89"/>
        <v>5.7009556049350838</v>
      </c>
      <c r="R313" s="28">
        <f t="shared" si="83"/>
        <v>0.11826720999999976</v>
      </c>
      <c r="AB313">
        <f t="shared" si="84"/>
        <v>3.6125758629745548E-2</v>
      </c>
      <c r="AC313">
        <f t="shared" si="85"/>
        <v>1.3050704365746349E-3</v>
      </c>
      <c r="AE313" s="6">
        <f t="shared" si="86"/>
        <v>8.7764501880518075</v>
      </c>
      <c r="AF313" s="21">
        <f t="shared" si="87"/>
        <v>0.31604981194819182</v>
      </c>
      <c r="AG313" s="21">
        <f t="shared" si="88"/>
        <v>9.9887483632487409E-2</v>
      </c>
    </row>
    <row r="314" spans="1:33" x14ac:dyDescent="0.2">
      <c r="A314" s="1">
        <v>36678</v>
      </c>
      <c r="B314" s="21">
        <v>90.87147528494323</v>
      </c>
      <c r="C314">
        <v>172.2</v>
      </c>
      <c r="D314" s="20">
        <v>8.7470999999999997</v>
      </c>
      <c r="E314">
        <f t="shared" si="77"/>
        <v>6.4641706078627648</v>
      </c>
      <c r="F314">
        <f t="shared" si="76"/>
        <v>16.575615343284461</v>
      </c>
      <c r="H314" s="21">
        <f t="shared" si="72"/>
        <v>-1.9135826093596986E-4</v>
      </c>
      <c r="I314" s="21">
        <f t="shared" si="73"/>
        <v>5.8411214953271173E-3</v>
      </c>
      <c r="J314" s="21">
        <f t="shared" si="74"/>
        <v>-3.798735221336258E-2</v>
      </c>
      <c r="K314" s="21">
        <f t="shared" si="75"/>
        <v>-6.0324797562630872E-3</v>
      </c>
      <c r="L314">
        <f t="shared" si="78"/>
        <v>-3.1954872457099492E-2</v>
      </c>
      <c r="M314">
        <f t="shared" si="79"/>
        <v>1.0211138737494959E-3</v>
      </c>
      <c r="N314">
        <f t="shared" si="80"/>
        <v>9.0376496778161766</v>
      </c>
      <c r="O314" s="21">
        <f t="shared" si="81"/>
        <v>-0.29054967781617691</v>
      </c>
      <c r="P314" s="25">
        <f t="shared" si="82"/>
        <v>8.4419115279084203E-2</v>
      </c>
      <c r="Q314" s="27">
        <f t="shared" si="89"/>
        <v>5.6665647056569579</v>
      </c>
      <c r="R314" s="28">
        <f t="shared" si="83"/>
        <v>0.1193011599999998</v>
      </c>
      <c r="AB314">
        <f t="shared" si="84"/>
        <v>-3.6955085297219407E-2</v>
      </c>
      <c r="AC314">
        <f t="shared" si="85"/>
        <v>1.3656783293247621E-3</v>
      </c>
      <c r="AE314" s="6">
        <f t="shared" si="86"/>
        <v>9.0831141130649673</v>
      </c>
      <c r="AF314" s="21">
        <f t="shared" si="87"/>
        <v>-0.33601411306496765</v>
      </c>
      <c r="AG314" s="21">
        <f t="shared" si="88"/>
        <v>0.11290548417883686</v>
      </c>
    </row>
    <row r="315" spans="1:33" x14ac:dyDescent="0.2">
      <c r="A315" s="1">
        <v>36708</v>
      </c>
      <c r="B315" s="21">
        <v>90.440145360914244</v>
      </c>
      <c r="C315">
        <v>172.7</v>
      </c>
      <c r="D315" s="20">
        <v>8.9640000000000004</v>
      </c>
      <c r="E315">
        <f t="shared" si="77"/>
        <v>6.6753813962349202</v>
      </c>
      <c r="F315">
        <f t="shared" si="76"/>
        <v>17.117208224535197</v>
      </c>
      <c r="H315" s="21">
        <f t="shared" si="72"/>
        <v>-4.7465931710305442E-3</v>
      </c>
      <c r="I315" s="21">
        <f t="shared" si="73"/>
        <v>2.9036004645761615E-3</v>
      </c>
      <c r="J315" s="21">
        <f t="shared" si="74"/>
        <v>2.4796789793188667E-2</v>
      </c>
      <c r="K315" s="21">
        <f t="shared" si="75"/>
        <v>-7.6501936356067057E-3</v>
      </c>
      <c r="L315">
        <f t="shared" si="78"/>
        <v>3.2446983428795373E-2</v>
      </c>
      <c r="M315">
        <f t="shared" si="79"/>
        <v>1.0528067336285215E-3</v>
      </c>
      <c r="N315">
        <f t="shared" si="80"/>
        <v>8.6801829912499837</v>
      </c>
      <c r="O315" s="21">
        <f t="shared" si="81"/>
        <v>0.2838170087500167</v>
      </c>
      <c r="P315" s="25">
        <f t="shared" si="82"/>
        <v>8.055209445580705E-2</v>
      </c>
      <c r="Q315" s="27">
        <f t="shared" si="89"/>
        <v>5.6232143884099877</v>
      </c>
      <c r="R315" s="28">
        <f t="shared" si="83"/>
        <v>4.7045610000000328E-2</v>
      </c>
      <c r="AB315">
        <f t="shared" si="84"/>
        <v>2.6583002111442024E-2</v>
      </c>
      <c r="AC315">
        <f t="shared" si="85"/>
        <v>7.0665600125693114E-4</v>
      </c>
      <c r="AE315" s="6">
        <f t="shared" si="86"/>
        <v>8.7314758222310047</v>
      </c>
      <c r="AF315" s="21">
        <f t="shared" si="87"/>
        <v>0.2325241777689957</v>
      </c>
      <c r="AG315" s="21">
        <f t="shared" si="88"/>
        <v>5.4067493247147512E-2</v>
      </c>
    </row>
    <row r="316" spans="1:33" x14ac:dyDescent="0.2">
      <c r="A316" s="1">
        <v>36739</v>
      </c>
      <c r="B316" s="21">
        <v>90.502757769241043</v>
      </c>
      <c r="C316">
        <v>172.7</v>
      </c>
      <c r="D316" s="20">
        <v>9.2771000000000008</v>
      </c>
      <c r="E316">
        <f t="shared" si="77"/>
        <v>6.9037636162567999</v>
      </c>
      <c r="F316">
        <f t="shared" si="76"/>
        <v>17.702832593069562</v>
      </c>
      <c r="H316" s="21">
        <f t="shared" si="72"/>
        <v>6.9230769230776978E-4</v>
      </c>
      <c r="I316" s="21">
        <f t="shared" si="73"/>
        <v>0</v>
      </c>
      <c r="J316" s="21">
        <f t="shared" si="74"/>
        <v>3.4928603302097239E-2</v>
      </c>
      <c r="K316" s="21">
        <f t="shared" si="75"/>
        <v>6.9230769230776978E-4</v>
      </c>
      <c r="L316">
        <f t="shared" si="78"/>
        <v>3.4236295609789469E-2</v>
      </c>
      <c r="M316">
        <f t="shared" si="79"/>
        <v>1.1721239370808896E-3</v>
      </c>
      <c r="N316">
        <f t="shared" si="80"/>
        <v>8.9702058461538474</v>
      </c>
      <c r="O316" s="21">
        <f t="shared" si="81"/>
        <v>0.30689415384615337</v>
      </c>
      <c r="P316" s="25">
        <f t="shared" si="82"/>
        <v>9.4184021664946452E-2</v>
      </c>
      <c r="Q316" s="27">
        <f t="shared" si="89"/>
        <v>5.6271073829865799</v>
      </c>
      <c r="R316" s="28">
        <f t="shared" si="83"/>
        <v>9.8031610000000241E-2</v>
      </c>
      <c r="AB316">
        <f t="shared" si="84"/>
        <v>3.2826742087327977E-2</v>
      </c>
      <c r="AC316">
        <f t="shared" si="85"/>
        <v>1.07759499606795E-3</v>
      </c>
      <c r="AE316" s="6">
        <f t="shared" si="86"/>
        <v>8.9828410839291912</v>
      </c>
      <c r="AF316" s="21">
        <f t="shared" si="87"/>
        <v>0.29425891607080956</v>
      </c>
      <c r="AG316" s="21">
        <f t="shared" si="88"/>
        <v>8.6588309687167742E-2</v>
      </c>
    </row>
    <row r="317" spans="1:33" x14ac:dyDescent="0.2">
      <c r="A317" s="1">
        <v>36770</v>
      </c>
      <c r="B317" s="21">
        <v>91.142795721025962</v>
      </c>
      <c r="C317">
        <v>173.6</v>
      </c>
      <c r="D317" s="20">
        <v>9.6852999999999998</v>
      </c>
      <c r="E317">
        <f t="shared" si="77"/>
        <v>7.1942181464882919</v>
      </c>
      <c r="F317">
        <f t="shared" si="76"/>
        <v>18.447624594997155</v>
      </c>
      <c r="H317" s="21">
        <f t="shared" si="72"/>
        <v>7.0720270581903222E-3</v>
      </c>
      <c r="I317" s="21">
        <f t="shared" si="73"/>
        <v>5.2113491603937856E-3</v>
      </c>
      <c r="J317" s="21">
        <f t="shared" si="74"/>
        <v>4.4000819221523768E-2</v>
      </c>
      <c r="K317" s="21">
        <f t="shared" si="75"/>
        <v>1.8606778977965366E-3</v>
      </c>
      <c r="L317">
        <f t="shared" si="78"/>
        <v>4.2140141323727232E-2</v>
      </c>
      <c r="M317">
        <f t="shared" si="79"/>
        <v>1.7757915107837034E-3</v>
      </c>
      <c r="N317">
        <f t="shared" si="80"/>
        <v>9.2943616949256498</v>
      </c>
      <c r="O317" s="21">
        <f t="shared" si="81"/>
        <v>0.39093830507435001</v>
      </c>
      <c r="P317" s="25">
        <f t="shared" si="82"/>
        <v>0.15283275837440555</v>
      </c>
      <c r="Q317" s="27">
        <f t="shared" si="89"/>
        <v>5.6375776173226306</v>
      </c>
      <c r="R317" s="28">
        <f t="shared" si="83"/>
        <v>0.16662723999999918</v>
      </c>
      <c r="AB317">
        <f t="shared" si="84"/>
        <v>4.135443195944865E-2</v>
      </c>
      <c r="AC317">
        <f t="shared" si="85"/>
        <v>1.7101890426886679E-3</v>
      </c>
      <c r="AE317" s="6">
        <f t="shared" si="86"/>
        <v>9.3016507992689981</v>
      </c>
      <c r="AF317" s="21">
        <f t="shared" si="87"/>
        <v>0.38364920073100173</v>
      </c>
      <c r="AG317" s="21">
        <f t="shared" si="88"/>
        <v>0.14718670922153645</v>
      </c>
    </row>
    <row r="318" spans="1:33" x14ac:dyDescent="0.2">
      <c r="A318" s="1">
        <v>36800</v>
      </c>
      <c r="B318" s="21">
        <v>91.341068347394128</v>
      </c>
      <c r="C318">
        <v>173.9</v>
      </c>
      <c r="D318" s="20">
        <v>9.9930000000000003</v>
      </c>
      <c r="E318">
        <f t="shared" si="77"/>
        <v>7.4194640151733768</v>
      </c>
      <c r="F318">
        <f t="shared" si="76"/>
        <v>19.025206639698531</v>
      </c>
      <c r="H318" s="21">
        <f t="shared" ref="H318:H381" si="90">B318/B317-1</f>
        <v>2.1754064575223442E-3</v>
      </c>
      <c r="I318" s="21">
        <f t="shared" ref="I318:I381" si="91">C318/C317-1</f>
        <v>1.7281105990785139E-3</v>
      </c>
      <c r="J318" s="21">
        <f t="shared" ref="J318:J381" si="92">D318/D317-1</f>
        <v>3.176979546322789E-2</v>
      </c>
      <c r="K318" s="21">
        <f t="shared" ref="K318:K381" si="93">H318-I318</f>
        <v>4.4729585844383024E-4</v>
      </c>
      <c r="L318">
        <f t="shared" si="78"/>
        <v>3.132249960478406E-2</v>
      </c>
      <c r="M318">
        <f t="shared" si="79"/>
        <v>9.810989814916975E-4</v>
      </c>
      <c r="N318">
        <f t="shared" si="80"/>
        <v>9.6896321945777864</v>
      </c>
      <c r="O318" s="21">
        <f t="shared" si="81"/>
        <v>0.30336780542221398</v>
      </c>
      <c r="P318" s="25">
        <f t="shared" si="82"/>
        <v>9.2032025366690279E-2</v>
      </c>
      <c r="Q318" s="27">
        <f t="shared" si="89"/>
        <v>5.6400992824425149</v>
      </c>
      <c r="R318" s="28">
        <f t="shared" si="83"/>
        <v>9.4679290000000318E-2</v>
      </c>
      <c r="AB318">
        <f t="shared" si="84"/>
        <v>2.9782123505262957E-2</v>
      </c>
      <c r="AC318">
        <f t="shared" si="85"/>
        <v>8.8697488048273632E-4</v>
      </c>
      <c r="AE318" s="6">
        <f t="shared" si="86"/>
        <v>9.7045511992144782</v>
      </c>
      <c r="AF318" s="21">
        <f t="shared" si="87"/>
        <v>0.28844880078552215</v>
      </c>
      <c r="AG318" s="21">
        <f t="shared" si="88"/>
        <v>8.3202710674605843E-2</v>
      </c>
    </row>
    <row r="319" spans="1:33" x14ac:dyDescent="0.2">
      <c r="A319" s="1">
        <v>36831</v>
      </c>
      <c r="B319" s="21">
        <v>91.393245354333132</v>
      </c>
      <c r="C319">
        <v>174.2</v>
      </c>
      <c r="D319" s="20">
        <v>10.096500000000001</v>
      </c>
      <c r="E319">
        <f t="shared" si="77"/>
        <v>7.5049542873289958</v>
      </c>
      <c r="F319">
        <f t="shared" si="76"/>
        <v>19.244423296065953</v>
      </c>
      <c r="H319" s="21">
        <f t="shared" si="90"/>
        <v>5.7123272021031291E-4</v>
      </c>
      <c r="I319" s="21">
        <f t="shared" si="91"/>
        <v>1.7251293847038163E-3</v>
      </c>
      <c r="J319" s="21">
        <f t="shared" si="92"/>
        <v>1.0357250075052615E-2</v>
      </c>
      <c r="K319" s="21">
        <f t="shared" si="93"/>
        <v>-1.1538966644935034E-3</v>
      </c>
      <c r="L319">
        <f t="shared" si="78"/>
        <v>1.1511146739546119E-2</v>
      </c>
      <c r="M319">
        <f t="shared" si="79"/>
        <v>1.3250649925936324E-4</v>
      </c>
      <c r="N319">
        <f t="shared" si="80"/>
        <v>9.9814691106317159</v>
      </c>
      <c r="O319" s="21">
        <f t="shared" si="81"/>
        <v>0.11503088936828476</v>
      </c>
      <c r="P319" s="25">
        <f t="shared" si="82"/>
        <v>1.3232105508858567E-2</v>
      </c>
      <c r="Q319" s="27">
        <f t="shared" si="89"/>
        <v>5.6335911906930924</v>
      </c>
      <c r="R319" s="28">
        <f t="shared" si="83"/>
        <v>1.0712250000000076E-2</v>
      </c>
      <c r="AB319">
        <f t="shared" si="84"/>
        <v>9.1158236404627058E-3</v>
      </c>
      <c r="AC319">
        <f t="shared" si="85"/>
        <v>8.3098240644018733E-5</v>
      </c>
      <c r="AE319" s="6">
        <f t="shared" si="86"/>
        <v>10.005405574360857</v>
      </c>
      <c r="AF319" s="21">
        <f t="shared" si="87"/>
        <v>9.1094425639143495E-2</v>
      </c>
      <c r="AG319" s="21">
        <f t="shared" si="88"/>
        <v>8.2981943825254437E-3</v>
      </c>
    </row>
    <row r="320" spans="1:33" x14ac:dyDescent="0.2">
      <c r="A320" s="1">
        <v>36861</v>
      </c>
      <c r="B320" s="21">
        <v>91.302805208972217</v>
      </c>
      <c r="C320">
        <v>174.6</v>
      </c>
      <c r="D320" s="20">
        <v>9.6603999999999992</v>
      </c>
      <c r="E320">
        <f t="shared" si="77"/>
        <v>7.2044092943841713</v>
      </c>
      <c r="F320">
        <f t="shared" si="76"/>
        <v>18.473757034512772</v>
      </c>
      <c r="H320" s="21">
        <f t="shared" si="90"/>
        <v>-9.8957143944589099E-4</v>
      </c>
      <c r="I320" s="21">
        <f t="shared" si="91"/>
        <v>2.2962112514350874E-3</v>
      </c>
      <c r="J320" s="21">
        <f t="shared" si="92"/>
        <v>-4.31931857574408E-2</v>
      </c>
      <c r="K320" s="21">
        <f t="shared" si="93"/>
        <v>-3.2857826908809784E-3</v>
      </c>
      <c r="L320">
        <f t="shared" si="78"/>
        <v>-3.9907403066559821E-2</v>
      </c>
      <c r="M320">
        <f t="shared" si="79"/>
        <v>1.5926008195168682E-3</v>
      </c>
      <c r="N320">
        <f t="shared" si="80"/>
        <v>10.06332509506152</v>
      </c>
      <c r="O320" s="21">
        <f t="shared" si="81"/>
        <v>-0.40292509506152108</v>
      </c>
      <c r="P320" s="25">
        <f t="shared" si="82"/>
        <v>0.1623486322303358</v>
      </c>
      <c r="Q320" s="27">
        <f t="shared" si="89"/>
        <v>5.6150804342712135</v>
      </c>
      <c r="R320" s="28">
        <f t="shared" si="83"/>
        <v>0.1901832100000013</v>
      </c>
      <c r="AB320">
        <f t="shared" si="84"/>
        <v>-4.3441033730510697E-2</v>
      </c>
      <c r="AC320">
        <f t="shared" si="85"/>
        <v>1.8871234115753681E-3</v>
      </c>
      <c r="AE320" s="6">
        <f t="shared" si="86"/>
        <v>10.099002397060101</v>
      </c>
      <c r="AF320" s="21">
        <f t="shared" si="87"/>
        <v>-0.43860239706010162</v>
      </c>
      <c r="AG320" s="21">
        <f t="shared" si="88"/>
        <v>0.19237206270686705</v>
      </c>
    </row>
    <row r="321" spans="1:33" x14ac:dyDescent="0.2">
      <c r="A321" s="1">
        <v>36892</v>
      </c>
      <c r="B321" s="21">
        <v>91.03148477288947</v>
      </c>
      <c r="C321">
        <v>175.6</v>
      </c>
      <c r="D321" s="20">
        <v>9.4909999999999997</v>
      </c>
      <c r="E321">
        <f t="shared" si="77"/>
        <v>7.1398322623267081</v>
      </c>
      <c r="F321">
        <f t="shared" si="76"/>
        <v>18.308166720096651</v>
      </c>
      <c r="H321" s="21">
        <f t="shared" si="90"/>
        <v>-2.9716549832368155E-3</v>
      </c>
      <c r="I321" s="21">
        <f t="shared" si="91"/>
        <v>5.7273768613974596E-3</v>
      </c>
      <c r="J321" s="21">
        <f t="shared" si="92"/>
        <v>-1.7535505776158256E-2</v>
      </c>
      <c r="K321" s="21">
        <f t="shared" si="93"/>
        <v>-8.6990318446342751E-3</v>
      </c>
      <c r="L321">
        <f t="shared" si="78"/>
        <v>-8.8364739315239804E-3</v>
      </c>
      <c r="M321">
        <f t="shared" si="79"/>
        <v>7.808327154250287E-5</v>
      </c>
      <c r="N321">
        <f t="shared" si="80"/>
        <v>9.5763638727680949</v>
      </c>
      <c r="O321" s="21">
        <f t="shared" si="81"/>
        <v>-8.5363872768095206E-2</v>
      </c>
      <c r="P321" s="25">
        <f t="shared" si="82"/>
        <v>7.2869907739675464E-3</v>
      </c>
      <c r="Q321" s="27">
        <f t="shared" si="89"/>
        <v>5.566234670763305</v>
      </c>
      <c r="R321" s="28">
        <f t="shared" si="83"/>
        <v>2.8696359999999848E-2</v>
      </c>
      <c r="AB321">
        <f t="shared" si="84"/>
        <v>-1.5260476025260584E-2</v>
      </c>
      <c r="AC321">
        <f t="shared" si="85"/>
        <v>2.3288212851755306E-4</v>
      </c>
      <c r="AE321" s="6">
        <f t="shared" si="86"/>
        <v>9.638422302594428</v>
      </c>
      <c r="AF321" s="21">
        <f t="shared" si="87"/>
        <v>-0.14742230259442834</v>
      </c>
      <c r="AG321" s="21">
        <f t="shared" si="88"/>
        <v>2.1733335302243195E-2</v>
      </c>
    </row>
    <row r="322" spans="1:33" x14ac:dyDescent="0.2">
      <c r="A322" s="1">
        <v>36923</v>
      </c>
      <c r="B322" s="21">
        <v>91.361939150169732</v>
      </c>
      <c r="C322">
        <v>176</v>
      </c>
      <c r="D322" s="20">
        <v>9.7517999999999994</v>
      </c>
      <c r="E322">
        <f t="shared" si="77"/>
        <v>7.326141372853022</v>
      </c>
      <c r="F322">
        <f t="shared" si="76"/>
        <v>18.785905990665604</v>
      </c>
      <c r="H322" s="21">
        <f t="shared" si="90"/>
        <v>3.63011081390896E-3</v>
      </c>
      <c r="I322" s="21">
        <f t="shared" si="91"/>
        <v>2.277904328018332E-3</v>
      </c>
      <c r="J322" s="21">
        <f t="shared" si="92"/>
        <v>2.7478663997471342E-2</v>
      </c>
      <c r="K322" s="21">
        <f t="shared" si="93"/>
        <v>1.352206485890628E-3</v>
      </c>
      <c r="L322">
        <f t="shared" si="78"/>
        <v>2.6126457511580714E-2</v>
      </c>
      <c r="M322">
        <f t="shared" si="79"/>
        <v>6.8259178210443229E-4</v>
      </c>
      <c r="N322">
        <f t="shared" si="80"/>
        <v>9.5038337917575877</v>
      </c>
      <c r="O322" s="21">
        <f t="shared" si="81"/>
        <v>0.24796620824241167</v>
      </c>
      <c r="P322" s="25">
        <f t="shared" si="82"/>
        <v>6.1487240430119071E-2</v>
      </c>
      <c r="Q322" s="27">
        <f t="shared" si="89"/>
        <v>5.5737613693871007</v>
      </c>
      <c r="R322" s="28">
        <f t="shared" si="83"/>
        <v>6.8016639999999837E-2</v>
      </c>
      <c r="AB322">
        <f t="shared" si="84"/>
        <v>2.5069252932488927E-2</v>
      </c>
      <c r="AC322">
        <f t="shared" si="85"/>
        <v>6.2846744259310459E-4</v>
      </c>
      <c r="AE322" s="6">
        <f t="shared" si="86"/>
        <v>9.513867720417748</v>
      </c>
      <c r="AF322" s="21">
        <f t="shared" si="87"/>
        <v>0.23793227958225138</v>
      </c>
      <c r="AG322" s="21">
        <f t="shared" si="88"/>
        <v>5.6611769667206636E-2</v>
      </c>
    </row>
    <row r="323" spans="1:33" x14ac:dyDescent="0.2">
      <c r="A323" s="1">
        <v>36951</v>
      </c>
      <c r="B323" s="21">
        <v>92.036761773247321</v>
      </c>
      <c r="C323">
        <v>176.1</v>
      </c>
      <c r="D323" s="20">
        <v>10.051600000000001</v>
      </c>
      <c r="E323">
        <f t="shared" si="77"/>
        <v>7.5002609542346264</v>
      </c>
      <c r="F323">
        <f t="shared" si="76"/>
        <v>19.232388514070017</v>
      </c>
      <c r="H323" s="21">
        <f t="shared" si="90"/>
        <v>7.3862554730630414E-3</v>
      </c>
      <c r="I323" s="21">
        <f t="shared" si="91"/>
        <v>5.6818181818174551E-4</v>
      </c>
      <c r="J323" s="21">
        <f t="shared" si="92"/>
        <v>3.0743042310137803E-2</v>
      </c>
      <c r="K323" s="21">
        <f t="shared" si="93"/>
        <v>6.8180736548812959E-3</v>
      </c>
      <c r="L323">
        <f t="shared" si="78"/>
        <v>2.3924968655256507E-2</v>
      </c>
      <c r="M323">
        <f t="shared" si="79"/>
        <v>5.7240412515500636E-4</v>
      </c>
      <c r="N323">
        <f t="shared" si="80"/>
        <v>9.8182884906676708</v>
      </c>
      <c r="O323" s="21">
        <f t="shared" si="81"/>
        <v>0.23331150933232969</v>
      </c>
      <c r="P323" s="25">
        <f t="shared" si="82"/>
        <v>5.4434260386929764E-2</v>
      </c>
      <c r="Q323" s="27">
        <f t="shared" si="89"/>
        <v>5.6117636849383139</v>
      </c>
      <c r="R323" s="28">
        <f t="shared" si="83"/>
        <v>8.9880040000000702E-2</v>
      </c>
      <c r="AB323">
        <f t="shared" si="84"/>
        <v>2.5786230574847961E-2</v>
      </c>
      <c r="AC323">
        <f t="shared" si="85"/>
        <v>6.6492968725922379E-4</v>
      </c>
      <c r="AE323" s="6">
        <f t="shared" si="86"/>
        <v>9.8001378366801983</v>
      </c>
      <c r="AF323" s="21">
        <f t="shared" si="87"/>
        <v>0.2514621633198022</v>
      </c>
      <c r="AG323" s="21">
        <f t="shared" si="88"/>
        <v>6.3233219581474875E-2</v>
      </c>
    </row>
    <row r="324" spans="1:33" x14ac:dyDescent="0.2">
      <c r="A324" s="1">
        <v>36982</v>
      </c>
      <c r="B324" s="21">
        <v>92.836809212978494</v>
      </c>
      <c r="C324">
        <v>176.4</v>
      </c>
      <c r="D324" s="20">
        <v>10.2035</v>
      </c>
      <c r="E324">
        <f t="shared" si="77"/>
        <v>7.5608512598236226</v>
      </c>
      <c r="F324">
        <f t="shared" si="76"/>
        <v>19.387755947867888</v>
      </c>
      <c r="H324" s="21">
        <f t="shared" si="90"/>
        <v>8.6926943573075732E-3</v>
      </c>
      <c r="I324" s="21">
        <f t="shared" si="91"/>
        <v>1.7035775127769437E-3</v>
      </c>
      <c r="J324" s="21">
        <f t="shared" si="92"/>
        <v>1.5112021966652067E-2</v>
      </c>
      <c r="K324" s="21">
        <f t="shared" si="93"/>
        <v>6.9891168445306295E-3</v>
      </c>
      <c r="L324">
        <f t="shared" si="78"/>
        <v>8.1229051221214377E-3</v>
      </c>
      <c r="M324">
        <f t="shared" si="79"/>
        <v>6.5981587622986691E-5</v>
      </c>
      <c r="N324">
        <f t="shared" si="80"/>
        <v>10.121851806874485</v>
      </c>
      <c r="O324" s="21">
        <f t="shared" si="81"/>
        <v>8.1648193125515078E-2</v>
      </c>
      <c r="P324" s="25">
        <f t="shared" si="82"/>
        <v>6.6664274406614075E-3</v>
      </c>
      <c r="Q324" s="27">
        <f t="shared" si="89"/>
        <v>5.6509849570362416</v>
      </c>
      <c r="R324" s="28">
        <f t="shared" si="83"/>
        <v>2.3073609999999842E-2</v>
      </c>
      <c r="AB324">
        <f t="shared" si="84"/>
        <v>1.0075494511515218E-2</v>
      </c>
      <c r="AC324">
        <f t="shared" si="85"/>
        <v>1.0151558965157329E-4</v>
      </c>
      <c r="AE324" s="6">
        <f t="shared" si="86"/>
        <v>10.102225159368055</v>
      </c>
      <c r="AF324" s="21">
        <f t="shared" si="87"/>
        <v>0.10127484063194458</v>
      </c>
      <c r="AG324" s="21">
        <f t="shared" si="88"/>
        <v>1.0256593345025773E-2</v>
      </c>
    </row>
    <row r="325" spans="1:33" x14ac:dyDescent="0.2">
      <c r="A325" s="1">
        <v>37012</v>
      </c>
      <c r="B325" s="21">
        <v>93.466411763375618</v>
      </c>
      <c r="C325">
        <v>177.3</v>
      </c>
      <c r="D325" s="20">
        <v>10.3513</v>
      </c>
      <c r="E325">
        <f t="shared" si="77"/>
        <v>7.6575741556921813</v>
      </c>
      <c r="F325">
        <f t="shared" si="76"/>
        <v>19.635775626503172</v>
      </c>
      <c r="H325" s="21">
        <f t="shared" si="90"/>
        <v>6.7818202255609528E-3</v>
      </c>
      <c r="I325" s="21">
        <f t="shared" si="91"/>
        <v>5.1020408163264808E-3</v>
      </c>
      <c r="J325" s="21">
        <f t="shared" si="92"/>
        <v>1.4485225657862477E-2</v>
      </c>
      <c r="K325" s="21">
        <f t="shared" si="93"/>
        <v>1.679779409234472E-3</v>
      </c>
      <c r="L325">
        <f t="shared" si="78"/>
        <v>1.2805446248628005E-2</v>
      </c>
      <c r="M325">
        <f t="shared" si="79"/>
        <v>1.6397945362650105E-4</v>
      </c>
      <c r="N325">
        <f t="shared" si="80"/>
        <v>10.220639629202124</v>
      </c>
      <c r="O325" s="21">
        <f t="shared" si="81"/>
        <v>0.13066037079787662</v>
      </c>
      <c r="P325" s="25">
        <f t="shared" si="82"/>
        <v>1.7072132497038612E-2</v>
      </c>
      <c r="Q325" s="27">
        <f t="shared" si="89"/>
        <v>5.6604773652089646</v>
      </c>
      <c r="R325" s="28">
        <f t="shared" si="83"/>
        <v>2.1844840000000046E-2</v>
      </c>
      <c r="AB325">
        <f t="shared" si="84"/>
        <v>1.1923147237691709E-2</v>
      </c>
      <c r="AC325">
        <f t="shared" si="85"/>
        <v>1.4216144005167543E-4</v>
      </c>
      <c r="AE325" s="6">
        <f t="shared" si="86"/>
        <v>10.229642167160213</v>
      </c>
      <c r="AF325" s="21">
        <f t="shared" si="87"/>
        <v>0.12165783283978726</v>
      </c>
      <c r="AG325" s="21">
        <f t="shared" si="88"/>
        <v>1.480062829127362E-2</v>
      </c>
    </row>
    <row r="326" spans="1:33" x14ac:dyDescent="0.2">
      <c r="A326" s="1">
        <v>37043</v>
      </c>
      <c r="B326" s="21">
        <v>93.330751545334252</v>
      </c>
      <c r="C326">
        <v>177.7</v>
      </c>
      <c r="D326" s="20">
        <v>10.792999999999999</v>
      </c>
      <c r="E326">
        <f t="shared" si="77"/>
        <v>8.0139751641157098</v>
      </c>
      <c r="F326">
        <f t="shared" si="76"/>
        <v>20.549669516680105</v>
      </c>
      <c r="H326" s="21">
        <f t="shared" si="90"/>
        <v>-1.451432824711496E-3</v>
      </c>
      <c r="I326" s="21">
        <f t="shared" si="91"/>
        <v>2.2560631697685629E-3</v>
      </c>
      <c r="J326" s="21">
        <f t="shared" si="92"/>
        <v>4.2670968863814052E-2</v>
      </c>
      <c r="K326" s="21">
        <f t="shared" si="93"/>
        <v>-3.707495994480059E-3</v>
      </c>
      <c r="L326">
        <f t="shared" si="78"/>
        <v>4.6378464858294111E-2</v>
      </c>
      <c r="M326">
        <f t="shared" si="79"/>
        <v>2.1509620026120219E-3</v>
      </c>
      <c r="N326">
        <f t="shared" si="80"/>
        <v>10.312922596712339</v>
      </c>
      <c r="O326" s="21">
        <f t="shared" si="81"/>
        <v>0.48007740328766069</v>
      </c>
      <c r="P326" s="25">
        <f t="shared" si="82"/>
        <v>0.2304743131474232</v>
      </c>
      <c r="Q326" s="27">
        <f t="shared" si="89"/>
        <v>5.6394911680506077</v>
      </c>
      <c r="R326" s="28">
        <f t="shared" si="83"/>
        <v>0.19509888999999919</v>
      </c>
      <c r="AB326">
        <f t="shared" si="84"/>
        <v>4.2619662943277098E-2</v>
      </c>
      <c r="AC326">
        <f t="shared" si="85"/>
        <v>1.8164356693985472E-3</v>
      </c>
      <c r="AE326" s="6">
        <f t="shared" si="86"/>
        <v>10.351831082975254</v>
      </c>
      <c r="AF326" s="21">
        <f t="shared" si="87"/>
        <v>0.44116891702474526</v>
      </c>
      <c r="AG326" s="21">
        <f t="shared" si="88"/>
        <v>0.19463001334878657</v>
      </c>
    </row>
    <row r="327" spans="1:33" x14ac:dyDescent="0.2">
      <c r="A327" s="1">
        <v>37073</v>
      </c>
      <c r="B327" s="21">
        <v>92.8542015486248</v>
      </c>
      <c r="C327">
        <v>177.4</v>
      </c>
      <c r="D327" s="20">
        <v>10.760300000000001</v>
      </c>
      <c r="E327">
        <f t="shared" si="77"/>
        <v>8.0171421807150889</v>
      </c>
      <c r="F327">
        <f t="shared" si="76"/>
        <v>20.557790473276341</v>
      </c>
      <c r="H327" s="21">
        <f t="shared" si="90"/>
        <v>-5.1060340650741498E-3</v>
      </c>
      <c r="I327" s="21">
        <f t="shared" si="91"/>
        <v>-1.6882386043892694E-3</v>
      </c>
      <c r="J327" s="21">
        <f t="shared" si="92"/>
        <v>-3.0297414991196092E-3</v>
      </c>
      <c r="K327" s="21">
        <f t="shared" si="93"/>
        <v>-3.4177954606848804E-3</v>
      </c>
      <c r="L327">
        <f t="shared" si="78"/>
        <v>3.8805396156527117E-4</v>
      </c>
      <c r="M327">
        <f t="shared" si="79"/>
        <v>1.5058587708650096E-7</v>
      </c>
      <c r="N327">
        <f t="shared" si="80"/>
        <v>10.756111733592828</v>
      </c>
      <c r="O327" s="21">
        <f t="shared" si="81"/>
        <v>4.188266407172847E-3</v>
      </c>
      <c r="P327" s="25">
        <f t="shared" si="82"/>
        <v>1.754157549745255E-5</v>
      </c>
      <c r="Q327" s="27">
        <f t="shared" si="89"/>
        <v>5.6202165407358722</v>
      </c>
      <c r="R327" s="28">
        <f t="shared" si="83"/>
        <v>1.0692899999998951E-3</v>
      </c>
      <c r="AB327">
        <f t="shared" si="84"/>
        <v>-3.216064117128656E-3</v>
      </c>
      <c r="AC327">
        <f t="shared" si="85"/>
        <v>1.0343068405482522E-5</v>
      </c>
      <c r="AE327" s="6">
        <f t="shared" si="86"/>
        <v>10.795010980016171</v>
      </c>
      <c r="AF327" s="21">
        <f t="shared" si="87"/>
        <v>-3.4710980016170012E-2</v>
      </c>
      <c r="AG327" s="21">
        <f t="shared" si="88"/>
        <v>1.204852133682954E-3</v>
      </c>
    </row>
    <row r="328" spans="1:33" x14ac:dyDescent="0.2">
      <c r="A328" s="1">
        <v>37104</v>
      </c>
      <c r="B328" s="21">
        <v>93.083780379156366</v>
      </c>
      <c r="C328">
        <v>177.4</v>
      </c>
      <c r="D328" s="20">
        <v>10.3329</v>
      </c>
      <c r="E328">
        <f t="shared" si="77"/>
        <v>7.6797128079806338</v>
      </c>
      <c r="F328">
        <f t="shared" si="76"/>
        <v>19.692544206234928</v>
      </c>
      <c r="H328" s="21">
        <f t="shared" si="90"/>
        <v>2.4724657226344871E-3</v>
      </c>
      <c r="I328" s="21">
        <f t="shared" si="91"/>
        <v>0</v>
      </c>
      <c r="J328" s="21">
        <f t="shared" si="92"/>
        <v>-3.9720082153843372E-2</v>
      </c>
      <c r="K328" s="21">
        <f t="shared" si="93"/>
        <v>2.4724657226344871E-3</v>
      </c>
      <c r="L328">
        <f t="shared" si="78"/>
        <v>-4.2192547876477859E-2</v>
      </c>
      <c r="M328">
        <f t="shared" si="79"/>
        <v>1.7802110963088763E-3</v>
      </c>
      <c r="N328">
        <f t="shared" si="80"/>
        <v>10.786904472915264</v>
      </c>
      <c r="O328" s="21">
        <f t="shared" si="81"/>
        <v>-0.45400447291526369</v>
      </c>
      <c r="P328" s="25">
        <f t="shared" si="82"/>
        <v>0.2061200614270664</v>
      </c>
      <c r="Q328" s="27">
        <f t="shared" si="89"/>
        <v>5.634112333486625</v>
      </c>
      <c r="R328" s="28">
        <f t="shared" si="83"/>
        <v>0.18267076000000038</v>
      </c>
      <c r="AB328">
        <f t="shared" si="84"/>
        <v>-4.2651596856248496E-2</v>
      </c>
      <c r="AC328">
        <f t="shared" si="85"/>
        <v>1.8191587143879466E-3</v>
      </c>
      <c r="AE328" s="6">
        <f t="shared" si="86"/>
        <v>10.791843977652292</v>
      </c>
      <c r="AF328" s="21">
        <f t="shared" si="87"/>
        <v>-0.45894397765229122</v>
      </c>
      <c r="AG328" s="21">
        <f t="shared" si="88"/>
        <v>0.21062957462330678</v>
      </c>
    </row>
    <row r="329" spans="1:33" x14ac:dyDescent="0.2">
      <c r="A329" s="1">
        <v>37135</v>
      </c>
      <c r="B329" s="21">
        <v>93.866435483241204</v>
      </c>
      <c r="C329">
        <v>178.1</v>
      </c>
      <c r="D329" s="20">
        <v>10.635300000000001</v>
      </c>
      <c r="E329">
        <f t="shared" si="77"/>
        <v>7.8694882021444164</v>
      </c>
      <c r="F329">
        <f t="shared" ref="F329:F392" si="94">C329*D329/B329</f>
        <v>20.179171822692453</v>
      </c>
      <c r="H329" s="21">
        <f t="shared" si="90"/>
        <v>8.4080717488790313E-3</v>
      </c>
      <c r="I329" s="21">
        <f t="shared" si="91"/>
        <v>3.9458850056368622E-3</v>
      </c>
      <c r="J329" s="21">
        <f t="shared" si="92"/>
        <v>2.9265743402142608E-2</v>
      </c>
      <c r="K329" s="21">
        <f t="shared" si="93"/>
        <v>4.4621867432421691E-3</v>
      </c>
      <c r="L329">
        <f t="shared" si="78"/>
        <v>2.4803556658900439E-2</v>
      </c>
      <c r="M329">
        <f t="shared" si="79"/>
        <v>6.1521642293128431E-4</v>
      </c>
      <c r="N329">
        <f t="shared" si="80"/>
        <v>10.379007329399247</v>
      </c>
      <c r="O329" s="21">
        <f t="shared" si="81"/>
        <v>0.25629267060075378</v>
      </c>
      <c r="P329" s="25">
        <f t="shared" si="82"/>
        <v>6.5685933003666486E-2</v>
      </c>
      <c r="Q329" s="27">
        <f t="shared" si="89"/>
        <v>5.6592527948510458</v>
      </c>
      <c r="R329" s="28">
        <f t="shared" si="83"/>
        <v>9.1445760000000265E-2</v>
      </c>
      <c r="AB329">
        <f t="shared" si="84"/>
        <v>2.5406907104661702E-2</v>
      </c>
      <c r="AC329">
        <f t="shared" si="85"/>
        <v>6.4551092862490925E-4</v>
      </c>
      <c r="AE329" s="6">
        <f t="shared" si="86"/>
        <v>10.372772969578241</v>
      </c>
      <c r="AF329" s="21">
        <f t="shared" si="87"/>
        <v>0.26252703042175973</v>
      </c>
      <c r="AG329" s="21">
        <f t="shared" si="88"/>
        <v>6.8920441702067556E-2</v>
      </c>
    </row>
    <row r="330" spans="1:33" x14ac:dyDescent="0.2">
      <c r="A330" s="1">
        <v>37165</v>
      </c>
      <c r="B330" s="21">
        <v>93.612507382804793</v>
      </c>
      <c r="C330">
        <v>177.6</v>
      </c>
      <c r="D330" s="20">
        <v>10.5661</v>
      </c>
      <c r="E330">
        <f t="shared" ref="E330:E393" si="95">C330*D330/B330/$F$8*$E$8</f>
        <v>7.8174830910113782</v>
      </c>
      <c r="F330">
        <f t="shared" si="94"/>
        <v>20.045818795627003</v>
      </c>
      <c r="H330" s="21">
        <f t="shared" si="90"/>
        <v>-2.7052065962571703E-3</v>
      </c>
      <c r="I330" s="21">
        <f t="shared" si="91"/>
        <v>-2.8074115665356336E-3</v>
      </c>
      <c r="J330" s="21">
        <f t="shared" si="92"/>
        <v>-6.5066335693398925E-3</v>
      </c>
      <c r="K330" s="21">
        <f t="shared" si="93"/>
        <v>1.0220497027846331E-4</v>
      </c>
      <c r="L330">
        <f t="shared" ref="L330:L393" si="96">J330-K330</f>
        <v>-6.6088385396183558E-3</v>
      </c>
      <c r="M330">
        <f t="shared" ref="M330:M393" si="97">(J330-K330)^2</f>
        <v>4.3676746842744881E-5</v>
      </c>
      <c r="N330">
        <f t="shared" ref="N330:N393" si="98">D329*(1+K330)</f>
        <v>10.636386980520404</v>
      </c>
      <c r="O330" s="21">
        <f t="shared" ref="O330:O393" si="99">(D330-N330)</f>
        <v>-7.028698052040383E-2</v>
      </c>
      <c r="P330" s="25">
        <f t="shared" ref="P330:P393" si="100">(D330-N330)^2</f>
        <v>4.9402596306756278E-3</v>
      </c>
      <c r="Q330" s="27">
        <f t="shared" si="89"/>
        <v>5.6598311986147429</v>
      </c>
      <c r="R330" s="28">
        <f t="shared" ref="R330:R393" si="101">(D330-D329)^2</f>
        <v>4.7886400000000514E-3</v>
      </c>
      <c r="AB330">
        <f t="shared" ref="AB330:AB393" si="102">(J330 - 0.001779207 - 0.466056088*K330)</f>
        <v>-8.3334738179620289E-3</v>
      </c>
      <c r="AC330">
        <f t="shared" ref="AC330:AC393" si="103">(J330 - 0.001779207 - 0.466056088*K330)^2</f>
        <v>6.9446785874658642E-5</v>
      </c>
      <c r="AE330" s="6">
        <f t="shared" ref="AE330:AE393" si="104">D329*(1+0.001779207+0.466056088*K330)</f>
        <v>10.654728994096171</v>
      </c>
      <c r="AF330" s="21">
        <f t="shared" ref="AF330:AF393" si="105">(D330-AE330)</f>
        <v>-8.8628994096170644E-2</v>
      </c>
      <c r="AG330" s="21">
        <f t="shared" ref="AG330:AG393" si="106">(D330-AE330)^2</f>
        <v>7.8550985944990503E-3</v>
      </c>
    </row>
    <row r="331" spans="1:33" x14ac:dyDescent="0.2">
      <c r="A331" s="1">
        <v>37196</v>
      </c>
      <c r="B331" s="21">
        <v>93.647292054097448</v>
      </c>
      <c r="C331">
        <v>177.5</v>
      </c>
      <c r="D331" s="20">
        <v>10.611700000000001</v>
      </c>
      <c r="E331">
        <f t="shared" si="95"/>
        <v>7.8438855407878432</v>
      </c>
      <c r="F331">
        <f t="shared" si="94"/>
        <v>20.113520729589382</v>
      </c>
      <c r="H331" s="21">
        <f t="shared" si="90"/>
        <v>3.715814506539683E-4</v>
      </c>
      <c r="I331" s="21">
        <f t="shared" si="91"/>
        <v>-5.6306306306308507E-4</v>
      </c>
      <c r="J331" s="21">
        <f t="shared" si="92"/>
        <v>4.3156888539763738E-3</v>
      </c>
      <c r="K331" s="21">
        <f t="shared" si="93"/>
        <v>9.3464451371705337E-4</v>
      </c>
      <c r="L331">
        <f t="shared" si="96"/>
        <v>3.3810443402593204E-3</v>
      </c>
      <c r="M331">
        <f t="shared" si="97"/>
        <v>1.1431460830799584E-5</v>
      </c>
      <c r="N331">
        <f t="shared" si="98"/>
        <v>10.575975547396386</v>
      </c>
      <c r="O331" s="21">
        <f t="shared" si="99"/>
        <v>3.572445260361512E-2</v>
      </c>
      <c r="P331" s="25">
        <f t="shared" si="100"/>
        <v>1.2762365138279431E-3</v>
      </c>
      <c r="Q331" s="27">
        <f t="shared" ref="Q331:Q394" si="107">Q330*(1+K331)</f>
        <v>5.6651211287930927</v>
      </c>
      <c r="R331" s="28">
        <f t="shared" si="101"/>
        <v>2.0793600000000279E-3</v>
      </c>
      <c r="AB331">
        <f t="shared" si="102"/>
        <v>2.1008850882427415E-3</v>
      </c>
      <c r="AC331">
        <f t="shared" si="103"/>
        <v>4.4137181540007117E-6</v>
      </c>
      <c r="AE331" s="6">
        <f t="shared" si="104"/>
        <v>10.589501838069118</v>
      </c>
      <c r="AF331" s="21">
        <f t="shared" si="105"/>
        <v>2.2198161930882421E-2</v>
      </c>
      <c r="AG331" s="21">
        <f t="shared" si="106"/>
        <v>4.9275839310967756E-4</v>
      </c>
    </row>
    <row r="332" spans="1:33" x14ac:dyDescent="0.2">
      <c r="A332" s="1">
        <v>37226</v>
      </c>
      <c r="B332" s="21">
        <v>93.730775265199824</v>
      </c>
      <c r="C332">
        <v>177.4</v>
      </c>
      <c r="D332" s="20">
        <v>10.5753</v>
      </c>
      <c r="E332">
        <f t="shared" si="95"/>
        <v>7.8056172710908047</v>
      </c>
      <c r="F332">
        <f t="shared" si="94"/>
        <v>20.015392113123163</v>
      </c>
      <c r="H332" s="21">
        <f t="shared" si="90"/>
        <v>8.9146422999775154E-4</v>
      </c>
      <c r="I332" s="21">
        <f t="shared" si="91"/>
        <v>-5.6338028169011789E-4</v>
      </c>
      <c r="J332" s="21">
        <f t="shared" si="92"/>
        <v>-3.4301761263511032E-3</v>
      </c>
      <c r="K332" s="21">
        <f t="shared" si="93"/>
        <v>1.4548445116878694E-3</v>
      </c>
      <c r="L332">
        <f t="shared" si="96"/>
        <v>-4.8850206380389727E-3</v>
      </c>
      <c r="M332">
        <f t="shared" si="97"/>
        <v>2.3863426634066693E-5</v>
      </c>
      <c r="N332">
        <f t="shared" si="98"/>
        <v>10.62713837350468</v>
      </c>
      <c r="O332" s="21">
        <f t="shared" si="99"/>
        <v>-5.183837350467968E-2</v>
      </c>
      <c r="P332" s="25">
        <f t="shared" si="100"/>
        <v>2.6872169676106761E-3</v>
      </c>
      <c r="Q332" s="27">
        <f t="shared" si="107"/>
        <v>5.6733629991753647</v>
      </c>
      <c r="R332" s="28">
        <f t="shared" si="101"/>
        <v>1.3249600000000315E-3</v>
      </c>
      <c r="AB332">
        <f t="shared" si="102"/>
        <v>-5.8874222681166216E-3</v>
      </c>
      <c r="AC332">
        <f t="shared" si="103"/>
        <v>3.4661740963115462E-5</v>
      </c>
      <c r="AE332" s="6">
        <f t="shared" si="104"/>
        <v>10.637775558882575</v>
      </c>
      <c r="AF332" s="21">
        <f t="shared" si="105"/>
        <v>-6.2475558882574944E-2</v>
      </c>
      <c r="AG332" s="21">
        <f t="shared" si="106"/>
        <v>3.9031954576900889E-3</v>
      </c>
    </row>
    <row r="333" spans="1:33" x14ac:dyDescent="0.2">
      <c r="A333" s="1">
        <v>37257</v>
      </c>
      <c r="B333" s="21">
        <v>93.501196434668287</v>
      </c>
      <c r="C333">
        <v>177.7</v>
      </c>
      <c r="D333" s="20">
        <v>10.456099999999999</v>
      </c>
      <c r="E333">
        <f t="shared" si="95"/>
        <v>7.7496687248072833</v>
      </c>
      <c r="F333">
        <f t="shared" si="94"/>
        <v>19.871927214303263</v>
      </c>
      <c r="H333" s="21">
        <f t="shared" si="90"/>
        <v>-2.4493431307056612E-3</v>
      </c>
      <c r="I333" s="21">
        <f t="shared" si="91"/>
        <v>1.6910935738443378E-3</v>
      </c>
      <c r="J333" s="21">
        <f t="shared" si="92"/>
        <v>-1.1271547852070518E-2</v>
      </c>
      <c r="K333" s="21">
        <f t="shared" si="93"/>
        <v>-4.140436704549999E-3</v>
      </c>
      <c r="L333">
        <f t="shared" si="96"/>
        <v>-7.1311111475205191E-3</v>
      </c>
      <c r="M333">
        <f t="shared" si="97"/>
        <v>5.0852746198291417E-5</v>
      </c>
      <c r="N333">
        <f t="shared" si="98"/>
        <v>10.531513639718373</v>
      </c>
      <c r="O333" s="21">
        <f t="shared" si="99"/>
        <v>-7.541363971837356E-2</v>
      </c>
      <c r="P333" s="25">
        <f t="shared" si="100"/>
        <v>5.6872170555726503E-3</v>
      </c>
      <c r="Q333" s="27">
        <f t="shared" si="107"/>
        <v>5.649872798775343</v>
      </c>
      <c r="R333" s="28">
        <f t="shared" si="101"/>
        <v>1.4208640000000258E-2</v>
      </c>
      <c r="AB333">
        <f t="shared" si="102"/>
        <v>-1.1121079118936334E-2</v>
      </c>
      <c r="AC333">
        <f t="shared" si="103"/>
        <v>1.2367840076964173E-4</v>
      </c>
      <c r="AE333" s="6">
        <f t="shared" si="104"/>
        <v>10.573708748006487</v>
      </c>
      <c r="AF333" s="21">
        <f t="shared" si="105"/>
        <v>-0.11760874800648757</v>
      </c>
      <c r="AG333" s="21">
        <f t="shared" si="106"/>
        <v>1.3831817607653495E-2</v>
      </c>
    </row>
    <row r="334" spans="1:33" x14ac:dyDescent="0.2">
      <c r="A334" s="1">
        <v>37288</v>
      </c>
      <c r="B334" s="21">
        <v>93.727296798070569</v>
      </c>
      <c r="C334">
        <v>178</v>
      </c>
      <c r="D334" s="20">
        <v>10.5501</v>
      </c>
      <c r="E334">
        <f t="shared" si="95"/>
        <v>7.8136443024759537</v>
      </c>
      <c r="F334">
        <f t="shared" si="94"/>
        <v>20.035975261783697</v>
      </c>
      <c r="H334" s="21">
        <f t="shared" si="90"/>
        <v>2.4181547619046562E-3</v>
      </c>
      <c r="I334" s="21">
        <f t="shared" si="91"/>
        <v>1.6882386043894915E-3</v>
      </c>
      <c r="J334" s="21">
        <f t="shared" si="92"/>
        <v>8.9899675787341593E-3</v>
      </c>
      <c r="K334" s="21">
        <f t="shared" si="93"/>
        <v>7.299161575151647E-4</v>
      </c>
      <c r="L334">
        <f t="shared" si="96"/>
        <v>8.2600514212189946E-3</v>
      </c>
      <c r="M334">
        <f t="shared" si="97"/>
        <v>6.8228449481181927E-5</v>
      </c>
      <c r="N334">
        <f t="shared" si="98"/>
        <v>10.463732076334594</v>
      </c>
      <c r="O334" s="21">
        <f t="shared" si="99"/>
        <v>8.6367923665406465E-2</v>
      </c>
      <c r="P334" s="25">
        <f t="shared" si="100"/>
        <v>7.459418238273478E-3</v>
      </c>
      <c r="Q334" s="27">
        <f t="shared" si="107"/>
        <v>5.6539967322190749</v>
      </c>
      <c r="R334" s="28">
        <f t="shared" si="101"/>
        <v>8.8360000000002239E-3</v>
      </c>
      <c r="AB334">
        <f t="shared" si="102"/>
        <v>6.8705787097946506E-3</v>
      </c>
      <c r="AC334">
        <f t="shared" si="103"/>
        <v>4.7204851807483527E-5</v>
      </c>
      <c r="AE334" s="6">
        <f t="shared" si="104"/>
        <v>10.478260541952517</v>
      </c>
      <c r="AF334" s="21">
        <f t="shared" si="105"/>
        <v>7.1839458047483262E-2</v>
      </c>
      <c r="AG334" s="21">
        <f t="shared" si="106"/>
        <v>5.160907732556108E-3</v>
      </c>
    </row>
    <row r="335" spans="1:33" x14ac:dyDescent="0.2">
      <c r="A335" s="1">
        <v>37316</v>
      </c>
      <c r="B335" s="21">
        <v>94.530822704930998</v>
      </c>
      <c r="C335">
        <v>178.5</v>
      </c>
      <c r="D335" s="20">
        <v>10.3324</v>
      </c>
      <c r="E335">
        <f t="shared" si="95"/>
        <v>7.6086769281175872</v>
      </c>
      <c r="F335">
        <f t="shared" si="94"/>
        <v>19.51039192536081</v>
      </c>
      <c r="H335" s="21">
        <f t="shared" si="90"/>
        <v>8.5730191130080069E-3</v>
      </c>
      <c r="I335" s="21">
        <f t="shared" si="91"/>
        <v>2.8089887640450062E-3</v>
      </c>
      <c r="J335" s="21">
        <f t="shared" si="92"/>
        <v>-2.063487549881049E-2</v>
      </c>
      <c r="K335" s="21">
        <f t="shared" si="93"/>
        <v>5.7640303489630007E-3</v>
      </c>
      <c r="L335">
        <f t="shared" si="96"/>
        <v>-2.6398905847773491E-2</v>
      </c>
      <c r="M335">
        <f t="shared" si="97"/>
        <v>6.9690222995960941E-4</v>
      </c>
      <c r="N335">
        <f t="shared" si="98"/>
        <v>10.610911096584594</v>
      </c>
      <c r="O335" s="21">
        <f t="shared" si="99"/>
        <v>-0.2785110965845945</v>
      </c>
      <c r="P335" s="25">
        <f t="shared" si="100"/>
        <v>7.7568430920753328E-2</v>
      </c>
      <c r="Q335" s="27">
        <f t="shared" si="107"/>
        <v>5.6865865409765233</v>
      </c>
      <c r="R335" s="28">
        <f t="shared" si="101"/>
        <v>4.7393290000000289E-2</v>
      </c>
      <c r="AB335">
        <f t="shared" si="102"/>
        <v>-2.5100443934361463E-2</v>
      </c>
      <c r="AC335">
        <f t="shared" si="103"/>
        <v>6.3003228570202323E-4</v>
      </c>
      <c r="AE335" s="6">
        <f t="shared" si="104"/>
        <v>10.597212193551908</v>
      </c>
      <c r="AF335" s="21">
        <f t="shared" si="105"/>
        <v>-0.26481219355190788</v>
      </c>
      <c r="AG335" s="21">
        <f t="shared" si="106"/>
        <v>7.0125497853773117E-2</v>
      </c>
    </row>
    <row r="336" spans="1:33" x14ac:dyDescent="0.2">
      <c r="A336" s="1">
        <v>37347</v>
      </c>
      <c r="B336" s="21">
        <v>94.94128182618438</v>
      </c>
      <c r="C336">
        <v>179.3</v>
      </c>
      <c r="D336" s="20">
        <v>10.307</v>
      </c>
      <c r="E336">
        <f t="shared" si="95"/>
        <v>7.5910285529327943</v>
      </c>
      <c r="F336">
        <f t="shared" si="94"/>
        <v>19.465137445514429</v>
      </c>
      <c r="H336" s="21">
        <f t="shared" si="90"/>
        <v>4.3420665292905891E-3</v>
      </c>
      <c r="I336" s="21">
        <f t="shared" si="91"/>
        <v>4.4817927170868188E-3</v>
      </c>
      <c r="J336" s="21">
        <f t="shared" si="92"/>
        <v>-2.458286554914535E-3</v>
      </c>
      <c r="K336" s="21">
        <f t="shared" si="93"/>
        <v>-1.3972618779622969E-4</v>
      </c>
      <c r="L336">
        <f t="shared" si="96"/>
        <v>-2.3185603671183053E-3</v>
      </c>
      <c r="M336">
        <f t="shared" si="97"/>
        <v>5.3757221759717701E-6</v>
      </c>
      <c r="N336">
        <f t="shared" si="98"/>
        <v>10.330956293137215</v>
      </c>
      <c r="O336" s="21">
        <f t="shared" si="99"/>
        <v>-2.3956293137214146E-2</v>
      </c>
      <c r="P336" s="25">
        <f t="shared" si="100"/>
        <v>5.7390398087613364E-4</v>
      </c>
      <c r="Q336" s="27">
        <f t="shared" si="107"/>
        <v>5.6857919759175797</v>
      </c>
      <c r="R336" s="28">
        <f t="shared" si="101"/>
        <v>6.4515999999997071E-4</v>
      </c>
      <c r="AB336">
        <f t="shared" si="102"/>
        <v>-4.1723733144390703E-3</v>
      </c>
      <c r="AC336">
        <f t="shared" si="103"/>
        <v>1.7408699075043272E-5</v>
      </c>
      <c r="AE336" s="6">
        <f t="shared" si="104"/>
        <v>10.350110630034111</v>
      </c>
      <c r="AF336" s="21">
        <f t="shared" si="105"/>
        <v>-4.3110630034110642E-2</v>
      </c>
      <c r="AG336" s="21">
        <f t="shared" si="106"/>
        <v>1.8585264219379625E-3</v>
      </c>
    </row>
    <row r="337" spans="1:33" x14ac:dyDescent="0.2">
      <c r="A337" s="1">
        <v>37377</v>
      </c>
      <c r="B337" s="21">
        <v>95.184774525232996</v>
      </c>
      <c r="C337">
        <v>179.5</v>
      </c>
      <c r="D337" s="20">
        <v>10.0642</v>
      </c>
      <c r="E337">
        <f t="shared" si="95"/>
        <v>7.4014937444744842</v>
      </c>
      <c r="F337">
        <f t="shared" si="94"/>
        <v>18.979126745959771</v>
      </c>
      <c r="H337" s="21">
        <f t="shared" si="90"/>
        <v>2.564666227009571E-3</v>
      </c>
      <c r="I337" s="21">
        <f t="shared" si="91"/>
        <v>1.115448968209698E-3</v>
      </c>
      <c r="J337" s="21">
        <f t="shared" si="92"/>
        <v>-2.3556806054138013E-2</v>
      </c>
      <c r="K337" s="21">
        <f t="shared" si="93"/>
        <v>1.4492172587998731E-3</v>
      </c>
      <c r="L337">
        <f t="shared" si="96"/>
        <v>-2.5006023312937886E-2</v>
      </c>
      <c r="M337">
        <f t="shared" si="97"/>
        <v>6.2530120192719305E-4</v>
      </c>
      <c r="N337">
        <f t="shared" si="98"/>
        <v>10.32193708228645</v>
      </c>
      <c r="O337" s="21">
        <f t="shared" si="99"/>
        <v>-0.2577370822864502</v>
      </c>
      <c r="P337" s="25">
        <f t="shared" si="100"/>
        <v>6.6428403585532397E-2</v>
      </c>
      <c r="Q337" s="27">
        <f t="shared" si="107"/>
        <v>5.6940319237790256</v>
      </c>
      <c r="R337" s="28">
        <f t="shared" si="101"/>
        <v>5.8951840000000387E-2</v>
      </c>
      <c r="AB337">
        <f t="shared" si="102"/>
        <v>-2.6011429580436368E-2</v>
      </c>
      <c r="AC337">
        <f t="shared" si="103"/>
        <v>6.7659446881800013E-4</v>
      </c>
      <c r="AE337" s="6">
        <f t="shared" si="104"/>
        <v>10.332299804685558</v>
      </c>
      <c r="AF337" s="21">
        <f t="shared" si="105"/>
        <v>-0.2680998046855585</v>
      </c>
      <c r="AG337" s="21">
        <f t="shared" si="106"/>
        <v>7.1877505272434611E-2</v>
      </c>
    </row>
    <row r="338" spans="1:33" x14ac:dyDescent="0.2">
      <c r="A338" s="1">
        <v>37408</v>
      </c>
      <c r="B338" s="21">
        <v>95.04563584006236</v>
      </c>
      <c r="C338">
        <v>179.6</v>
      </c>
      <c r="D338" s="20">
        <v>9.5375999999999994</v>
      </c>
      <c r="E338">
        <f t="shared" si="95"/>
        <v>7.0283989750998872</v>
      </c>
      <c r="F338">
        <f t="shared" si="94"/>
        <v>18.022426225676096</v>
      </c>
      <c r="H338" s="21">
        <f t="shared" si="90"/>
        <v>-1.4617745943574789E-3</v>
      </c>
      <c r="I338" s="21">
        <f t="shared" si="91"/>
        <v>5.5710306406675514E-4</v>
      </c>
      <c r="J338" s="21">
        <f t="shared" si="92"/>
        <v>-5.2324079410186575E-2</v>
      </c>
      <c r="K338" s="21">
        <f t="shared" si="93"/>
        <v>-2.0188776584242341E-3</v>
      </c>
      <c r="L338">
        <f t="shared" si="96"/>
        <v>-5.0305201751762341E-2</v>
      </c>
      <c r="M338">
        <f t="shared" si="97"/>
        <v>2.5306133232855131E-3</v>
      </c>
      <c r="N338">
        <f t="shared" si="98"/>
        <v>10.043881611470086</v>
      </c>
      <c r="O338" s="21">
        <f t="shared" si="99"/>
        <v>-0.50628161147008655</v>
      </c>
      <c r="P338" s="25">
        <f t="shared" si="100"/>
        <v>0.25632107011274768</v>
      </c>
      <c r="Q338" s="27">
        <f t="shared" si="107"/>
        <v>5.6825363699417535</v>
      </c>
      <c r="R338" s="28">
        <f t="shared" si="101"/>
        <v>0.27730756000000018</v>
      </c>
      <c r="AB338">
        <f t="shared" si="102"/>
        <v>-5.3162376186550772E-2</v>
      </c>
      <c r="AC338">
        <f t="shared" si="103"/>
        <v>2.8262382418003406E-3</v>
      </c>
      <c r="AE338" s="6">
        <f t="shared" si="104"/>
        <v>10.072636786416686</v>
      </c>
      <c r="AF338" s="21">
        <f t="shared" si="105"/>
        <v>-0.53503678641668628</v>
      </c>
      <c r="AG338" s="21">
        <f t="shared" si="106"/>
        <v>0.28626436281909479</v>
      </c>
    </row>
    <row r="339" spans="1:33" x14ac:dyDescent="0.2">
      <c r="A339" s="1">
        <v>37438</v>
      </c>
      <c r="B339" s="21">
        <v>94.708224528523544</v>
      </c>
      <c r="C339">
        <v>180</v>
      </c>
      <c r="D339" s="20">
        <v>9.3474000000000004</v>
      </c>
      <c r="E339">
        <f t="shared" si="95"/>
        <v>6.928174026470745</v>
      </c>
      <c r="F339">
        <f t="shared" si="94"/>
        <v>17.765426480920539</v>
      </c>
      <c r="H339" s="21">
        <f t="shared" si="90"/>
        <v>-3.5499926804276605E-3</v>
      </c>
      <c r="I339" s="21">
        <f t="shared" si="91"/>
        <v>2.2271714922048602E-3</v>
      </c>
      <c r="J339" s="21">
        <f t="shared" si="92"/>
        <v>-1.9942123804730705E-2</v>
      </c>
      <c r="K339" s="21">
        <f t="shared" si="93"/>
        <v>-5.7771641726325207E-3</v>
      </c>
      <c r="L339">
        <f t="shared" si="96"/>
        <v>-1.4164959632098184E-2</v>
      </c>
      <c r="M339">
        <f t="shared" si="97"/>
        <v>2.0064608137897112E-4</v>
      </c>
      <c r="N339">
        <f t="shared" si="98"/>
        <v>9.4824997189870999</v>
      </c>
      <c r="O339" s="21">
        <f t="shared" si="99"/>
        <v>-0.13509971898709949</v>
      </c>
      <c r="P339" s="25">
        <f t="shared" si="100"/>
        <v>1.8251934070393251E-2</v>
      </c>
      <c r="Q339" s="27">
        <f t="shared" si="107"/>
        <v>5.6497074244156451</v>
      </c>
      <c r="R339" s="28">
        <f t="shared" si="101"/>
        <v>3.6176039999999632E-2</v>
      </c>
      <c r="AB339">
        <f t="shared" si="102"/>
        <v>-1.9028848270699839E-2</v>
      </c>
      <c r="AC339">
        <f t="shared" si="103"/>
        <v>3.6209706650931626E-4</v>
      </c>
      <c r="AE339" s="6">
        <f t="shared" si="104"/>
        <v>9.5288895432666259</v>
      </c>
      <c r="AF339" s="21">
        <f t="shared" si="105"/>
        <v>-0.18148954326662547</v>
      </c>
      <c r="AG339" s="21">
        <f t="shared" si="106"/>
        <v>3.2938454315128318E-2</v>
      </c>
    </row>
    <row r="340" spans="1:33" x14ac:dyDescent="0.2">
      <c r="A340" s="1">
        <v>37469</v>
      </c>
      <c r="B340" s="21">
        <v>94.763880002591804</v>
      </c>
      <c r="C340">
        <v>180.5</v>
      </c>
      <c r="D340" s="20">
        <v>9.4610000000000003</v>
      </c>
      <c r="E340">
        <f t="shared" si="95"/>
        <v>7.0277218610992618</v>
      </c>
      <c r="F340">
        <f t="shared" si="94"/>
        <v>18.020689950150775</v>
      </c>
      <c r="H340" s="21">
        <f t="shared" si="90"/>
        <v>5.8765196312493551E-4</v>
      </c>
      <c r="I340" s="21">
        <f t="shared" si="91"/>
        <v>2.7777777777777679E-3</v>
      </c>
      <c r="J340" s="21">
        <f t="shared" si="92"/>
        <v>1.2153112095341978E-2</v>
      </c>
      <c r="K340" s="21">
        <f t="shared" si="93"/>
        <v>-2.1901258146528324E-3</v>
      </c>
      <c r="L340">
        <f t="shared" si="96"/>
        <v>1.434323790999481E-2</v>
      </c>
      <c r="M340">
        <f t="shared" si="97"/>
        <v>2.0572847374271229E-4</v>
      </c>
      <c r="N340">
        <f t="shared" si="98"/>
        <v>9.3269280179601139</v>
      </c>
      <c r="O340" s="21">
        <f t="shared" si="99"/>
        <v>0.13407198203988635</v>
      </c>
      <c r="P340" s="25">
        <f t="shared" si="100"/>
        <v>1.7975296368103608E-2</v>
      </c>
      <c r="Q340" s="27">
        <f t="shared" si="107"/>
        <v>5.6373338543401967</v>
      </c>
      <c r="R340" s="28">
        <f t="shared" si="101"/>
        <v>1.2904959999999983E-2</v>
      </c>
      <c r="AB340">
        <f t="shared" si="102"/>
        <v>1.139462656474689E-2</v>
      </c>
      <c r="AC340">
        <f t="shared" si="103"/>
        <v>1.298375145500355E-4</v>
      </c>
      <c r="AE340" s="6">
        <f t="shared" si="104"/>
        <v>9.3544898676486845</v>
      </c>
      <c r="AF340" s="21">
        <f t="shared" si="105"/>
        <v>0.10651013235131579</v>
      </c>
      <c r="AG340" s="21">
        <f t="shared" si="106"/>
        <v>1.1344408293494807E-2</v>
      </c>
    </row>
    <row r="341" spans="1:33" x14ac:dyDescent="0.2">
      <c r="A341" s="1">
        <v>37500</v>
      </c>
      <c r="B341" s="21">
        <v>95.483922698349858</v>
      </c>
      <c r="C341">
        <v>180.8</v>
      </c>
      <c r="D341" s="20">
        <v>9.34</v>
      </c>
      <c r="E341">
        <f t="shared" si="95"/>
        <v>6.8969678282669218</v>
      </c>
      <c r="F341">
        <f t="shared" si="94"/>
        <v>17.685406634735834</v>
      </c>
      <c r="H341" s="21">
        <f t="shared" si="90"/>
        <v>7.5982821275191181E-3</v>
      </c>
      <c r="I341" s="21">
        <f t="shared" si="91"/>
        <v>1.6620498614958734E-3</v>
      </c>
      <c r="J341" s="21">
        <f t="shared" si="92"/>
        <v>-1.2789345735123137E-2</v>
      </c>
      <c r="K341" s="21">
        <f t="shared" si="93"/>
        <v>5.9362322660232447E-3</v>
      </c>
      <c r="L341">
        <f t="shared" si="96"/>
        <v>-1.8725578001146381E-2</v>
      </c>
      <c r="M341">
        <f t="shared" si="97"/>
        <v>3.5064727147701729E-4</v>
      </c>
      <c r="N341">
        <f t="shared" si="98"/>
        <v>9.5171626934688458</v>
      </c>
      <c r="O341" s="21">
        <f t="shared" si="99"/>
        <v>-0.17716269346884594</v>
      </c>
      <c r="P341" s="25">
        <f t="shared" si="100"/>
        <v>3.1386619957136271E-2</v>
      </c>
      <c r="Q341" s="27">
        <f t="shared" si="107"/>
        <v>5.6707983774606765</v>
      </c>
      <c r="R341" s="28">
        <f t="shared" si="101"/>
        <v>1.4641000000000107E-2</v>
      </c>
      <c r="AB341">
        <f t="shared" si="102"/>
        <v>-1.7335169922485304E-2</v>
      </c>
      <c r="AC341">
        <f t="shared" si="103"/>
        <v>3.0050811624143917E-4</v>
      </c>
      <c r="AE341" s="6">
        <f t="shared" si="104"/>
        <v>9.5040080426366345</v>
      </c>
      <c r="AF341" s="21">
        <f t="shared" si="105"/>
        <v>-0.1640080426366346</v>
      </c>
      <c r="AG341" s="21">
        <f t="shared" si="106"/>
        <v>2.6898638049500153E-2</v>
      </c>
    </row>
    <row r="342" spans="1:33" x14ac:dyDescent="0.2">
      <c r="A342" s="1">
        <v>37530</v>
      </c>
      <c r="B342" s="21">
        <v>95.793506272854515</v>
      </c>
      <c r="C342">
        <v>181.2</v>
      </c>
      <c r="D342" s="20">
        <v>9.2845999999999993</v>
      </c>
      <c r="E342">
        <f t="shared" si="95"/>
        <v>6.8490205936666078</v>
      </c>
      <c r="F342">
        <f t="shared" si="94"/>
        <v>17.562458933364475</v>
      </c>
      <c r="H342" s="21">
        <f t="shared" si="90"/>
        <v>3.2422586520945984E-3</v>
      </c>
      <c r="I342" s="21">
        <f t="shared" si="91"/>
        <v>2.2123893805308104E-3</v>
      </c>
      <c r="J342" s="21">
        <f t="shared" si="92"/>
        <v>-5.9314775160600464E-3</v>
      </c>
      <c r="K342" s="21">
        <f t="shared" si="93"/>
        <v>1.029869271563788E-3</v>
      </c>
      <c r="L342">
        <f t="shared" si="96"/>
        <v>-6.9613467876238344E-3</v>
      </c>
      <c r="M342">
        <f t="shared" si="97"/>
        <v>4.846034909756068E-5</v>
      </c>
      <c r="N342">
        <f t="shared" si="98"/>
        <v>9.3496189789964053</v>
      </c>
      <c r="O342" s="21">
        <f t="shared" si="99"/>
        <v>-6.5018978996405963E-2</v>
      </c>
      <c r="P342" s="25">
        <f t="shared" si="100"/>
        <v>4.2274676297350796E-3</v>
      </c>
      <c r="Q342" s="27">
        <f t="shared" si="107"/>
        <v>5.6766385584548571</v>
      </c>
      <c r="R342" s="28">
        <f t="shared" si="101"/>
        <v>3.069160000000062E-3</v>
      </c>
      <c r="AB342">
        <f t="shared" si="102"/>
        <v>-8.1906613599164752E-3</v>
      </c>
      <c r="AC342">
        <f t="shared" si="103"/>
        <v>6.7086933512828807E-5</v>
      </c>
      <c r="AE342" s="6">
        <f t="shared" si="104"/>
        <v>9.361100777101619</v>
      </c>
      <c r="AF342" s="21">
        <f t="shared" si="105"/>
        <v>-7.6500777101619732E-2</v>
      </c>
      <c r="AG342" s="21">
        <f t="shared" si="106"/>
        <v>5.8523688971517064E-3</v>
      </c>
    </row>
    <row r="343" spans="1:33" x14ac:dyDescent="0.2">
      <c r="A343" s="1">
        <v>37561</v>
      </c>
      <c r="B343" s="21">
        <v>95.560448975193708</v>
      </c>
      <c r="C343">
        <v>181.5</v>
      </c>
      <c r="D343" s="20">
        <v>9.0652000000000008</v>
      </c>
      <c r="E343">
        <f t="shared" si="95"/>
        <v>6.7145820983591644</v>
      </c>
      <c r="F343">
        <f t="shared" si="94"/>
        <v>17.217727811503984</v>
      </c>
      <c r="H343" s="21">
        <f t="shared" si="90"/>
        <v>-2.4329133229237243E-3</v>
      </c>
      <c r="I343" s="21">
        <f t="shared" si="91"/>
        <v>1.6556291390728006E-3</v>
      </c>
      <c r="J343" s="21">
        <f t="shared" si="92"/>
        <v>-2.3630527971048698E-2</v>
      </c>
      <c r="K343" s="21">
        <f t="shared" si="93"/>
        <v>-4.0885424619965249E-3</v>
      </c>
      <c r="L343">
        <f t="shared" si="96"/>
        <v>-1.9541985509052173E-2</v>
      </c>
      <c r="M343">
        <f t="shared" si="97"/>
        <v>3.8188919763600511E-4</v>
      </c>
      <c r="N343">
        <f t="shared" si="98"/>
        <v>9.2466395186573465</v>
      </c>
      <c r="O343" s="21">
        <f t="shared" si="99"/>
        <v>-0.18143951865734564</v>
      </c>
      <c r="P343" s="25">
        <f t="shared" si="100"/>
        <v>3.2920298930609278E-2</v>
      </c>
      <c r="Q343" s="27">
        <f t="shared" si="107"/>
        <v>5.653429380667208</v>
      </c>
      <c r="R343" s="28">
        <f t="shared" si="101"/>
        <v>4.8136359999999337E-2</v>
      </c>
      <c r="AB343">
        <f t="shared" si="102"/>
        <v>-2.3504244865588712E-2</v>
      </c>
      <c r="AC343">
        <f t="shared" si="103"/>
        <v>5.5244952670155335E-4</v>
      </c>
      <c r="AE343" s="6">
        <f t="shared" si="104"/>
        <v>9.2834275118790455</v>
      </c>
      <c r="AF343" s="21">
        <f t="shared" si="105"/>
        <v>-0.21822751187904466</v>
      </c>
      <c r="AG343" s="21">
        <f t="shared" si="106"/>
        <v>4.7623246940918573E-2</v>
      </c>
    </row>
    <row r="344" spans="1:33" x14ac:dyDescent="0.2">
      <c r="A344" s="1">
        <v>37591</v>
      </c>
      <c r="B344" s="21">
        <v>95.682195324718023</v>
      </c>
      <c r="C344">
        <v>181.8</v>
      </c>
      <c r="D344" s="20">
        <v>8.9303000000000008</v>
      </c>
      <c r="E344">
        <f t="shared" si="95"/>
        <v>6.6171647357292729</v>
      </c>
      <c r="F344">
        <f t="shared" si="94"/>
        <v>16.967927360886822</v>
      </c>
      <c r="H344" s="21">
        <f t="shared" si="90"/>
        <v>1.2740244612696738E-3</v>
      </c>
      <c r="I344" s="21">
        <f t="shared" si="91"/>
        <v>1.6528925619836432E-3</v>
      </c>
      <c r="J344" s="21">
        <f t="shared" si="92"/>
        <v>-1.4881083704716969E-2</v>
      </c>
      <c r="K344" s="21">
        <f t="shared" si="93"/>
        <v>-3.7886810071396937E-4</v>
      </c>
      <c r="L344">
        <f t="shared" si="96"/>
        <v>-1.4502215604002999E-2</v>
      </c>
      <c r="M344">
        <f t="shared" si="97"/>
        <v>2.1031425742498808E-4</v>
      </c>
      <c r="N344">
        <f t="shared" si="98"/>
        <v>9.0617654848934084</v>
      </c>
      <c r="O344" s="21">
        <f t="shared" si="99"/>
        <v>-0.13146548489340759</v>
      </c>
      <c r="P344" s="25">
        <f t="shared" si="100"/>
        <v>1.7283173718258781E-2</v>
      </c>
      <c r="Q344" s="27">
        <f t="shared" si="107"/>
        <v>5.6512874766152343</v>
      </c>
      <c r="R344" s="28">
        <f t="shared" si="101"/>
        <v>1.8198010000000004E-2</v>
      </c>
      <c r="AB344">
        <f t="shared" si="102"/>
        <v>-1.6483716919830228E-2</v>
      </c>
      <c r="AC344">
        <f t="shared" si="103"/>
        <v>2.7171292349309733E-4</v>
      </c>
      <c r="AE344" s="6">
        <f t="shared" si="104"/>
        <v>9.0797281906216458</v>
      </c>
      <c r="AF344" s="21">
        <f t="shared" si="105"/>
        <v>-0.14942819062164503</v>
      </c>
      <c r="AG344" s="21">
        <f t="shared" si="106"/>
        <v>2.2328784152458682E-2</v>
      </c>
    </row>
    <row r="345" spans="1:33" x14ac:dyDescent="0.2">
      <c r="A345" s="1">
        <v>37622</v>
      </c>
      <c r="B345" s="21">
        <v>95.99177889922268</v>
      </c>
      <c r="C345">
        <v>182.6</v>
      </c>
      <c r="D345" s="20">
        <v>8.6367999999999991</v>
      </c>
      <c r="E345">
        <f t="shared" si="95"/>
        <v>6.4071183528537095</v>
      </c>
      <c r="F345">
        <f t="shared" si="94"/>
        <v>16.429320282268158</v>
      </c>
      <c r="H345" s="21">
        <f t="shared" si="90"/>
        <v>3.2355400443522253E-3</v>
      </c>
      <c r="I345" s="21">
        <f t="shared" si="91"/>
        <v>4.4004400440043057E-3</v>
      </c>
      <c r="J345" s="21">
        <f t="shared" si="92"/>
        <v>-3.2865637212635801E-2</v>
      </c>
      <c r="K345" s="21">
        <f t="shared" si="93"/>
        <v>-1.1648999996520804E-3</v>
      </c>
      <c r="L345">
        <f t="shared" si="96"/>
        <v>-3.1700737212983721E-2</v>
      </c>
      <c r="M345">
        <f t="shared" si="97"/>
        <v>1.0049367398466509E-3</v>
      </c>
      <c r="N345">
        <f t="shared" si="98"/>
        <v>8.9198970935331072</v>
      </c>
      <c r="O345" s="21">
        <f t="shared" si="99"/>
        <v>-0.28309709353310808</v>
      </c>
      <c r="P345" s="25">
        <f t="shared" si="100"/>
        <v>8.0143964366893347E-2</v>
      </c>
      <c r="Q345" s="27">
        <f t="shared" si="107"/>
        <v>5.6447042918356916</v>
      </c>
      <c r="R345" s="28">
        <f t="shared" si="101"/>
        <v>8.6142250000000961E-2</v>
      </c>
      <c r="AB345">
        <f t="shared" si="102"/>
        <v>-3.4101935475886747E-2</v>
      </c>
      <c r="AC345">
        <f t="shared" si="103"/>
        <v>1.1629420032015431E-3</v>
      </c>
      <c r="AE345" s="6">
        <f t="shared" si="104"/>
        <v>8.9413405143803111</v>
      </c>
      <c r="AF345" s="21">
        <f t="shared" si="105"/>
        <v>-0.30454051438031193</v>
      </c>
      <c r="AG345" s="21">
        <f t="shared" si="106"/>
        <v>9.2744924899024986E-2</v>
      </c>
    </row>
    <row r="346" spans="1:33" x14ac:dyDescent="0.2">
      <c r="A346" s="1">
        <v>37653</v>
      </c>
      <c r="B346" s="21">
        <v>96.84052487876356</v>
      </c>
      <c r="C346">
        <v>183.6</v>
      </c>
      <c r="D346" s="20">
        <v>8.4837000000000007</v>
      </c>
      <c r="E346">
        <f t="shared" si="95"/>
        <v>6.272548025309935</v>
      </c>
      <c r="F346">
        <f t="shared" si="94"/>
        <v>16.084251112331305</v>
      </c>
      <c r="H346" s="21">
        <f t="shared" si="90"/>
        <v>8.841861139295526E-3</v>
      </c>
      <c r="I346" s="21">
        <f t="shared" si="91"/>
        <v>5.4764512595837367E-3</v>
      </c>
      <c r="J346" s="21">
        <f t="shared" si="92"/>
        <v>-1.772647276769157E-2</v>
      </c>
      <c r="K346" s="21">
        <f t="shared" si="93"/>
        <v>3.3654098797117893E-3</v>
      </c>
      <c r="L346">
        <f t="shared" si="96"/>
        <v>-2.1091882647403359E-2</v>
      </c>
      <c r="M346">
        <f t="shared" si="97"/>
        <v>4.4486751361183497E-4</v>
      </c>
      <c r="N346">
        <f t="shared" si="98"/>
        <v>8.6658663720490932</v>
      </c>
      <c r="O346" s="21">
        <f t="shared" si="99"/>
        <v>-0.18216637204909247</v>
      </c>
      <c r="P346" s="25">
        <f t="shared" si="100"/>
        <v>3.3184587105528379E-2</v>
      </c>
      <c r="Q346" s="27">
        <f t="shared" si="107"/>
        <v>5.6637010354274873</v>
      </c>
      <c r="R346" s="28">
        <f t="shared" si="101"/>
        <v>2.3439609999999528E-2</v>
      </c>
      <c r="AB346">
        <f t="shared" si="102"/>
        <v>-2.10741495307466E-2</v>
      </c>
      <c r="AC346">
        <f t="shared" si="103"/>
        <v>4.4411977844426714E-4</v>
      </c>
      <c r="AE346" s="6">
        <f t="shared" si="104"/>
        <v>8.6657132146671536</v>
      </c>
      <c r="AF346" s="21">
        <f t="shared" si="105"/>
        <v>-0.18201321466715292</v>
      </c>
      <c r="AG346" s="21">
        <f t="shared" si="106"/>
        <v>3.3128810313471091E-2</v>
      </c>
    </row>
    <row r="347" spans="1:33" x14ac:dyDescent="0.2">
      <c r="A347" s="1">
        <v>37681</v>
      </c>
      <c r="B347" s="21">
        <v>97.337945678248587</v>
      </c>
      <c r="C347">
        <v>183.9</v>
      </c>
      <c r="D347" s="20">
        <v>8.5440000000000005</v>
      </c>
      <c r="E347">
        <f t="shared" si="95"/>
        <v>6.295118982897371</v>
      </c>
      <c r="F347">
        <f t="shared" si="94"/>
        <v>16.142128221955215</v>
      </c>
      <c r="H347" s="21">
        <f t="shared" si="90"/>
        <v>5.1364942528735469E-3</v>
      </c>
      <c r="I347" s="21">
        <f t="shared" si="91"/>
        <v>1.6339869281045694E-3</v>
      </c>
      <c r="J347" s="21">
        <f t="shared" si="92"/>
        <v>7.1077477987198101E-3</v>
      </c>
      <c r="K347" s="21">
        <f t="shared" si="93"/>
        <v>3.5025073247689775E-3</v>
      </c>
      <c r="L347">
        <f t="shared" si="96"/>
        <v>3.6052404739508326E-3</v>
      </c>
      <c r="M347">
        <f t="shared" si="97"/>
        <v>1.2997758875013223E-5</v>
      </c>
      <c r="N347">
        <f t="shared" si="98"/>
        <v>8.5134142213911428</v>
      </c>
      <c r="O347" s="21">
        <f t="shared" si="99"/>
        <v>3.0585778608857694E-2</v>
      </c>
      <c r="P347" s="25">
        <f t="shared" si="100"/>
        <v>9.3548985311005695E-4</v>
      </c>
      <c r="Q347" s="27">
        <f t="shared" si="107"/>
        <v>5.683538189789374</v>
      </c>
      <c r="R347" s="28">
        <f t="shared" si="101"/>
        <v>3.6360899999999755E-3</v>
      </c>
      <c r="AB347">
        <f t="shared" si="102"/>
        <v>3.6961759367466355E-3</v>
      </c>
      <c r="AC347">
        <f t="shared" si="103"/>
        <v>1.3661716555384867E-5</v>
      </c>
      <c r="AE347" s="6">
        <f t="shared" si="104"/>
        <v>8.5126427522054229</v>
      </c>
      <c r="AF347" s="21">
        <f t="shared" si="105"/>
        <v>3.1357247794577603E-2</v>
      </c>
      <c r="AG347" s="21">
        <f t="shared" si="106"/>
        <v>9.8327698925054188E-4</v>
      </c>
    </row>
    <row r="348" spans="1:33" x14ac:dyDescent="0.2">
      <c r="A348" s="1">
        <v>37712</v>
      </c>
      <c r="B348" s="21">
        <v>96.993577432451261</v>
      </c>
      <c r="C348">
        <v>183.2</v>
      </c>
      <c r="D348" s="20">
        <v>8.4314</v>
      </c>
      <c r="E348">
        <f t="shared" si="95"/>
        <v>6.2104823993598268</v>
      </c>
      <c r="F348">
        <f t="shared" si="94"/>
        <v>15.925100618911808</v>
      </c>
      <c r="H348" s="21">
        <f t="shared" si="90"/>
        <v>-3.5378622735231513E-3</v>
      </c>
      <c r="I348" s="21">
        <f t="shared" si="91"/>
        <v>-3.8064165307233333E-3</v>
      </c>
      <c r="J348" s="21">
        <f t="shared" si="92"/>
        <v>-1.3178838951310889E-2</v>
      </c>
      <c r="K348" s="21">
        <f t="shared" si="93"/>
        <v>2.68554257200182E-4</v>
      </c>
      <c r="L348">
        <f t="shared" si="96"/>
        <v>-1.3447393208511071E-2</v>
      </c>
      <c r="M348">
        <f t="shared" si="97"/>
        <v>1.8083238410430968E-4</v>
      </c>
      <c r="N348">
        <f t="shared" si="98"/>
        <v>8.5462945275735205</v>
      </c>
      <c r="O348" s="21">
        <f t="shared" si="99"/>
        <v>-0.11489452757352048</v>
      </c>
      <c r="P348" s="25">
        <f t="shared" si="100"/>
        <v>1.3200752466342457E-2</v>
      </c>
      <c r="Q348" s="27">
        <f t="shared" si="107"/>
        <v>5.685064528166202</v>
      </c>
      <c r="R348" s="28">
        <f t="shared" si="101"/>
        <v>1.2678760000000108E-2</v>
      </c>
      <c r="AB348">
        <f t="shared" si="102"/>
        <v>-1.5083207297837352E-2</v>
      </c>
      <c r="AC348">
        <f t="shared" si="103"/>
        <v>2.2750314238953394E-4</v>
      </c>
      <c r="AE348" s="6">
        <f t="shared" si="104"/>
        <v>8.5602709231527232</v>
      </c>
      <c r="AF348" s="21">
        <f t="shared" si="105"/>
        <v>-0.12887092315272319</v>
      </c>
      <c r="AG348" s="21">
        <f t="shared" si="106"/>
        <v>1.6607714834235086E-2</v>
      </c>
    </row>
    <row r="349" spans="1:33" x14ac:dyDescent="0.2">
      <c r="A349" s="1">
        <v>37742</v>
      </c>
      <c r="B349" s="21">
        <v>96.878788017185499</v>
      </c>
      <c r="C349">
        <v>182.9</v>
      </c>
      <c r="D349" s="20">
        <v>7.9212999999999996</v>
      </c>
      <c r="E349">
        <f t="shared" si="95"/>
        <v>5.8320954104733138</v>
      </c>
      <c r="F349">
        <f t="shared" si="94"/>
        <v>14.954829634563488</v>
      </c>
      <c r="H349" s="21">
        <f t="shared" si="90"/>
        <v>-1.1834743939175274E-3</v>
      </c>
      <c r="I349" s="21">
        <f t="shared" si="91"/>
        <v>-1.6375545851528006E-3</v>
      </c>
      <c r="J349" s="21">
        <f t="shared" si="92"/>
        <v>-6.0500035581279588E-2</v>
      </c>
      <c r="K349" s="21">
        <f t="shared" si="93"/>
        <v>4.5408019123527321E-4</v>
      </c>
      <c r="L349">
        <f t="shared" si="96"/>
        <v>-6.0954115772514861E-2</v>
      </c>
      <c r="M349">
        <f t="shared" si="97"/>
        <v>3.7154042296091449E-3</v>
      </c>
      <c r="N349">
        <f t="shared" si="98"/>
        <v>8.4352285317243823</v>
      </c>
      <c r="O349" s="21">
        <f t="shared" si="99"/>
        <v>-0.51392853172438269</v>
      </c>
      <c r="P349" s="25">
        <f t="shared" si="100"/>
        <v>0.2641225357203798</v>
      </c>
      <c r="Q349" s="27">
        <f t="shared" si="107"/>
        <v>5.6876460033543372</v>
      </c>
      <c r="R349" s="28">
        <f t="shared" si="101"/>
        <v>0.26020201000000043</v>
      </c>
      <c r="AB349">
        <f t="shared" si="102"/>
        <v>-6.2490869418844991E-2</v>
      </c>
      <c r="AC349">
        <f t="shared" si="103"/>
        <v>3.905108760723136E-3</v>
      </c>
      <c r="AE349" s="6">
        <f t="shared" si="104"/>
        <v>8.4481855164180484</v>
      </c>
      <c r="AF349" s="21">
        <f t="shared" si="105"/>
        <v>-0.52688551641804882</v>
      </c>
      <c r="AG349" s="21">
        <f t="shared" si="106"/>
        <v>0.27760834741111401</v>
      </c>
    </row>
    <row r="350" spans="1:33" x14ac:dyDescent="0.2">
      <c r="A350" s="1">
        <v>37773</v>
      </c>
      <c r="B350" s="21">
        <v>96.610946048232037</v>
      </c>
      <c r="C350">
        <v>183.1</v>
      </c>
      <c r="D350" s="20">
        <v>7.8116000000000003</v>
      </c>
      <c r="E350">
        <f t="shared" si="95"/>
        <v>5.7735795825699556</v>
      </c>
      <c r="F350">
        <f t="shared" si="94"/>
        <v>14.804781637123552</v>
      </c>
      <c r="H350" s="21">
        <f t="shared" si="90"/>
        <v>-2.7647122185916473E-3</v>
      </c>
      <c r="I350" s="21">
        <f t="shared" si="91"/>
        <v>1.0934937124111865E-3</v>
      </c>
      <c r="J350" s="21">
        <f t="shared" si="92"/>
        <v>-1.3848736949742979E-2</v>
      </c>
      <c r="K350" s="21">
        <f t="shared" si="93"/>
        <v>-3.8582059310028338E-3</v>
      </c>
      <c r="L350">
        <f t="shared" si="96"/>
        <v>-9.9905310187401453E-3</v>
      </c>
      <c r="M350">
        <f t="shared" si="97"/>
        <v>9.9810710036409003E-5</v>
      </c>
      <c r="N350">
        <f t="shared" si="98"/>
        <v>7.8907379933587469</v>
      </c>
      <c r="O350" s="21">
        <f t="shared" si="99"/>
        <v>-7.9137993358746606E-2</v>
      </c>
      <c r="P350" s="25">
        <f t="shared" si="100"/>
        <v>6.2628219928490218E-3</v>
      </c>
      <c r="Q350" s="27">
        <f t="shared" si="107"/>
        <v>5.6657018938107511</v>
      </c>
      <c r="R350" s="28">
        <f t="shared" si="101"/>
        <v>1.2034089999999834E-2</v>
      </c>
      <c r="AB350">
        <f t="shared" si="102"/>
        <v>-1.3829803586841402E-2</v>
      </c>
      <c r="AC350">
        <f t="shared" si="103"/>
        <v>1.9126346725061131E-4</v>
      </c>
      <c r="AE350" s="6">
        <f t="shared" si="104"/>
        <v>7.921150023152447</v>
      </c>
      <c r="AF350" s="21">
        <f t="shared" si="105"/>
        <v>-0.10955002315244666</v>
      </c>
      <c r="AG350" s="21">
        <f t="shared" si="106"/>
        <v>1.20012075727016E-2</v>
      </c>
    </row>
    <row r="351" spans="1:33" x14ac:dyDescent="0.2">
      <c r="A351" s="1">
        <v>37803</v>
      </c>
      <c r="B351" s="21">
        <v>96.277013203822492</v>
      </c>
      <c r="C351">
        <v>183.7</v>
      </c>
      <c r="D351" s="20">
        <v>8.0929000000000002</v>
      </c>
      <c r="E351">
        <f t="shared" si="95"/>
        <v>6.0219046124836355</v>
      </c>
      <c r="F351">
        <f t="shared" si="94"/>
        <v>15.441543942089956</v>
      </c>
      <c r="H351" s="21">
        <f t="shared" si="90"/>
        <v>-3.4564700799309955E-3</v>
      </c>
      <c r="I351" s="21">
        <f t="shared" si="91"/>
        <v>3.2768978700163931E-3</v>
      </c>
      <c r="J351" s="21">
        <f t="shared" si="92"/>
        <v>3.6010548415177368E-2</v>
      </c>
      <c r="K351" s="21">
        <f t="shared" si="93"/>
        <v>-6.7333679499473886E-3</v>
      </c>
      <c r="L351">
        <f t="shared" si="96"/>
        <v>4.2743916365124757E-2</v>
      </c>
      <c r="M351">
        <f t="shared" si="97"/>
        <v>1.8270423862287799E-3</v>
      </c>
      <c r="N351">
        <f t="shared" si="98"/>
        <v>7.7590016229221916</v>
      </c>
      <c r="O351" s="21">
        <f t="shared" si="99"/>
        <v>0.33389837707780856</v>
      </c>
      <c r="P351" s="25">
        <f t="shared" si="100"/>
        <v>0.11148812621519444</v>
      </c>
      <c r="Q351" s="27">
        <f t="shared" si="107"/>
        <v>5.6275526382650094</v>
      </c>
      <c r="R351" s="28">
        <f t="shared" si="101"/>
        <v>7.9129689999999933E-2</v>
      </c>
      <c r="AB351">
        <f t="shared" si="102"/>
        <v>3.7369468540994433E-2</v>
      </c>
      <c r="AC351">
        <f t="shared" si="103"/>
        <v>1.3964771790363727E-3</v>
      </c>
      <c r="AE351" s="6">
        <f t="shared" si="104"/>
        <v>7.8009846595451675</v>
      </c>
      <c r="AF351" s="21">
        <f t="shared" si="105"/>
        <v>0.29191534045483269</v>
      </c>
      <c r="AG351" s="21">
        <f t="shared" si="106"/>
        <v>8.5214565992860883E-2</v>
      </c>
    </row>
    <row r="352" spans="1:33" x14ac:dyDescent="0.2">
      <c r="A352" s="1">
        <v>37834</v>
      </c>
      <c r="B352" s="21">
        <v>96.249185466788362</v>
      </c>
      <c r="C352">
        <v>184.5</v>
      </c>
      <c r="D352" s="20">
        <v>8.2820999999999998</v>
      </c>
      <c r="E352">
        <f t="shared" si="95"/>
        <v>6.1913153910089438</v>
      </c>
      <c r="F352">
        <f t="shared" si="94"/>
        <v>15.875952015482421</v>
      </c>
      <c r="H352" s="21">
        <f t="shared" si="90"/>
        <v>-2.8903822530534917E-4</v>
      </c>
      <c r="I352" s="21">
        <f t="shared" si="91"/>
        <v>4.354926510615087E-3</v>
      </c>
      <c r="J352" s="21">
        <f t="shared" si="92"/>
        <v>2.3378516971666485E-2</v>
      </c>
      <c r="K352" s="21">
        <f t="shared" si="93"/>
        <v>-4.6439647359204361E-3</v>
      </c>
      <c r="L352">
        <f t="shared" si="96"/>
        <v>2.8022481707586921E-2</v>
      </c>
      <c r="M352">
        <f t="shared" si="97"/>
        <v>7.8525948105204364E-4</v>
      </c>
      <c r="N352">
        <f t="shared" si="98"/>
        <v>8.0553168577886698</v>
      </c>
      <c r="O352" s="21">
        <f t="shared" si="99"/>
        <v>0.22678314221133</v>
      </c>
      <c r="P352" s="25">
        <f t="shared" si="100"/>
        <v>5.1430593591244328E-2</v>
      </c>
      <c r="Q352" s="27">
        <f t="shared" si="107"/>
        <v>5.6014184822633704</v>
      </c>
      <c r="R352" s="28">
        <f t="shared" si="101"/>
        <v>3.5796639999999845E-2</v>
      </c>
      <c r="AB352">
        <f t="shared" si="102"/>
        <v>2.3763658009299516E-2</v>
      </c>
      <c r="AC352">
        <f t="shared" si="103"/>
        <v>5.64711441982945E-4</v>
      </c>
      <c r="AE352" s="6">
        <f t="shared" si="104"/>
        <v>8.0897830920965408</v>
      </c>
      <c r="AF352" s="21">
        <f t="shared" si="105"/>
        <v>0.19231690790345901</v>
      </c>
      <c r="AG352" s="21">
        <f t="shared" si="106"/>
        <v>3.6985793065547536E-2</v>
      </c>
    </row>
    <row r="353" spans="1:33" x14ac:dyDescent="0.2">
      <c r="A353" s="1">
        <v>37865</v>
      </c>
      <c r="B353" s="21">
        <v>96.94835735977081</v>
      </c>
      <c r="C353">
        <v>185.1</v>
      </c>
      <c r="D353" s="20">
        <v>8.0426000000000002</v>
      </c>
      <c r="E353">
        <f t="shared" si="95"/>
        <v>5.9883280489413035</v>
      </c>
      <c r="F353">
        <f t="shared" si="94"/>
        <v>15.355445935773401</v>
      </c>
      <c r="H353" s="21">
        <f t="shared" si="90"/>
        <v>7.264185037947124E-3</v>
      </c>
      <c r="I353" s="21">
        <f t="shared" si="91"/>
        <v>3.2520325203251321E-3</v>
      </c>
      <c r="J353" s="21">
        <f t="shared" si="92"/>
        <v>-2.8917786551719948E-2</v>
      </c>
      <c r="K353" s="21">
        <f t="shared" si="93"/>
        <v>4.0121525176219919E-3</v>
      </c>
      <c r="L353">
        <f t="shared" si="96"/>
        <v>-3.292993906934194E-2</v>
      </c>
      <c r="M353">
        <f t="shared" si="97"/>
        <v>1.0843808871105727E-3</v>
      </c>
      <c r="N353">
        <f t="shared" si="98"/>
        <v>8.3153290483661966</v>
      </c>
      <c r="O353" s="21">
        <f t="shared" si="99"/>
        <v>-0.27272904836619638</v>
      </c>
      <c r="P353" s="25">
        <f t="shared" si="100"/>
        <v>7.438113382273108E-2</v>
      </c>
      <c r="Q353" s="27">
        <f t="shared" si="107"/>
        <v>5.6238922275292378</v>
      </c>
      <c r="R353" s="28">
        <f t="shared" si="101"/>
        <v>5.7360249999999807E-2</v>
      </c>
      <c r="AB353">
        <f t="shared" si="102"/>
        <v>-3.2566881658542206E-2</v>
      </c>
      <c r="AC353">
        <f t="shared" si="103"/>
        <v>1.0606017809614927E-3</v>
      </c>
      <c r="AE353" s="6">
        <f t="shared" si="104"/>
        <v>8.3123221705842116</v>
      </c>
      <c r="AF353" s="21">
        <f t="shared" si="105"/>
        <v>-0.26972217058421144</v>
      </c>
      <c r="AG353" s="21">
        <f t="shared" si="106"/>
        <v>7.2750049304658448E-2</v>
      </c>
    </row>
    <row r="354" spans="1:33" x14ac:dyDescent="0.2">
      <c r="A354" s="1">
        <v>37895</v>
      </c>
      <c r="B354" s="21">
        <v>97.014448235226851</v>
      </c>
      <c r="C354">
        <v>184.9</v>
      </c>
      <c r="D354" s="20">
        <v>7.6957000000000004</v>
      </c>
      <c r="E354">
        <f t="shared" si="95"/>
        <v>5.7199439458390726</v>
      </c>
      <c r="F354">
        <f t="shared" si="94"/>
        <v>14.667247568628847</v>
      </c>
      <c r="H354" s="21">
        <f t="shared" si="90"/>
        <v>6.8171217394419337E-4</v>
      </c>
      <c r="I354" s="21">
        <f t="shared" si="91"/>
        <v>-1.0804970286331095E-3</v>
      </c>
      <c r="J354" s="21">
        <f t="shared" si="92"/>
        <v>-4.3132817745505148E-2</v>
      </c>
      <c r="K354" s="21">
        <f t="shared" si="93"/>
        <v>1.7622092025773028E-3</v>
      </c>
      <c r="L354">
        <f t="shared" si="96"/>
        <v>-4.489502694808245E-2</v>
      </c>
      <c r="M354">
        <f t="shared" si="97"/>
        <v>2.0155634446690496E-3</v>
      </c>
      <c r="N354">
        <f t="shared" si="98"/>
        <v>8.0567727437326493</v>
      </c>
      <c r="O354" s="21">
        <f t="shared" si="99"/>
        <v>-0.36107274373264886</v>
      </c>
      <c r="P354" s="25">
        <f t="shared" si="100"/>
        <v>0.13037352626662313</v>
      </c>
      <c r="Q354" s="27">
        <f t="shared" si="107"/>
        <v>5.6338027021668928</v>
      </c>
      <c r="R354" s="28">
        <f t="shared" si="101"/>
        <v>0.12033960999999983</v>
      </c>
      <c r="AB354">
        <f t="shared" si="102"/>
        <v>-4.5733313072695923E-2</v>
      </c>
      <c r="AC354">
        <f t="shared" si="103"/>
        <v>2.0915359246052199E-3</v>
      </c>
      <c r="AE354" s="6">
        <f t="shared" si="104"/>
        <v>8.0635147437184642</v>
      </c>
      <c r="AF354" s="21">
        <f t="shared" si="105"/>
        <v>-0.36781474371846379</v>
      </c>
      <c r="AG354" s="21">
        <f t="shared" si="106"/>
        <v>0.13528768569667921</v>
      </c>
    </row>
    <row r="355" spans="1:33" x14ac:dyDescent="0.2">
      <c r="A355" s="1">
        <v>37926</v>
      </c>
      <c r="B355" s="21">
        <v>96.812697141729444</v>
      </c>
      <c r="C355">
        <v>185</v>
      </c>
      <c r="D355" s="20">
        <v>7.6798999999999999</v>
      </c>
      <c r="E355">
        <f t="shared" si="95"/>
        <v>5.7231894781607711</v>
      </c>
      <c r="F355">
        <f t="shared" si="94"/>
        <v>14.675569857536761</v>
      </c>
      <c r="H355" s="21">
        <f t="shared" si="90"/>
        <v>-2.0795984223734854E-3</v>
      </c>
      <c r="I355" s="21">
        <f t="shared" si="91"/>
        <v>5.4083288263928608E-4</v>
      </c>
      <c r="J355" s="21">
        <f t="shared" si="92"/>
        <v>-2.0530945852879068E-3</v>
      </c>
      <c r="K355" s="21">
        <f t="shared" si="93"/>
        <v>-2.6204313050127714E-3</v>
      </c>
      <c r="L355">
        <f t="shared" si="96"/>
        <v>5.6733671972486466E-4</v>
      </c>
      <c r="M355">
        <f t="shared" si="97"/>
        <v>3.2187095354816963E-7</v>
      </c>
      <c r="N355">
        <f t="shared" si="98"/>
        <v>7.6755339468060138</v>
      </c>
      <c r="O355" s="21">
        <f t="shared" si="99"/>
        <v>4.3660531939861968E-3</v>
      </c>
      <c r="P355" s="25">
        <f t="shared" si="100"/>
        <v>1.906242049271707E-5</v>
      </c>
      <c r="Q355" s="27">
        <f t="shared" si="107"/>
        <v>5.6190397091998694</v>
      </c>
      <c r="R355" s="28">
        <f t="shared" si="101"/>
        <v>2.4964000000001515E-4</v>
      </c>
      <c r="AB355">
        <f t="shared" si="102"/>
        <v>-2.6110336224009199E-3</v>
      </c>
      <c r="AC355">
        <f t="shared" si="103"/>
        <v>6.8174965773080694E-6</v>
      </c>
      <c r="AE355" s="6">
        <f t="shared" si="104"/>
        <v>7.6999937314479121</v>
      </c>
      <c r="AF355" s="21">
        <f t="shared" si="105"/>
        <v>-2.0093731447912155E-2</v>
      </c>
      <c r="AG355" s="21">
        <f t="shared" si="106"/>
        <v>4.0375804350081395E-4</v>
      </c>
    </row>
    <row r="356" spans="1:33" x14ac:dyDescent="0.2">
      <c r="A356" s="1">
        <v>37956</v>
      </c>
      <c r="B356" s="21">
        <v>96.89965881996109</v>
      </c>
      <c r="C356">
        <v>185.5</v>
      </c>
      <c r="D356" s="20">
        <v>7.3395000000000001</v>
      </c>
      <c r="E356">
        <f t="shared" si="95"/>
        <v>5.479378372055872</v>
      </c>
      <c r="F356">
        <f t="shared" si="94"/>
        <v>14.050382288028645</v>
      </c>
      <c r="H356" s="21">
        <f t="shared" si="90"/>
        <v>8.9824662259263555E-4</v>
      </c>
      <c r="I356" s="21">
        <f t="shared" si="91"/>
        <v>2.7027027027026751E-3</v>
      </c>
      <c r="J356" s="21">
        <f t="shared" si="92"/>
        <v>-4.4323493795492053E-2</v>
      </c>
      <c r="K356" s="21">
        <f t="shared" si="93"/>
        <v>-1.8044560801100396E-3</v>
      </c>
      <c r="L356">
        <f t="shared" si="96"/>
        <v>-4.2519037715382013E-2</v>
      </c>
      <c r="M356">
        <f t="shared" si="97"/>
        <v>1.8078685682420782E-3</v>
      </c>
      <c r="N356">
        <f t="shared" si="98"/>
        <v>7.6660419577503625</v>
      </c>
      <c r="O356" s="21">
        <f t="shared" si="99"/>
        <v>-0.32654195775036232</v>
      </c>
      <c r="P356" s="25">
        <f t="shared" si="100"/>
        <v>0.10662965017143941</v>
      </c>
      <c r="Q356" s="27">
        <f t="shared" si="107"/>
        <v>5.6089003988322244</v>
      </c>
      <c r="R356" s="28">
        <f t="shared" si="101"/>
        <v>0.11587215999999988</v>
      </c>
      <c r="AB356">
        <f t="shared" si="102"/>
        <v>-4.5261723053828154E-2</v>
      </c>
      <c r="AC356">
        <f t="shared" si="103"/>
        <v>2.0486235738014389E-3</v>
      </c>
      <c r="AE356" s="6">
        <f t="shared" si="104"/>
        <v>7.6871055068810961</v>
      </c>
      <c r="AF356" s="21">
        <f t="shared" si="105"/>
        <v>-0.34760550688109593</v>
      </c>
      <c r="AG356" s="21">
        <f t="shared" si="106"/>
        <v>0.12082958841406363</v>
      </c>
    </row>
    <row r="357" spans="1:33" x14ac:dyDescent="0.2">
      <c r="A357" s="1">
        <v>37987</v>
      </c>
      <c r="B357" s="21">
        <v>96.687472325075859</v>
      </c>
      <c r="C357">
        <v>186.3</v>
      </c>
      <c r="D357" s="20">
        <v>7.2333999999999996</v>
      </c>
      <c r="E357">
        <f t="shared" si="95"/>
        <v>5.435359578476775</v>
      </c>
      <c r="F357">
        <f t="shared" si="94"/>
        <v>13.93750801002691</v>
      </c>
      <c r="H357" s="21">
        <f t="shared" si="90"/>
        <v>-2.1897548192555405E-3</v>
      </c>
      <c r="I357" s="21">
        <f t="shared" si="91"/>
        <v>4.3126684636118906E-3</v>
      </c>
      <c r="J357" s="21">
        <f t="shared" si="92"/>
        <v>-1.4456025614823953E-2</v>
      </c>
      <c r="K357" s="21">
        <f t="shared" si="93"/>
        <v>-6.5024232828674311E-3</v>
      </c>
      <c r="L357">
        <f t="shared" si="96"/>
        <v>-7.9536023319565219E-3</v>
      </c>
      <c r="M357">
        <f t="shared" si="97"/>
        <v>6.3259790054904228E-5</v>
      </c>
      <c r="N357">
        <f t="shared" si="98"/>
        <v>7.2917754643153945</v>
      </c>
      <c r="O357" s="21">
        <f t="shared" si="99"/>
        <v>-5.8375464315394865E-2</v>
      </c>
      <c r="P357" s="25">
        <f t="shared" si="100"/>
        <v>3.4076948340379391E-3</v>
      </c>
      <c r="Q357" s="27">
        <f t="shared" si="107"/>
        <v>5.5724289542875729</v>
      </c>
      <c r="R357" s="28">
        <f t="shared" si="101"/>
        <v>1.1257210000000111E-2</v>
      </c>
      <c r="AB357">
        <f t="shared" si="102"/>
        <v>-1.3204738657090643E-2</v>
      </c>
      <c r="AC357">
        <f t="shared" si="103"/>
        <v>1.7436512300206399E-4</v>
      </c>
      <c r="AE357" s="6">
        <f t="shared" si="104"/>
        <v>7.3303161793737166</v>
      </c>
      <c r="AF357" s="21">
        <f t="shared" si="105"/>
        <v>-9.6916179373716993E-2</v>
      </c>
      <c r="AG357" s="21">
        <f t="shared" si="106"/>
        <v>9.3927458243984879E-3</v>
      </c>
    </row>
    <row r="358" spans="1:33" x14ac:dyDescent="0.2">
      <c r="A358" s="1">
        <v>38018</v>
      </c>
      <c r="B358" s="21">
        <v>96.454415027415052</v>
      </c>
      <c r="C358">
        <v>186.7</v>
      </c>
      <c r="D358" s="20">
        <v>7.2629999999999999</v>
      </c>
      <c r="E358">
        <f t="shared" si="95"/>
        <v>5.4825348496655497</v>
      </c>
      <c r="F358">
        <f t="shared" si="94"/>
        <v>14.05847622023923</v>
      </c>
      <c r="H358" s="21">
        <f t="shared" si="90"/>
        <v>-2.4104187652899123E-3</v>
      </c>
      <c r="I358" s="21">
        <f t="shared" si="91"/>
        <v>2.1470746108425143E-3</v>
      </c>
      <c r="J358" s="21">
        <f t="shared" si="92"/>
        <v>4.092128183150523E-3</v>
      </c>
      <c r="K358" s="21">
        <f t="shared" si="93"/>
        <v>-4.5574933761324266E-3</v>
      </c>
      <c r="L358">
        <f t="shared" si="96"/>
        <v>8.6496215592829495E-3</v>
      </c>
      <c r="M358">
        <f t="shared" si="97"/>
        <v>7.4815953118812398E-5</v>
      </c>
      <c r="N358">
        <f t="shared" si="98"/>
        <v>7.2004338274130832</v>
      </c>
      <c r="O358" s="21">
        <f t="shared" si="99"/>
        <v>6.2566172586916657E-2</v>
      </c>
      <c r="P358" s="25">
        <f t="shared" si="100"/>
        <v>3.9145259521758411E-3</v>
      </c>
      <c r="Q358" s="27">
        <f t="shared" si="107"/>
        <v>5.5470326462394386</v>
      </c>
      <c r="R358" s="28">
        <f t="shared" si="101"/>
        <v>8.7616000000001731E-4</v>
      </c>
      <c r="AB358">
        <f t="shared" si="102"/>
        <v>4.4369687171167144E-3</v>
      </c>
      <c r="AC358">
        <f t="shared" si="103"/>
        <v>1.9686691396672344E-5</v>
      </c>
      <c r="AE358" s="6">
        <f t="shared" si="104"/>
        <v>7.2309056304816082</v>
      </c>
      <c r="AF358" s="21">
        <f t="shared" si="105"/>
        <v>3.209436951839173E-2</v>
      </c>
      <c r="AG358" s="21">
        <f t="shared" si="106"/>
        <v>1.0300485547830721E-3</v>
      </c>
    </row>
    <row r="359" spans="1:33" x14ac:dyDescent="0.2">
      <c r="A359" s="1">
        <v>38047</v>
      </c>
      <c r="B359" s="21">
        <v>97.181414657431631</v>
      </c>
      <c r="C359">
        <v>187.1</v>
      </c>
      <c r="D359" s="20">
        <v>7.5321999999999996</v>
      </c>
      <c r="E359">
        <f t="shared" si="95"/>
        <v>5.6552989075510158</v>
      </c>
      <c r="F359">
        <f t="shared" si="94"/>
        <v>14.501482870647122</v>
      </c>
      <c r="H359" s="21">
        <f t="shared" si="90"/>
        <v>7.5372353853366825E-3</v>
      </c>
      <c r="I359" s="21">
        <f t="shared" si="91"/>
        <v>2.1424745581146709E-3</v>
      </c>
      <c r="J359" s="21">
        <f t="shared" si="92"/>
        <v>3.706457386754769E-2</v>
      </c>
      <c r="K359" s="21">
        <f t="shared" si="93"/>
        <v>5.3947608272220116E-3</v>
      </c>
      <c r="L359">
        <f t="shared" si="96"/>
        <v>3.1669813040325678E-2</v>
      </c>
      <c r="M359">
        <f t="shared" si="97"/>
        <v>1.0029770580091825E-3</v>
      </c>
      <c r="N359">
        <f t="shared" si="98"/>
        <v>7.3021821478881135</v>
      </c>
      <c r="O359" s="21">
        <f t="shared" si="99"/>
        <v>0.23001785211188608</v>
      </c>
      <c r="P359" s="25">
        <f t="shared" si="100"/>
        <v>5.2908212290165492E-2</v>
      </c>
      <c r="Q359" s="27">
        <f t="shared" si="107"/>
        <v>5.5769575606666928</v>
      </c>
      <c r="R359" s="28">
        <f t="shared" si="101"/>
        <v>7.246863999999982E-2</v>
      </c>
      <c r="AB359">
        <f t="shared" si="102"/>
        <v>3.2771105740716955E-2</v>
      </c>
      <c r="AC359">
        <f t="shared" si="103"/>
        <v>1.0739453714692518E-3</v>
      </c>
      <c r="AE359" s="6">
        <f t="shared" si="104"/>
        <v>7.294183459005172</v>
      </c>
      <c r="AF359" s="21">
        <f t="shared" si="105"/>
        <v>0.23801654099482761</v>
      </c>
      <c r="AG359" s="21">
        <f t="shared" si="106"/>
        <v>5.6651873787142454E-2</v>
      </c>
    </row>
    <row r="360" spans="1:33" x14ac:dyDescent="0.2">
      <c r="A360" s="1">
        <v>38078</v>
      </c>
      <c r="B360" s="21">
        <v>97.202285460207207</v>
      </c>
      <c r="C360">
        <v>187.4</v>
      </c>
      <c r="D360" s="20">
        <v>7.6496000000000004</v>
      </c>
      <c r="E360">
        <f t="shared" si="95"/>
        <v>5.7514187228635532</v>
      </c>
      <c r="F360">
        <f t="shared" si="94"/>
        <v>14.747956112481146</v>
      </c>
      <c r="H360" s="21">
        <f t="shared" si="90"/>
        <v>2.1476125706909599E-4</v>
      </c>
      <c r="I360" s="21">
        <f t="shared" si="91"/>
        <v>1.6034206306787535E-3</v>
      </c>
      <c r="J360" s="21">
        <f t="shared" si="92"/>
        <v>1.5586415655452601E-2</v>
      </c>
      <c r="K360" s="21">
        <f t="shared" si="93"/>
        <v>-1.3886593736096575E-3</v>
      </c>
      <c r="L360">
        <f t="shared" si="96"/>
        <v>1.6975075029062259E-2</v>
      </c>
      <c r="M360">
        <f t="shared" si="97"/>
        <v>2.8815317224229305E-4</v>
      </c>
      <c r="N360">
        <f t="shared" si="98"/>
        <v>7.5217403398660965</v>
      </c>
      <c r="O360" s="21">
        <f t="shared" si="99"/>
        <v>0.12785966013390393</v>
      </c>
      <c r="P360" s="25">
        <f t="shared" si="100"/>
        <v>1.6348092689557423E-2</v>
      </c>
      <c r="Q360" s="27">
        <f t="shared" si="107"/>
        <v>5.5692130662738499</v>
      </c>
      <c r="R360" s="28">
        <f t="shared" si="101"/>
        <v>1.3782760000000196E-2</v>
      </c>
      <c r="AB360">
        <f t="shared" si="102"/>
        <v>1.4454401810681649E-2</v>
      </c>
      <c r="AC360">
        <f t="shared" si="103"/>
        <v>2.0892973170463694E-4</v>
      </c>
      <c r="AE360" s="6">
        <f t="shared" si="104"/>
        <v>7.5407265546815836</v>
      </c>
      <c r="AF360" s="21">
        <f t="shared" si="105"/>
        <v>0.10887344531841681</v>
      </c>
      <c r="AG360" s="21">
        <f t="shared" si="106"/>
        <v>1.1853427095502295E-2</v>
      </c>
    </row>
    <row r="361" spans="1:33" x14ac:dyDescent="0.2">
      <c r="A361" s="1">
        <v>38108</v>
      </c>
      <c r="B361" s="21">
        <v>97.442299692126554</v>
      </c>
      <c r="C361">
        <v>188.2</v>
      </c>
      <c r="D361" s="20">
        <v>7.6097000000000001</v>
      </c>
      <c r="E361">
        <f t="shared" si="95"/>
        <v>5.7316911447927499</v>
      </c>
      <c r="F361">
        <f t="shared" si="94"/>
        <v>14.697370079779828</v>
      </c>
      <c r="H361" s="21">
        <f t="shared" si="90"/>
        <v>2.4692241626109723E-3</v>
      </c>
      <c r="I361" s="21">
        <f t="shared" si="91"/>
        <v>4.2689434364993062E-3</v>
      </c>
      <c r="J361" s="21">
        <f t="shared" si="92"/>
        <v>-5.2159590043924231E-3</v>
      </c>
      <c r="K361" s="21">
        <f t="shared" si="93"/>
        <v>-1.7997192738883339E-3</v>
      </c>
      <c r="L361">
        <f t="shared" si="96"/>
        <v>-3.4162397305040892E-3</v>
      </c>
      <c r="M361">
        <f t="shared" si="97"/>
        <v>1.1670693896274653E-5</v>
      </c>
      <c r="N361">
        <f t="shared" si="98"/>
        <v>7.6358328674424643</v>
      </c>
      <c r="O361" s="21">
        <f t="shared" si="99"/>
        <v>-2.6132867442464125E-2</v>
      </c>
      <c r="P361" s="25">
        <f t="shared" si="100"/>
        <v>6.8292676076540145E-4</v>
      </c>
      <c r="Q361" s="27">
        <f t="shared" si="107"/>
        <v>5.5591900461780863</v>
      </c>
      <c r="R361" s="28">
        <f t="shared" si="101"/>
        <v>1.5920100000000215E-3</v>
      </c>
      <c r="AB361">
        <f t="shared" si="102"/>
        <v>-6.1563958801058253E-3</v>
      </c>
      <c r="AC361">
        <f t="shared" si="103"/>
        <v>3.7901210232583981E-5</v>
      </c>
      <c r="AE361" s="6">
        <f t="shared" si="104"/>
        <v>7.6567939659244573</v>
      </c>
      <c r="AF361" s="21">
        <f t="shared" si="105"/>
        <v>-4.7093965924457137E-2</v>
      </c>
      <c r="AG361" s="21">
        <f t="shared" si="106"/>
        <v>2.21784162649393E-3</v>
      </c>
    </row>
    <row r="362" spans="1:33" x14ac:dyDescent="0.2">
      <c r="A362" s="1">
        <v>38139</v>
      </c>
      <c r="B362" s="21">
        <v>97.017926702356121</v>
      </c>
      <c r="C362">
        <v>188.9</v>
      </c>
      <c r="D362" s="20">
        <v>7.5323000000000002</v>
      </c>
      <c r="E362">
        <f t="shared" si="95"/>
        <v>5.719403381525991</v>
      </c>
      <c r="F362">
        <f t="shared" si="94"/>
        <v>14.665861437806273</v>
      </c>
      <c r="H362" s="21">
        <f t="shared" si="90"/>
        <v>-4.3551208367542671E-3</v>
      </c>
      <c r="I362" s="21">
        <f t="shared" si="91"/>
        <v>3.7194473963868546E-3</v>
      </c>
      <c r="J362" s="21">
        <f t="shared" si="92"/>
        <v>-1.0171228826366341E-2</v>
      </c>
      <c r="K362" s="21">
        <f t="shared" si="93"/>
        <v>-8.0745682331411217E-3</v>
      </c>
      <c r="L362">
        <f t="shared" si="96"/>
        <v>-2.0966605932252191E-3</v>
      </c>
      <c r="M362">
        <f t="shared" si="97"/>
        <v>4.3959856431835279E-6</v>
      </c>
      <c r="N362">
        <f t="shared" si="98"/>
        <v>7.5482549581162663</v>
      </c>
      <c r="O362" s="21">
        <f t="shared" si="99"/>
        <v>-1.5954958116266127E-2</v>
      </c>
      <c r="P362" s="25">
        <f t="shared" si="100"/>
        <v>2.5456068849180635E-4</v>
      </c>
      <c r="Q362" s="27">
        <f t="shared" si="107"/>
        <v>5.5143019868292225</v>
      </c>
      <c r="R362" s="28">
        <f t="shared" si="101"/>
        <v>5.9907599999999865E-3</v>
      </c>
      <c r="AB362">
        <f t="shared" si="102"/>
        <v>-8.1872341433395172E-3</v>
      </c>
      <c r="AC362">
        <f t="shared" si="103"/>
        <v>6.7030802917864357E-5</v>
      </c>
      <c r="AE362" s="6">
        <f t="shared" si="104"/>
        <v>7.594602395660571</v>
      </c>
      <c r="AF362" s="21">
        <f t="shared" si="105"/>
        <v>-6.2302395660570831E-2</v>
      </c>
      <c r="AG362" s="21">
        <f t="shared" si="106"/>
        <v>3.8815885050463152E-3</v>
      </c>
    </row>
    <row r="363" spans="1:33" x14ac:dyDescent="0.2">
      <c r="A363" s="1">
        <v>38169</v>
      </c>
      <c r="B363" s="21">
        <v>96.871831082926931</v>
      </c>
      <c r="C363">
        <v>189.1</v>
      </c>
      <c r="D363" s="20">
        <v>7.5026999999999999</v>
      </c>
      <c r="E363">
        <f t="shared" si="95"/>
        <v>5.7115601066649617</v>
      </c>
      <c r="F363">
        <f t="shared" si="94"/>
        <v>14.645749482999582</v>
      </c>
      <c r="H363" s="21">
        <f t="shared" si="90"/>
        <v>-1.5058621060559663E-3</v>
      </c>
      <c r="I363" s="21">
        <f t="shared" si="91"/>
        <v>1.0587612493382359E-3</v>
      </c>
      <c r="J363" s="21">
        <f t="shared" si="92"/>
        <v>-3.929742575309092E-3</v>
      </c>
      <c r="K363" s="21">
        <f t="shared" si="93"/>
        <v>-2.5646233553942022E-3</v>
      </c>
      <c r="L363">
        <f t="shared" si="96"/>
        <v>-1.3651192199148898E-3</v>
      </c>
      <c r="M363">
        <f t="shared" si="97"/>
        <v>1.8635504845810373E-6</v>
      </c>
      <c r="N363">
        <f t="shared" si="98"/>
        <v>7.5129824875001647</v>
      </c>
      <c r="O363" s="21">
        <f t="shared" si="99"/>
        <v>-1.0282487500164805E-2</v>
      </c>
      <c r="P363" s="25">
        <f t="shared" si="100"/>
        <v>1.0572954919104547E-4</v>
      </c>
      <c r="Q363" s="27">
        <f t="shared" si="107"/>
        <v>5.5001598791651034</v>
      </c>
      <c r="R363" s="28">
        <f t="shared" si="101"/>
        <v>8.7616000000001731E-4</v>
      </c>
      <c r="AB363">
        <f t="shared" si="102"/>
        <v>-4.5136912471006362E-3</v>
      </c>
      <c r="AC363">
        <f t="shared" si="103"/>
        <v>2.0373408674152895E-5</v>
      </c>
      <c r="AE363" s="6">
        <f t="shared" si="104"/>
        <v>7.5366984765805363</v>
      </c>
      <c r="AF363" s="21">
        <f t="shared" si="105"/>
        <v>-3.3998476580536341E-2</v>
      </c>
      <c r="AG363" s="21">
        <f t="shared" si="106"/>
        <v>1.1558964097972781E-3</v>
      </c>
    </row>
    <row r="364" spans="1:33" x14ac:dyDescent="0.2">
      <c r="A364" s="1">
        <v>38200</v>
      </c>
      <c r="B364" s="21">
        <v>96.75704166766117</v>
      </c>
      <c r="C364">
        <v>189.2</v>
      </c>
      <c r="D364" s="20">
        <v>7.5362</v>
      </c>
      <c r="E364">
        <f t="shared" si="95"/>
        <v>5.7469063027305962</v>
      </c>
      <c r="F364">
        <f t="shared" si="94"/>
        <v>14.736385232792388</v>
      </c>
      <c r="H364" s="21">
        <f t="shared" si="90"/>
        <v>-1.184961758052161E-3</v>
      </c>
      <c r="I364" s="21">
        <f t="shared" si="91"/>
        <v>5.2882072977267214E-4</v>
      </c>
      <c r="J364" s="21">
        <f t="shared" si="92"/>
        <v>4.4650592453383542E-3</v>
      </c>
      <c r="K364" s="21">
        <f t="shared" si="93"/>
        <v>-1.7137824878248331E-3</v>
      </c>
      <c r="L364">
        <f t="shared" si="96"/>
        <v>6.1788417331631873E-3</v>
      </c>
      <c r="M364">
        <f t="shared" si="97"/>
        <v>3.8178085163479058E-5</v>
      </c>
      <c r="N364">
        <f t="shared" si="98"/>
        <v>7.4898420041285965</v>
      </c>
      <c r="O364" s="21">
        <f t="shared" si="99"/>
        <v>4.6357995871403546E-2</v>
      </c>
      <c r="P364" s="25">
        <f t="shared" si="100"/>
        <v>2.1490637812130683E-3</v>
      </c>
      <c r="Q364" s="27">
        <f t="shared" si="107"/>
        <v>5.4907338014839535</v>
      </c>
      <c r="R364" s="28">
        <f t="shared" si="101"/>
        <v>1.1222500000000056E-3</v>
      </c>
      <c r="AB364">
        <f t="shared" si="102"/>
        <v>3.4845710072969032E-3</v>
      </c>
      <c r="AC364">
        <f t="shared" si="103"/>
        <v>1.2142235104894154E-5</v>
      </c>
      <c r="AE364" s="6">
        <f t="shared" si="104"/>
        <v>7.5100563091035539</v>
      </c>
      <c r="AF364" s="21">
        <f t="shared" si="105"/>
        <v>2.6143690896446081E-2</v>
      </c>
      <c r="AG364" s="21">
        <f t="shared" si="106"/>
        <v>6.8349257368891772E-4</v>
      </c>
    </row>
    <row r="365" spans="1:33" x14ac:dyDescent="0.2">
      <c r="A365" s="1">
        <v>38231</v>
      </c>
      <c r="B365" s="21">
        <v>97.46317049490213</v>
      </c>
      <c r="C365">
        <v>189.8</v>
      </c>
      <c r="D365" s="20">
        <v>7.4356</v>
      </c>
      <c r="E365">
        <f t="shared" si="95"/>
        <v>5.6469617002253409</v>
      </c>
      <c r="F365">
        <f t="shared" si="94"/>
        <v>14.480104359767548</v>
      </c>
      <c r="H365" s="21">
        <f t="shared" si="90"/>
        <v>7.2979580097782826E-3</v>
      </c>
      <c r="I365" s="21">
        <f t="shared" si="91"/>
        <v>3.1712473572940159E-3</v>
      </c>
      <c r="J365" s="21">
        <f t="shared" si="92"/>
        <v>-1.3348902629972681E-2</v>
      </c>
      <c r="K365" s="21">
        <f t="shared" si="93"/>
        <v>4.1267106524842667E-3</v>
      </c>
      <c r="L365">
        <f t="shared" si="96"/>
        <v>-1.7475613282456948E-2</v>
      </c>
      <c r="M365">
        <f t="shared" si="97"/>
        <v>3.0539705959798568E-4</v>
      </c>
      <c r="N365">
        <f t="shared" si="98"/>
        <v>7.5672997168192522</v>
      </c>
      <c r="O365" s="21">
        <f t="shared" si="99"/>
        <v>-0.13169971681925219</v>
      </c>
      <c r="P365" s="25">
        <f t="shared" si="100"/>
        <v>1.7344815410271219E-2</v>
      </c>
      <c r="Q365" s="27">
        <f t="shared" si="107"/>
        <v>5.5133924711524926</v>
      </c>
      <c r="R365" s="28">
        <f t="shared" si="101"/>
        <v>1.0120360000000005E-2</v>
      </c>
      <c r="AB365">
        <f t="shared" si="102"/>
        <v>-1.7051388252977424E-2</v>
      </c>
      <c r="AC365">
        <f t="shared" si="103"/>
        <v>2.907498413537765E-4</v>
      </c>
      <c r="AE365" s="6">
        <f t="shared" si="104"/>
        <v>7.5641026721520888</v>
      </c>
      <c r="AF365" s="21">
        <f t="shared" si="105"/>
        <v>-0.12850267215208877</v>
      </c>
      <c r="AG365" s="21">
        <f t="shared" si="106"/>
        <v>1.6512936750227209E-2</v>
      </c>
    </row>
    <row r="366" spans="1:33" x14ac:dyDescent="0.2">
      <c r="A366" s="1">
        <v>38261</v>
      </c>
      <c r="B366" s="21">
        <v>97.751883266631197</v>
      </c>
      <c r="C366">
        <v>190.8</v>
      </c>
      <c r="D366" s="20">
        <v>7.2453000000000003</v>
      </c>
      <c r="E366">
        <f t="shared" si="95"/>
        <v>5.5150919827183928</v>
      </c>
      <c r="F366">
        <f t="shared" si="94"/>
        <v>14.141960173077303</v>
      </c>
      <c r="H366" s="21">
        <f t="shared" si="90"/>
        <v>2.9622755987008809E-3</v>
      </c>
      <c r="I366" s="21">
        <f t="shared" si="91"/>
        <v>5.2687038988408208E-3</v>
      </c>
      <c r="J366" s="21">
        <f t="shared" si="92"/>
        <v>-2.5593092689224717E-2</v>
      </c>
      <c r="K366" s="21">
        <f t="shared" si="93"/>
        <v>-2.3064283001399399E-3</v>
      </c>
      <c r="L366">
        <f t="shared" si="96"/>
        <v>-2.3286664389084777E-2</v>
      </c>
      <c r="M366">
        <f t="shared" si="97"/>
        <v>5.4226873836986909E-4</v>
      </c>
      <c r="N366">
        <f t="shared" si="98"/>
        <v>7.4184503217314797</v>
      </c>
      <c r="O366" s="21">
        <f t="shared" si="99"/>
        <v>-0.17315032173147937</v>
      </c>
      <c r="P366" s="25">
        <f t="shared" si="100"/>
        <v>2.9981033915714817E-2</v>
      </c>
      <c r="Q366" s="27">
        <f t="shared" si="107"/>
        <v>5.500676226727248</v>
      </c>
      <c r="R366" s="28">
        <f t="shared" si="101"/>
        <v>3.6214089999999879E-2</v>
      </c>
      <c r="AB366">
        <f t="shared" si="102"/>
        <v>-2.6297374738409009E-2</v>
      </c>
      <c r="AC366">
        <f t="shared" si="103"/>
        <v>6.9155191813231236E-4</v>
      </c>
      <c r="AE366" s="6">
        <f t="shared" si="104"/>
        <v>7.440836759604915</v>
      </c>
      <c r="AF366" s="21">
        <f t="shared" si="105"/>
        <v>-0.19553675960491468</v>
      </c>
      <c r="AG366" s="21">
        <f t="shared" si="106"/>
        <v>3.8234624356790189E-2</v>
      </c>
    </row>
    <row r="367" spans="1:33" x14ac:dyDescent="0.2">
      <c r="A367" s="1">
        <v>38292</v>
      </c>
      <c r="B367" s="21">
        <v>97.191850058819384</v>
      </c>
      <c r="C367">
        <v>191.7</v>
      </c>
      <c r="D367" s="20">
        <v>6.9257</v>
      </c>
      <c r="E367">
        <f t="shared" si="95"/>
        <v>5.3272010742968678</v>
      </c>
      <c r="F367">
        <f t="shared" si="94"/>
        <v>13.66016481007942</v>
      </c>
      <c r="H367" s="21">
        <f t="shared" si="90"/>
        <v>-5.7291295993167068E-3</v>
      </c>
      <c r="I367" s="21">
        <f t="shared" si="91"/>
        <v>4.7169811320753041E-3</v>
      </c>
      <c r="J367" s="21">
        <f t="shared" si="92"/>
        <v>-4.4111354947345194E-2</v>
      </c>
      <c r="K367" s="21">
        <f t="shared" si="93"/>
        <v>-1.0446110731392011E-2</v>
      </c>
      <c r="L367">
        <f t="shared" si="96"/>
        <v>-3.3665244215953183E-2</v>
      </c>
      <c r="M367">
        <f t="shared" si="97"/>
        <v>1.1333486681197693E-3</v>
      </c>
      <c r="N367">
        <f t="shared" si="98"/>
        <v>7.1696147939178454</v>
      </c>
      <c r="O367" s="21">
        <f t="shared" si="99"/>
        <v>-0.24391479391784543</v>
      </c>
      <c r="P367" s="25">
        <f t="shared" si="100"/>
        <v>5.9494426691985007E-2</v>
      </c>
      <c r="Q367" s="27">
        <f t="shared" si="107"/>
        <v>5.4432155537653193</v>
      </c>
      <c r="R367" s="28">
        <f t="shared" si="101"/>
        <v>0.10214416000000021</v>
      </c>
      <c r="AB367">
        <f t="shared" si="102"/>
        <v>-4.1022088445057815E-2</v>
      </c>
      <c r="AC367">
        <f t="shared" si="103"/>
        <v>1.6828117403941459E-3</v>
      </c>
      <c r="AE367" s="6">
        <f t="shared" si="104"/>
        <v>7.2229173374109781</v>
      </c>
      <c r="AF367" s="21">
        <f t="shared" si="105"/>
        <v>-0.29721733741097811</v>
      </c>
      <c r="AG367" s="21">
        <f t="shared" si="106"/>
        <v>8.8338145657671202E-2</v>
      </c>
    </row>
    <row r="368" spans="1:33" x14ac:dyDescent="0.2">
      <c r="A368" s="1">
        <v>38322</v>
      </c>
      <c r="B368" s="21">
        <v>97.170979256043793</v>
      </c>
      <c r="C368">
        <v>191.7</v>
      </c>
      <c r="D368" s="20">
        <v>6.6969000000000003</v>
      </c>
      <c r="E368">
        <f t="shared" si="95"/>
        <v>5.1523160781597817</v>
      </c>
      <c r="F368">
        <f t="shared" si="94"/>
        <v>13.211719587771379</v>
      </c>
      <c r="H368" s="21">
        <f t="shared" si="90"/>
        <v>-2.1473819834649799E-4</v>
      </c>
      <c r="I368" s="21">
        <f t="shared" si="91"/>
        <v>0</v>
      </c>
      <c r="J368" s="21">
        <f t="shared" si="92"/>
        <v>-3.3036371774694206E-2</v>
      </c>
      <c r="K368" s="21">
        <f t="shared" si="93"/>
        <v>-2.1473819834649799E-4</v>
      </c>
      <c r="L368">
        <f t="shared" si="96"/>
        <v>-3.2821633576347709E-2</v>
      </c>
      <c r="M368">
        <f t="shared" si="97"/>
        <v>1.0772596306200353E-3</v>
      </c>
      <c r="N368">
        <f t="shared" si="98"/>
        <v>6.9242127876597115</v>
      </c>
      <c r="O368" s="21">
        <f t="shared" si="99"/>
        <v>-0.22731278765971119</v>
      </c>
      <c r="P368" s="25">
        <f t="shared" si="100"/>
        <v>5.1671103433628948E-2</v>
      </c>
      <c r="Q368" s="27">
        <f t="shared" si="107"/>
        <v>5.4420466874640923</v>
      </c>
      <c r="R368" s="28">
        <f t="shared" si="101"/>
        <v>5.2349439999999851E-2</v>
      </c>
      <c r="AB368">
        <f t="shared" si="102"/>
        <v>-3.4715498730028667E-2</v>
      </c>
      <c r="AC368">
        <f t="shared" si="103"/>
        <v>1.205165852074622E-3</v>
      </c>
      <c r="AE368" s="6">
        <f t="shared" si="104"/>
        <v>6.93732912955456</v>
      </c>
      <c r="AF368" s="21">
        <f t="shared" si="105"/>
        <v>-0.24042912955455975</v>
      </c>
      <c r="AG368" s="21">
        <f t="shared" si="106"/>
        <v>5.7806166338363274E-2</v>
      </c>
    </row>
    <row r="369" spans="1:33" x14ac:dyDescent="0.2">
      <c r="A369" s="1">
        <v>38353</v>
      </c>
      <c r="B369" s="21">
        <v>96.663123055170942</v>
      </c>
      <c r="C369">
        <v>191.6</v>
      </c>
      <c r="D369" s="20">
        <v>6.8990999999999998</v>
      </c>
      <c r="E369">
        <f t="shared" si="95"/>
        <v>5.3329838991023246</v>
      </c>
      <c r="F369">
        <f t="shared" si="94"/>
        <v>13.674993298587484</v>
      </c>
      <c r="H369" s="21">
        <f t="shared" si="90"/>
        <v>-5.226418471451888E-3</v>
      </c>
      <c r="I369" s="21">
        <f t="shared" si="91"/>
        <v>-5.2164840897228615E-4</v>
      </c>
      <c r="J369" s="21">
        <f t="shared" si="92"/>
        <v>3.0193074407561582E-2</v>
      </c>
      <c r="K369" s="21">
        <f t="shared" si="93"/>
        <v>-4.7047700624796018E-3</v>
      </c>
      <c r="L369">
        <f t="shared" si="96"/>
        <v>3.4897844470041184E-2</v>
      </c>
      <c r="M369">
        <f t="shared" si="97"/>
        <v>1.217859548655184E-3</v>
      </c>
      <c r="N369">
        <f t="shared" si="98"/>
        <v>6.6653926253685807</v>
      </c>
      <c r="O369" s="21">
        <f t="shared" si="99"/>
        <v>0.23370737463141911</v>
      </c>
      <c r="P369" s="25">
        <f t="shared" si="100"/>
        <v>5.461913695711048E-2</v>
      </c>
      <c r="Q369" s="27">
        <f t="shared" si="107"/>
        <v>5.4164431091302951</v>
      </c>
      <c r="R369" s="28">
        <f t="shared" si="101"/>
        <v>4.0884839999999797E-2</v>
      </c>
      <c r="AB369">
        <f t="shared" si="102"/>
        <v>3.060655413782034E-2</v>
      </c>
      <c r="AC369">
        <f t="shared" si="103"/>
        <v>9.3676115619132738E-4</v>
      </c>
      <c r="AE369" s="6">
        <f t="shared" si="104"/>
        <v>6.6941309675944307</v>
      </c>
      <c r="AF369" s="21">
        <f t="shared" si="105"/>
        <v>0.20496903240556907</v>
      </c>
      <c r="AG369" s="21">
        <f t="shared" si="106"/>
        <v>4.2012304245275224E-2</v>
      </c>
    </row>
    <row r="370" spans="1:33" x14ac:dyDescent="0.2">
      <c r="A370" s="1">
        <v>38384</v>
      </c>
      <c r="B370" s="21">
        <v>97.118802249104789</v>
      </c>
      <c r="C370">
        <v>192.4</v>
      </c>
      <c r="D370" s="20">
        <v>6.98</v>
      </c>
      <c r="E370">
        <f t="shared" si="95"/>
        <v>5.3926262691707425</v>
      </c>
      <c r="F370">
        <f t="shared" si="94"/>
        <v>13.82793000839731</v>
      </c>
      <c r="H370" s="21">
        <f t="shared" si="90"/>
        <v>4.7140955054159051E-3</v>
      </c>
      <c r="I370" s="21">
        <f t="shared" si="91"/>
        <v>4.1753653444676075E-3</v>
      </c>
      <c r="J370" s="21">
        <f t="shared" si="92"/>
        <v>1.1726167181226543E-2</v>
      </c>
      <c r="K370" s="21">
        <f t="shared" si="93"/>
        <v>5.3873016094829751E-4</v>
      </c>
      <c r="L370">
        <f t="shared" si="96"/>
        <v>1.1187437020278246E-2</v>
      </c>
      <c r="M370">
        <f t="shared" si="97"/>
        <v>1.251587470826922E-4</v>
      </c>
      <c r="N370">
        <f t="shared" si="98"/>
        <v>6.9028167532533979</v>
      </c>
      <c r="O370" s="21">
        <f t="shared" si="99"/>
        <v>7.7183246746602485E-2</v>
      </c>
      <c r="P370" s="25">
        <f t="shared" si="100"/>
        <v>5.9572535783469233E-3</v>
      </c>
      <c r="Q370" s="27">
        <f t="shared" si="107"/>
        <v>5.4193611103982446</v>
      </c>
      <c r="R370" s="28">
        <f t="shared" si="101"/>
        <v>6.5448100000001031E-3</v>
      </c>
      <c r="AB370">
        <f t="shared" si="102"/>
        <v>9.6958817099273703E-3</v>
      </c>
      <c r="AC370">
        <f t="shared" si="103"/>
        <v>9.4010122132904108E-5</v>
      </c>
      <c r="AE370" s="6">
        <f t="shared" si="104"/>
        <v>6.9131071424950408</v>
      </c>
      <c r="AF370" s="21">
        <f t="shared" si="105"/>
        <v>6.6892857504959657E-2</v>
      </c>
      <c r="AG370" s="21">
        <f t="shared" si="106"/>
        <v>4.4746543851788374E-3</v>
      </c>
    </row>
    <row r="371" spans="1:33" x14ac:dyDescent="0.2">
      <c r="A371" s="1">
        <v>38412</v>
      </c>
      <c r="B371" s="21">
        <v>97.310117941214415</v>
      </c>
      <c r="C371">
        <v>193.1</v>
      </c>
      <c r="D371" s="20">
        <v>6.8954000000000004</v>
      </c>
      <c r="E371">
        <f t="shared" si="95"/>
        <v>5.3361359994876274</v>
      </c>
      <c r="F371">
        <f t="shared" si="94"/>
        <v>13.683076006591296</v>
      </c>
      <c r="H371" s="21">
        <f t="shared" si="90"/>
        <v>1.9699140401145954E-3</v>
      </c>
      <c r="I371" s="21">
        <f t="shared" si="91"/>
        <v>3.6382536382535413E-3</v>
      </c>
      <c r="J371" s="21">
        <f t="shared" si="92"/>
        <v>-1.2120343839541525E-2</v>
      </c>
      <c r="K371" s="21">
        <f t="shared" si="93"/>
        <v>-1.6683395981389459E-3</v>
      </c>
      <c r="L371">
        <f t="shared" si="96"/>
        <v>-1.0452004241402579E-2</v>
      </c>
      <c r="M371">
        <f t="shared" si="97"/>
        <v>1.0924439266229751E-4</v>
      </c>
      <c r="N371">
        <f t="shared" si="98"/>
        <v>6.9683549896049906</v>
      </c>
      <c r="O371" s="21">
        <f t="shared" si="99"/>
        <v>-7.2954989604990139E-2</v>
      </c>
      <c r="P371" s="25">
        <f t="shared" si="100"/>
        <v>5.3224305082642193E-3</v>
      </c>
      <c r="Q371" s="27">
        <f t="shared" si="107"/>
        <v>5.4103197756611534</v>
      </c>
      <c r="R371" s="28">
        <f t="shared" si="101"/>
        <v>7.1571600000000018E-3</v>
      </c>
      <c r="AB371">
        <f t="shared" si="102"/>
        <v>-1.3122011012977396E-2</v>
      </c>
      <c r="AC371">
        <f t="shared" si="103"/>
        <v>1.7218717302470009E-4</v>
      </c>
      <c r="AE371" s="6">
        <f t="shared" si="104"/>
        <v>6.9869916368705827</v>
      </c>
      <c r="AF371" s="21">
        <f t="shared" si="105"/>
        <v>-9.1591636870582249E-2</v>
      </c>
      <c r="AG371" s="21">
        <f t="shared" si="106"/>
        <v>8.3890279446326016E-3</v>
      </c>
    </row>
    <row r="372" spans="1:33" x14ac:dyDescent="0.2">
      <c r="A372" s="1">
        <v>38443</v>
      </c>
      <c r="B372" s="21">
        <v>97.45273509351432</v>
      </c>
      <c r="C372">
        <v>193.7</v>
      </c>
      <c r="D372" s="20">
        <v>7.0814000000000004</v>
      </c>
      <c r="E372">
        <f t="shared" si="95"/>
        <v>5.489058574360353</v>
      </c>
      <c r="F372">
        <f t="shared" si="94"/>
        <v>14.075204545914147</v>
      </c>
      <c r="H372" s="21">
        <f t="shared" si="90"/>
        <v>1.4655942806076627E-3</v>
      </c>
      <c r="I372" s="21">
        <f t="shared" si="91"/>
        <v>3.1071983428274663E-3</v>
      </c>
      <c r="J372" s="21">
        <f t="shared" si="92"/>
        <v>2.6974504742292016E-2</v>
      </c>
      <c r="K372" s="21">
        <f t="shared" si="93"/>
        <v>-1.6416040622198036E-3</v>
      </c>
      <c r="L372">
        <f t="shared" si="96"/>
        <v>2.8616108804511819E-2</v>
      </c>
      <c r="M372">
        <f t="shared" si="97"/>
        <v>8.1888168311165885E-4</v>
      </c>
      <c r="N372">
        <f t="shared" si="98"/>
        <v>6.8840804833493703</v>
      </c>
      <c r="O372" s="21">
        <f t="shared" si="99"/>
        <v>0.19731951665063008</v>
      </c>
      <c r="P372" s="25">
        <f t="shared" si="100"/>
        <v>3.8934991651238281E-2</v>
      </c>
      <c r="Q372" s="27">
        <f t="shared" si="107"/>
        <v>5.4014381727395202</v>
      </c>
      <c r="R372" s="28">
        <f t="shared" si="101"/>
        <v>3.4595999999999981E-2</v>
      </c>
      <c r="AB372">
        <f t="shared" si="102"/>
        <v>2.5960377309575084E-2</v>
      </c>
      <c r="AC372">
        <f t="shared" si="103"/>
        <v>6.7394119005550091E-4</v>
      </c>
      <c r="AE372" s="6">
        <f t="shared" si="104"/>
        <v>6.9023928142995565</v>
      </c>
      <c r="AF372" s="21">
        <f t="shared" si="105"/>
        <v>0.17900718570044383</v>
      </c>
      <c r="AG372" s="21">
        <f t="shared" si="106"/>
        <v>3.2043572532393184E-2</v>
      </c>
    </row>
    <row r="373" spans="1:33" x14ac:dyDescent="0.2">
      <c r="A373" s="1">
        <v>38473</v>
      </c>
      <c r="B373" s="21">
        <v>97.518825968970361</v>
      </c>
      <c r="C373">
        <v>193.6</v>
      </c>
      <c r="D373" s="20">
        <v>7.2382</v>
      </c>
      <c r="E373">
        <f t="shared" si="95"/>
        <v>5.6039031137931294</v>
      </c>
      <c r="F373">
        <f t="shared" si="94"/>
        <v>14.369692273016968</v>
      </c>
      <c r="H373" s="21">
        <f t="shared" si="90"/>
        <v>6.7818389491702824E-4</v>
      </c>
      <c r="I373" s="21">
        <f t="shared" si="91"/>
        <v>-5.162622612286949E-4</v>
      </c>
      <c r="J373" s="21">
        <f t="shared" si="92"/>
        <v>2.2142514192108775E-2</v>
      </c>
      <c r="K373" s="21">
        <f t="shared" si="93"/>
        <v>1.1944461561457231E-3</v>
      </c>
      <c r="L373">
        <f t="shared" si="96"/>
        <v>2.0948068035963052E-2</v>
      </c>
      <c r="M373">
        <f t="shared" si="97"/>
        <v>4.3882155443933694E-4</v>
      </c>
      <c r="N373">
        <f t="shared" si="98"/>
        <v>7.0898583510101307</v>
      </c>
      <c r="O373" s="21">
        <f t="shared" si="99"/>
        <v>0.14834164898986923</v>
      </c>
      <c r="P373" s="25">
        <f t="shared" si="100"/>
        <v>2.2005244825033573E-2</v>
      </c>
      <c r="Q373" s="27">
        <f t="shared" si="107"/>
        <v>5.4078898998026075</v>
      </c>
      <c r="R373" s="28">
        <f t="shared" si="101"/>
        <v>2.4586239999999877E-2</v>
      </c>
      <c r="AB373">
        <f t="shared" si="102"/>
        <v>1.9806628289248861E-2</v>
      </c>
      <c r="AC373">
        <f t="shared" si="103"/>
        <v>3.9230252418847325E-4</v>
      </c>
      <c r="AE373" s="6">
        <f t="shared" si="104"/>
        <v>7.0979413424325131</v>
      </c>
      <c r="AF373" s="21">
        <f t="shared" si="105"/>
        <v>0.1402586575674869</v>
      </c>
      <c r="AG373" s="21">
        <f t="shared" si="106"/>
        <v>1.9672491022633552E-2</v>
      </c>
    </row>
    <row r="374" spans="1:33" x14ac:dyDescent="0.2">
      <c r="A374" s="1">
        <v>38504</v>
      </c>
      <c r="B374" s="21">
        <v>97.553610640263031</v>
      </c>
      <c r="C374">
        <v>193.7</v>
      </c>
      <c r="D374" s="20">
        <v>7.6228999999999996</v>
      </c>
      <c r="E374">
        <f t="shared" si="95"/>
        <v>5.9026855172931381</v>
      </c>
      <c r="F374">
        <f t="shared" si="94"/>
        <v>15.135838851161754</v>
      </c>
      <c r="H374" s="21">
        <f t="shared" si="90"/>
        <v>3.5669698591056509E-4</v>
      </c>
      <c r="I374" s="21">
        <f t="shared" si="91"/>
        <v>5.1652892561970809E-4</v>
      </c>
      <c r="J374" s="21">
        <f t="shared" si="92"/>
        <v>5.3148572849603504E-2</v>
      </c>
      <c r="K374" s="21">
        <f t="shared" si="93"/>
        <v>-1.59831939709143E-4</v>
      </c>
      <c r="L374">
        <f t="shared" si="96"/>
        <v>5.3308404789312647E-2</v>
      </c>
      <c r="M374">
        <f t="shared" si="97"/>
        <v>2.8417860211812115E-3</v>
      </c>
      <c r="N374">
        <f t="shared" si="98"/>
        <v>7.2370431044539973</v>
      </c>
      <c r="O374" s="21">
        <f t="shared" si="99"/>
        <v>0.38585689554600222</v>
      </c>
      <c r="P374" s="25">
        <f t="shared" si="100"/>
        <v>0.14888554384039848</v>
      </c>
      <c r="Q374" s="27">
        <f t="shared" si="107"/>
        <v>5.4070255462701882</v>
      </c>
      <c r="R374" s="28">
        <f t="shared" si="101"/>
        <v>0.14799408999999969</v>
      </c>
      <c r="AB374">
        <f t="shared" si="102"/>
        <v>5.14438564981618E-2</v>
      </c>
      <c r="AC374">
        <f t="shared" si="103"/>
        <v>2.6464703714034641E-3</v>
      </c>
      <c r="AE374" s="6">
        <f t="shared" si="104"/>
        <v>7.250539077895005</v>
      </c>
      <c r="AF374" s="21">
        <f t="shared" si="105"/>
        <v>0.37236092210499461</v>
      </c>
      <c r="AG374" s="21">
        <f t="shared" si="106"/>
        <v>0.13865265631088186</v>
      </c>
    </row>
    <row r="375" spans="1:33" x14ac:dyDescent="0.2">
      <c r="A375" s="1">
        <v>38534</v>
      </c>
      <c r="B375" s="21">
        <v>97.191850058819369</v>
      </c>
      <c r="C375">
        <v>194.9</v>
      </c>
      <c r="D375" s="20">
        <v>7.8262999999999998</v>
      </c>
      <c r="E375">
        <f t="shared" si="95"/>
        <v>6.1204257234137032</v>
      </c>
      <c r="F375">
        <f t="shared" si="94"/>
        <v>15.694174656381977</v>
      </c>
      <c r="H375" s="21">
        <f t="shared" si="90"/>
        <v>-3.7083259047958617E-3</v>
      </c>
      <c r="I375" s="21">
        <f t="shared" si="91"/>
        <v>6.1951471347445608E-3</v>
      </c>
      <c r="J375" s="21">
        <f t="shared" si="92"/>
        <v>2.6682758530218287E-2</v>
      </c>
      <c r="K375" s="21">
        <f t="shared" si="93"/>
        <v>-9.9034730395404225E-3</v>
      </c>
      <c r="L375">
        <f t="shared" si="96"/>
        <v>3.6586231569758709E-2</v>
      </c>
      <c r="M375">
        <f t="shared" si="97"/>
        <v>1.3385523404760087E-3</v>
      </c>
      <c r="N375">
        <f t="shared" si="98"/>
        <v>7.5474068153668865</v>
      </c>
      <c r="O375" s="21">
        <f t="shared" si="99"/>
        <v>0.2788931846331133</v>
      </c>
      <c r="P375" s="25">
        <f t="shared" si="100"/>
        <v>7.7781408434799831E-2</v>
      </c>
      <c r="Q375" s="27">
        <f t="shared" si="107"/>
        <v>5.3534772145485947</v>
      </c>
      <c r="R375" s="28">
        <f t="shared" si="101"/>
        <v>4.1371560000000099E-2</v>
      </c>
      <c r="AB375">
        <f t="shared" si="102"/>
        <v>2.9519125432639966E-2</v>
      </c>
      <c r="AC375">
        <f t="shared" si="103"/>
        <v>8.7137876630793162E-4</v>
      </c>
      <c r="AE375" s="6">
        <f t="shared" si="104"/>
        <v>7.6012786587395293</v>
      </c>
      <c r="AF375" s="21">
        <f t="shared" si="105"/>
        <v>0.22502134126047046</v>
      </c>
      <c r="AG375" s="21">
        <f t="shared" si="106"/>
        <v>5.0634604022661109E-2</v>
      </c>
    </row>
    <row r="376" spans="1:33" x14ac:dyDescent="0.2">
      <c r="A376" s="1">
        <v>38565</v>
      </c>
      <c r="B376" s="21">
        <v>97.379687283799726</v>
      </c>
      <c r="C376">
        <v>196.1</v>
      </c>
      <c r="D376" s="20">
        <v>7.5951000000000004</v>
      </c>
      <c r="E376">
        <f t="shared" si="95"/>
        <v>5.9646623605310598</v>
      </c>
      <c r="F376">
        <f t="shared" si="94"/>
        <v>15.294761685353855</v>
      </c>
      <c r="H376" s="21">
        <f t="shared" si="90"/>
        <v>1.9326437851185929E-3</v>
      </c>
      <c r="I376" s="21">
        <f t="shared" si="91"/>
        <v>6.1570035915854415E-3</v>
      </c>
      <c r="J376" s="21">
        <f t="shared" si="92"/>
        <v>-2.9541418039175538E-2</v>
      </c>
      <c r="K376" s="21">
        <f t="shared" si="93"/>
        <v>-4.2243598064668486E-3</v>
      </c>
      <c r="L376">
        <f t="shared" si="96"/>
        <v>-2.5317058232708689E-2</v>
      </c>
      <c r="M376">
        <f t="shared" si="97"/>
        <v>6.4095343755836279E-4</v>
      </c>
      <c r="N376">
        <f t="shared" si="98"/>
        <v>7.7932388928466487</v>
      </c>
      <c r="O376" s="21">
        <f t="shared" si="99"/>
        <v>-0.19813889284664832</v>
      </c>
      <c r="P376" s="25">
        <f t="shared" si="100"/>
        <v>3.9259020858495586E-2</v>
      </c>
      <c r="Q376" s="27">
        <f t="shared" si="107"/>
        <v>5.3308622005786193</v>
      </c>
      <c r="R376" s="28">
        <f t="shared" si="101"/>
        <v>5.3453439999999727E-2</v>
      </c>
      <c r="AB376">
        <f t="shared" si="102"/>
        <v>-2.9351836433469159E-2</v>
      </c>
      <c r="AC376">
        <f t="shared" si="103"/>
        <v>8.6153030201712756E-4</v>
      </c>
      <c r="AE376" s="6">
        <f t="shared" si="104"/>
        <v>7.8248162774792602</v>
      </c>
      <c r="AF376" s="21">
        <f t="shared" si="105"/>
        <v>-0.22971627747925982</v>
      </c>
      <c r="AG376" s="21">
        <f t="shared" si="106"/>
        <v>5.2769568138928295E-2</v>
      </c>
    </row>
    <row r="377" spans="1:33" x14ac:dyDescent="0.2">
      <c r="A377" s="1">
        <v>38596</v>
      </c>
      <c r="B377" s="21">
        <v>98.047552972618803</v>
      </c>
      <c r="C377">
        <v>198.8</v>
      </c>
      <c r="D377" s="20">
        <v>7.63</v>
      </c>
      <c r="E377">
        <f t="shared" si="95"/>
        <v>6.0331942591559207</v>
      </c>
      <c r="F377">
        <f t="shared" si="94"/>
        <v>15.470493184298038</v>
      </c>
      <c r="H377" s="21">
        <f t="shared" si="90"/>
        <v>6.858367565636847E-3</v>
      </c>
      <c r="I377" s="21">
        <f t="shared" si="91"/>
        <v>1.3768485466598701E-2</v>
      </c>
      <c r="J377" s="21">
        <f t="shared" si="92"/>
        <v>4.5950678727073591E-3</v>
      </c>
      <c r="K377" s="21">
        <f t="shared" si="93"/>
        <v>-6.9101179009618541E-3</v>
      </c>
      <c r="L377">
        <f t="shared" si="96"/>
        <v>1.1505185773669213E-2</v>
      </c>
      <c r="M377">
        <f t="shared" si="97"/>
        <v>1.3236929968664046E-4</v>
      </c>
      <c r="N377">
        <f t="shared" si="98"/>
        <v>7.5426169635304054</v>
      </c>
      <c r="O377" s="21">
        <f t="shared" si="99"/>
        <v>8.7383036469594444E-2</v>
      </c>
      <c r="P377" s="25">
        <f t="shared" si="100"/>
        <v>7.635795062646473E-3</v>
      </c>
      <c r="Q377" s="27">
        <f t="shared" si="107"/>
        <v>5.2940253142588398</v>
      </c>
      <c r="R377" s="28">
        <f t="shared" si="101"/>
        <v>1.2180099999999643E-3</v>
      </c>
      <c r="AB377">
        <f t="shared" si="102"/>
        <v>6.0363633892484125E-3</v>
      </c>
      <c r="AC377">
        <f t="shared" si="103"/>
        <v>3.6437682967058582E-5</v>
      </c>
      <c r="AE377" s="6">
        <f t="shared" si="104"/>
        <v>7.5841532164223198</v>
      </c>
      <c r="AF377" s="21">
        <f t="shared" si="105"/>
        <v>4.5846783577680128E-2</v>
      </c>
      <c r="AG377" s="21">
        <f t="shared" si="106"/>
        <v>2.1019275644186403E-3</v>
      </c>
    </row>
    <row r="378" spans="1:33" x14ac:dyDescent="0.2">
      <c r="A378" s="1">
        <v>38626</v>
      </c>
      <c r="B378" s="21">
        <v>98.221476329082094</v>
      </c>
      <c r="C378">
        <v>199.1</v>
      </c>
      <c r="D378" s="20">
        <v>7.8433000000000002</v>
      </c>
      <c r="E378">
        <f t="shared" si="95"/>
        <v>6.2002154295440413</v>
      </c>
      <c r="F378">
        <f t="shared" si="94"/>
        <v>15.898773754611449</v>
      </c>
      <c r="H378" s="21">
        <f t="shared" si="90"/>
        <v>1.7738673856741993E-3</v>
      </c>
      <c r="I378" s="21">
        <f t="shared" si="91"/>
        <v>1.5090543259557165E-3</v>
      </c>
      <c r="J378" s="21">
        <f t="shared" si="92"/>
        <v>2.7955439056356557E-2</v>
      </c>
      <c r="K378" s="21">
        <f t="shared" si="93"/>
        <v>2.6481305971848279E-4</v>
      </c>
      <c r="L378">
        <f t="shared" si="96"/>
        <v>2.7690625996638074E-2</v>
      </c>
      <c r="M378">
        <f t="shared" si="97"/>
        <v>7.6677076808568832E-4</v>
      </c>
      <c r="N378">
        <f t="shared" si="98"/>
        <v>7.632020523645652</v>
      </c>
      <c r="O378" s="21">
        <f t="shared" si="99"/>
        <v>0.21127947635434818</v>
      </c>
      <c r="P378" s="25">
        <f t="shared" si="100"/>
        <v>4.4639017128567576E-2</v>
      </c>
      <c r="Q378" s="27">
        <f t="shared" si="107"/>
        <v>5.2954272413005361</v>
      </c>
      <c r="R378" s="28">
        <f t="shared" si="101"/>
        <v>4.5496890000000116E-2</v>
      </c>
      <c r="AB378">
        <f t="shared" si="102"/>
        <v>2.6052814317692848E-2</v>
      </c>
      <c r="AC378">
        <f t="shared" si="103"/>
        <v>6.7874913387218144E-4</v>
      </c>
      <c r="AE378" s="6">
        <f t="shared" si="104"/>
        <v>7.6445170267560041</v>
      </c>
      <c r="AF378" s="21">
        <f t="shared" si="105"/>
        <v>0.19878297324399608</v>
      </c>
      <c r="AG378" s="21">
        <f t="shared" si="106"/>
        <v>3.9514670451723258E-2</v>
      </c>
    </row>
    <row r="379" spans="1:33" x14ac:dyDescent="0.2">
      <c r="A379" s="1">
        <v>38657</v>
      </c>
      <c r="B379" s="21">
        <v>97.984940564292003</v>
      </c>
      <c r="C379">
        <v>198.1</v>
      </c>
      <c r="D379" s="20">
        <v>8.1157000000000004</v>
      </c>
      <c r="E379">
        <f t="shared" si="95"/>
        <v>6.3987372490303001</v>
      </c>
      <c r="F379">
        <f t="shared" si="94"/>
        <v>16.407829210705167</v>
      </c>
      <c r="H379" s="21">
        <f t="shared" si="90"/>
        <v>-2.4081878386514877E-3</v>
      </c>
      <c r="I379" s="21">
        <f t="shared" si="91"/>
        <v>-5.0226017076845375E-3</v>
      </c>
      <c r="J379" s="21">
        <f t="shared" si="92"/>
        <v>3.4730279346703474E-2</v>
      </c>
      <c r="K379" s="21">
        <f t="shared" si="93"/>
        <v>2.6144138690330498E-3</v>
      </c>
      <c r="L379">
        <f t="shared" si="96"/>
        <v>3.2115865477670424E-2</v>
      </c>
      <c r="M379">
        <f t="shared" si="97"/>
        <v>1.0314288153798229E-3</v>
      </c>
      <c r="N379">
        <f t="shared" si="98"/>
        <v>7.8638056322989875</v>
      </c>
      <c r="O379" s="21">
        <f t="shared" si="99"/>
        <v>0.25189436770101281</v>
      </c>
      <c r="P379" s="25">
        <f t="shared" si="100"/>
        <v>6.3450772479493045E-2</v>
      </c>
      <c r="Q379" s="27">
        <f t="shared" si="107"/>
        <v>5.3092716797226478</v>
      </c>
      <c r="R379" s="28">
        <f t="shared" si="101"/>
        <v>7.4201760000000103E-2</v>
      </c>
      <c r="AB379">
        <f t="shared" si="102"/>
        <v>3.1732608846488985E-2</v>
      </c>
      <c r="AC379">
        <f t="shared" si="103"/>
        <v>1.006958464204271E-3</v>
      </c>
      <c r="AE379" s="6">
        <f t="shared" si="104"/>
        <v>7.8668116290343333</v>
      </c>
      <c r="AF379" s="21">
        <f t="shared" si="105"/>
        <v>0.24888837096566707</v>
      </c>
      <c r="AG379" s="21">
        <f t="shared" si="106"/>
        <v>6.1945421201943511E-2</v>
      </c>
    </row>
    <row r="380" spans="1:33" x14ac:dyDescent="0.2">
      <c r="A380" s="1">
        <v>38687</v>
      </c>
      <c r="B380" s="21">
        <v>98.030160636972468</v>
      </c>
      <c r="C380">
        <v>198.1</v>
      </c>
      <c r="D380" s="20">
        <v>7.9518000000000004</v>
      </c>
      <c r="E380">
        <f t="shared" si="95"/>
        <v>6.2666199926647836</v>
      </c>
      <c r="F380">
        <f t="shared" si="94"/>
        <v>16.069050277633512</v>
      </c>
      <c r="H380" s="21">
        <f t="shared" si="90"/>
        <v>4.615002307502003E-4</v>
      </c>
      <c r="I380" s="21">
        <f t="shared" si="91"/>
        <v>0</v>
      </c>
      <c r="J380" s="21">
        <f t="shared" si="92"/>
        <v>-2.0195423684956304E-2</v>
      </c>
      <c r="K380" s="21">
        <f t="shared" si="93"/>
        <v>4.615002307502003E-4</v>
      </c>
      <c r="L380">
        <f t="shared" si="96"/>
        <v>-2.0656923915706504E-2</v>
      </c>
      <c r="M380">
        <f t="shared" si="97"/>
        <v>4.2670850565928732E-4</v>
      </c>
      <c r="N380">
        <f t="shared" si="98"/>
        <v>8.1194453974226999</v>
      </c>
      <c r="O380" s="21">
        <f t="shared" si="99"/>
        <v>-0.16764539742269946</v>
      </c>
      <c r="P380" s="25">
        <f t="shared" si="100"/>
        <v>2.8104979277014847E-2</v>
      </c>
      <c r="Q380" s="27">
        <f t="shared" si="107"/>
        <v>5.3117219098279556</v>
      </c>
      <c r="R380" s="28">
        <f t="shared" si="101"/>
        <v>2.6863209999999978E-2</v>
      </c>
      <c r="AB380">
        <f t="shared" si="102"/>
        <v>-2.2189715677110842E-2</v>
      </c>
      <c r="AC380">
        <f t="shared" si="103"/>
        <v>4.9238348183101865E-4</v>
      </c>
      <c r="AE380" s="6">
        <f t="shared" si="104"/>
        <v>8.1318850755207279</v>
      </c>
      <c r="AF380" s="21">
        <f t="shared" si="105"/>
        <v>-0.1800850755207275</v>
      </c>
      <c r="AG380" s="21">
        <f t="shared" si="106"/>
        <v>3.243063442530613E-2</v>
      </c>
    </row>
    <row r="381" spans="1:33" x14ac:dyDescent="0.2">
      <c r="A381" s="1">
        <v>38718</v>
      </c>
      <c r="B381" s="21">
        <v>97.254462467146155</v>
      </c>
      <c r="C381">
        <v>199.3</v>
      </c>
      <c r="D381" s="20">
        <v>7.6696999999999997</v>
      </c>
      <c r="E381">
        <f t="shared" si="95"/>
        <v>6.1294186872120271</v>
      </c>
      <c r="F381">
        <f t="shared" si="94"/>
        <v>15.717234677188943</v>
      </c>
      <c r="H381" s="21">
        <f t="shared" si="90"/>
        <v>-7.9128521751473668E-3</v>
      </c>
      <c r="I381" s="21">
        <f t="shared" si="91"/>
        <v>6.0575466935892663E-3</v>
      </c>
      <c r="J381" s="21">
        <f t="shared" si="92"/>
        <v>-3.5476244372343424E-2</v>
      </c>
      <c r="K381" s="21">
        <f t="shared" si="93"/>
        <v>-1.3970398868736633E-2</v>
      </c>
      <c r="L381">
        <f t="shared" si="96"/>
        <v>-2.1505845503606791E-2</v>
      </c>
      <c r="M381">
        <f t="shared" si="97"/>
        <v>4.6250139082500445E-4</v>
      </c>
      <c r="N381">
        <f t="shared" si="98"/>
        <v>7.84071018227558</v>
      </c>
      <c r="O381" s="21">
        <f t="shared" si="99"/>
        <v>-0.17101018227558029</v>
      </c>
      <c r="P381" s="25">
        <f t="shared" si="100"/>
        <v>2.9244482441927195E-2</v>
      </c>
      <c r="Q381" s="27">
        <f t="shared" si="107"/>
        <v>5.2375150360678511</v>
      </c>
      <c r="R381" s="28">
        <f t="shared" si="101"/>
        <v>7.9580410000000379E-2</v>
      </c>
      <c r="AB381">
        <f t="shared" si="102"/>
        <v>-3.0744461927780402E-2</v>
      </c>
      <c r="AC381">
        <f t="shared" si="103"/>
        <v>9.4522193922873862E-4</v>
      </c>
      <c r="AE381" s="6">
        <f t="shared" si="104"/>
        <v>7.9141738123573244</v>
      </c>
      <c r="AF381" s="21">
        <f t="shared" si="105"/>
        <v>-0.24447381235732468</v>
      </c>
      <c r="AG381" s="21">
        <f t="shared" si="106"/>
        <v>5.9767444928524399E-2</v>
      </c>
    </row>
    <row r="382" spans="1:33" x14ac:dyDescent="0.2">
      <c r="A382" s="1">
        <v>38749</v>
      </c>
      <c r="B382" s="21">
        <v>97.710141661079987</v>
      </c>
      <c r="C382">
        <v>199.4</v>
      </c>
      <c r="D382" s="20">
        <v>7.8226000000000004</v>
      </c>
      <c r="E382">
        <f t="shared" si="95"/>
        <v>6.2255795232661573</v>
      </c>
      <c r="F382">
        <f t="shared" si="94"/>
        <v>15.963813105608379</v>
      </c>
      <c r="H382" s="21">
        <f t="shared" ref="H382:H445" si="108">B382/B381-1</f>
        <v>4.68543224006579E-3</v>
      </c>
      <c r="I382" s="21">
        <f t="shared" ref="I382:I445" si="109">C382/C381-1</f>
        <v>5.0175614651282174E-4</v>
      </c>
      <c r="J382" s="21">
        <f t="shared" ref="J382:J445" si="110">D382/D381-1</f>
        <v>1.9935590701070538E-2</v>
      </c>
      <c r="K382" s="21">
        <f t="shared" ref="K382:K445" si="111">H382-I382</f>
        <v>4.1836760935529682E-3</v>
      </c>
      <c r="L382">
        <f t="shared" si="96"/>
        <v>1.575191460751757E-2</v>
      </c>
      <c r="M382">
        <f t="shared" si="97"/>
        <v>2.481228138025254E-4</v>
      </c>
      <c r="N382">
        <f t="shared" si="98"/>
        <v>7.7017875405347231</v>
      </c>
      <c r="O382" s="21">
        <f t="shared" si="99"/>
        <v>0.1208124594652773</v>
      </c>
      <c r="P382" s="25">
        <f t="shared" si="100"/>
        <v>1.4595650362049271E-2</v>
      </c>
      <c r="Q382" s="27">
        <f t="shared" si="107"/>
        <v>5.2594271025138726</v>
      </c>
      <c r="R382" s="28">
        <f t="shared" si="101"/>
        <v>2.3378410000000214E-2</v>
      </c>
      <c r="AB382">
        <f t="shared" si="102"/>
        <v>1.6206555987450119E-2</v>
      </c>
      <c r="AC382">
        <f t="shared" si="103"/>
        <v>2.6265245697435532E-4</v>
      </c>
      <c r="AE382" s="6">
        <f t="shared" si="104"/>
        <v>7.6983005775430549</v>
      </c>
      <c r="AF382" s="21">
        <f t="shared" si="105"/>
        <v>0.12429942245694559</v>
      </c>
      <c r="AG382" s="21">
        <f t="shared" si="106"/>
        <v>1.5450346423130229E-2</v>
      </c>
    </row>
    <row r="383" spans="1:33" x14ac:dyDescent="0.2">
      <c r="A383" s="1">
        <v>38777</v>
      </c>
      <c r="B383" s="21">
        <v>98.402356619803925</v>
      </c>
      <c r="C383">
        <v>199.7</v>
      </c>
      <c r="D383" s="20">
        <v>7.8109000000000002</v>
      </c>
      <c r="E383">
        <f t="shared" si="95"/>
        <v>6.1818262380919924</v>
      </c>
      <c r="F383">
        <f t="shared" si="94"/>
        <v>15.851619652024429</v>
      </c>
      <c r="H383" s="21">
        <f t="shared" si="108"/>
        <v>7.0843716625135222E-3</v>
      </c>
      <c r="I383" s="21">
        <f t="shared" si="109"/>
        <v>1.5045135406217547E-3</v>
      </c>
      <c r="J383" s="21">
        <f t="shared" si="110"/>
        <v>-1.4956664024748934E-3</v>
      </c>
      <c r="K383" s="21">
        <f t="shared" si="111"/>
        <v>5.5798581218917676E-3</v>
      </c>
      <c r="L383">
        <f t="shared" si="96"/>
        <v>-7.0755245243666609E-3</v>
      </c>
      <c r="M383">
        <f t="shared" si="97"/>
        <v>5.0063047294914063E-5</v>
      </c>
      <c r="N383">
        <f t="shared" si="98"/>
        <v>7.8662489981443109</v>
      </c>
      <c r="O383" s="21">
        <f t="shared" si="99"/>
        <v>-5.5348998144310713E-2</v>
      </c>
      <c r="P383" s="25">
        <f t="shared" si="100"/>
        <v>3.0635115955789105E-3</v>
      </c>
      <c r="Q383" s="27">
        <f t="shared" si="107"/>
        <v>5.2887739595483323</v>
      </c>
      <c r="R383" s="28">
        <f t="shared" si="101"/>
        <v>1.3689000000000621E-4</v>
      </c>
      <c r="AB383">
        <f t="shared" si="102"/>
        <v>-5.8754002503587973E-3</v>
      </c>
      <c r="AC383">
        <f t="shared" si="103"/>
        <v>3.4520328101916216E-5</v>
      </c>
      <c r="AE383" s="6">
        <f t="shared" si="104"/>
        <v>7.8568609059984569</v>
      </c>
      <c r="AF383" s="21">
        <f t="shared" si="105"/>
        <v>-4.5960905998456703E-2</v>
      </c>
      <c r="AG383" s="21">
        <f t="shared" si="106"/>
        <v>2.1124048801989732E-3</v>
      </c>
    </row>
    <row r="384" spans="1:33" x14ac:dyDescent="0.2">
      <c r="A384" s="1">
        <v>38808</v>
      </c>
      <c r="B384" s="21">
        <v>98.899777419288952</v>
      </c>
      <c r="C384">
        <v>200.7</v>
      </c>
      <c r="D384" s="20">
        <v>7.6005000000000003</v>
      </c>
      <c r="E384">
        <f t="shared" si="95"/>
        <v>6.0150241031288179</v>
      </c>
      <c r="F384">
        <f t="shared" si="94"/>
        <v>15.423900738754231</v>
      </c>
      <c r="H384" s="21">
        <f t="shared" si="108"/>
        <v>5.0549683622609365E-3</v>
      </c>
      <c r="I384" s="21">
        <f t="shared" si="109"/>
        <v>5.0075112669003552E-3</v>
      </c>
      <c r="J384" s="21">
        <f t="shared" si="110"/>
        <v>-2.6936716639567759E-2</v>
      </c>
      <c r="K384" s="21">
        <f t="shared" si="111"/>
        <v>4.7457095360581292E-5</v>
      </c>
      <c r="L384">
        <f t="shared" si="96"/>
        <v>-2.6984173734928341E-2</v>
      </c>
      <c r="M384">
        <f t="shared" si="97"/>
        <v>7.2814563215679656E-4</v>
      </c>
      <c r="N384">
        <f t="shared" si="98"/>
        <v>7.8112706826261524</v>
      </c>
      <c r="O384" s="21">
        <f t="shared" si="99"/>
        <v>-0.21077068262615217</v>
      </c>
      <c r="P384" s="25">
        <f t="shared" si="100"/>
        <v>4.4424280654694163E-2</v>
      </c>
      <c r="Q384" s="27">
        <f t="shared" si="107"/>
        <v>5.2890249493984713</v>
      </c>
      <c r="R384" s="28">
        <f t="shared" si="101"/>
        <v>4.4268159999999966E-2</v>
      </c>
      <c r="AB384">
        <f t="shared" si="102"/>
        <v>-2.8738041307779356E-2</v>
      </c>
      <c r="AC384">
        <f t="shared" si="103"/>
        <v>8.2587501820763267E-4</v>
      </c>
      <c r="AE384" s="6">
        <f t="shared" si="104"/>
        <v>7.8249699668509338</v>
      </c>
      <c r="AF384" s="21">
        <f t="shared" si="105"/>
        <v>-0.22446996685093357</v>
      </c>
      <c r="AG384" s="21">
        <f t="shared" si="106"/>
        <v>5.0386766018059213E-2</v>
      </c>
    </row>
    <row r="385" spans="1:33" x14ac:dyDescent="0.2">
      <c r="A385" s="1">
        <v>38838</v>
      </c>
      <c r="B385" s="21">
        <v>99.052829972976653</v>
      </c>
      <c r="C385">
        <v>201.3</v>
      </c>
      <c r="D385" s="20">
        <v>7.3049999999999997</v>
      </c>
      <c r="E385">
        <f t="shared" si="95"/>
        <v>5.7894893249446318</v>
      </c>
      <c r="F385">
        <f t="shared" si="94"/>
        <v>14.845577863864941</v>
      </c>
      <c r="H385" s="21">
        <f t="shared" si="108"/>
        <v>1.547552054023571E-3</v>
      </c>
      <c r="I385" s="21">
        <f t="shared" si="109"/>
        <v>2.989536621823774E-3</v>
      </c>
      <c r="J385" s="21">
        <f t="shared" si="110"/>
        <v>-3.8879021117031898E-2</v>
      </c>
      <c r="K385" s="21">
        <f t="shared" si="111"/>
        <v>-1.441984567800203E-3</v>
      </c>
      <c r="L385">
        <f t="shared" si="96"/>
        <v>-3.7437036549231695E-2</v>
      </c>
      <c r="M385">
        <f t="shared" si="97"/>
        <v>1.4015317055885098E-3</v>
      </c>
      <c r="N385">
        <f t="shared" si="98"/>
        <v>7.5895401962924351</v>
      </c>
      <c r="O385" s="21">
        <f t="shared" si="99"/>
        <v>-0.28454019629243543</v>
      </c>
      <c r="P385" s="25">
        <f t="shared" si="100"/>
        <v>8.0963123306137683E-2</v>
      </c>
      <c r="Q385" s="27">
        <f t="shared" si="107"/>
        <v>5.2813982570427287</v>
      </c>
      <c r="R385" s="28">
        <f t="shared" si="101"/>
        <v>8.7320250000000321E-2</v>
      </c>
      <c r="AB385">
        <f t="shared" si="102"/>
        <v>-3.998618243040656E-2</v>
      </c>
      <c r="AC385">
        <f t="shared" si="103"/>
        <v>1.5988947853577543E-3</v>
      </c>
      <c r="AE385" s="6">
        <f t="shared" si="104"/>
        <v>7.6089149795623037</v>
      </c>
      <c r="AF385" s="21">
        <f t="shared" si="105"/>
        <v>-0.30391497956230396</v>
      </c>
      <c r="AG385" s="21">
        <f t="shared" si="106"/>
        <v>9.2364314802355629E-2</v>
      </c>
    </row>
    <row r="386" spans="1:33" x14ac:dyDescent="0.2">
      <c r="A386" s="1">
        <v>38869</v>
      </c>
      <c r="B386" s="21">
        <v>99.025002235942523</v>
      </c>
      <c r="C386">
        <v>201.8</v>
      </c>
      <c r="D386" s="20">
        <v>7.2949000000000002</v>
      </c>
      <c r="E386">
        <f t="shared" si="95"/>
        <v>5.7974737941616175</v>
      </c>
      <c r="F386">
        <f t="shared" si="94"/>
        <v>14.866051873368972</v>
      </c>
      <c r="H386" s="21">
        <f t="shared" si="108"/>
        <v>-2.8093833403575186E-4</v>
      </c>
      <c r="I386" s="21">
        <f t="shared" si="109"/>
        <v>2.4838549428713996E-3</v>
      </c>
      <c r="J386" s="21">
        <f t="shared" si="110"/>
        <v>-1.3826146475016676E-3</v>
      </c>
      <c r="K386" s="21">
        <f t="shared" si="111"/>
        <v>-2.7647932769071515E-3</v>
      </c>
      <c r="L386">
        <f t="shared" si="96"/>
        <v>1.3821786294054839E-3</v>
      </c>
      <c r="M386">
        <f t="shared" si="97"/>
        <v>1.910417763585222E-6</v>
      </c>
      <c r="N386">
        <f t="shared" si="98"/>
        <v>7.2848031851121933</v>
      </c>
      <c r="O386" s="21">
        <f t="shared" si="99"/>
        <v>1.0096814887806893E-2</v>
      </c>
      <c r="P386" s="25">
        <f t="shared" si="100"/>
        <v>1.0194567087863892E-4</v>
      </c>
      <c r="Q386" s="27">
        <f t="shared" si="107"/>
        <v>5.266796282648988</v>
      </c>
      <c r="R386" s="28">
        <f t="shared" si="101"/>
        <v>1.0200999999999098E-4</v>
      </c>
      <c r="AB386">
        <f t="shared" si="102"/>
        <v>-1.8732729087376199E-3</v>
      </c>
      <c r="AC386">
        <f t="shared" si="103"/>
        <v>3.5091513906103032E-6</v>
      </c>
      <c r="AE386" s="6">
        <f t="shared" si="104"/>
        <v>7.3085842585983292</v>
      </c>
      <c r="AF386" s="21">
        <f t="shared" si="105"/>
        <v>-1.3684258598329002E-2</v>
      </c>
      <c r="AG386" s="21">
        <f t="shared" si="106"/>
        <v>1.8725893338594123E-4</v>
      </c>
    </row>
    <row r="387" spans="1:33" x14ac:dyDescent="0.2">
      <c r="A387" s="1">
        <v>38899</v>
      </c>
      <c r="B387" s="21">
        <v>98.854557346608487</v>
      </c>
      <c r="C387">
        <v>202.9</v>
      </c>
      <c r="D387" s="20">
        <v>7.2653999999999996</v>
      </c>
      <c r="E387">
        <f t="shared" si="95"/>
        <v>5.8155130039170437</v>
      </c>
      <c r="F387">
        <f t="shared" si="94"/>
        <v>14.912308542652893</v>
      </c>
      <c r="H387" s="21">
        <f t="shared" si="108"/>
        <v>-1.7212308556976419E-3</v>
      </c>
      <c r="I387" s="21">
        <f t="shared" si="109"/>
        <v>5.4509415262635752E-3</v>
      </c>
      <c r="J387" s="21">
        <f t="shared" si="110"/>
        <v>-4.0439210955599547E-3</v>
      </c>
      <c r="K387" s="21">
        <f t="shared" si="111"/>
        <v>-7.1721723819612171E-3</v>
      </c>
      <c r="L387">
        <f t="shared" si="96"/>
        <v>3.1282512864012624E-3</v>
      </c>
      <c r="M387">
        <f t="shared" si="97"/>
        <v>9.7859561108711533E-6</v>
      </c>
      <c r="N387">
        <f t="shared" si="98"/>
        <v>7.2425797196908315</v>
      </c>
      <c r="O387" s="21">
        <f t="shared" si="99"/>
        <v>2.2820280309168162E-2</v>
      </c>
      <c r="P387" s="25">
        <f t="shared" si="100"/>
        <v>5.2076519338900811E-4</v>
      </c>
      <c r="Q387" s="27">
        <f t="shared" si="107"/>
        <v>5.2290219118091565</v>
      </c>
      <c r="R387" s="28">
        <f t="shared" si="101"/>
        <v>8.7025000000003105E-4</v>
      </c>
      <c r="AB387">
        <f t="shared" si="102"/>
        <v>-2.4804934927614678E-3</v>
      </c>
      <c r="AC387">
        <f t="shared" si="103"/>
        <v>6.1528479676319855E-6</v>
      </c>
      <c r="AE387" s="6">
        <f t="shared" si="104"/>
        <v>7.2834949519803454</v>
      </c>
      <c r="AF387" s="21">
        <f t="shared" si="105"/>
        <v>-1.8094951980345719E-2</v>
      </c>
      <c r="AG387" s="21">
        <f t="shared" si="106"/>
        <v>3.2742728717101747E-4</v>
      </c>
    </row>
    <row r="388" spans="1:33" x14ac:dyDescent="0.2">
      <c r="A388" s="1">
        <v>38930</v>
      </c>
      <c r="B388" s="21">
        <v>98.920648222064543</v>
      </c>
      <c r="C388">
        <v>203.8</v>
      </c>
      <c r="D388" s="20">
        <v>7.1890000000000001</v>
      </c>
      <c r="E388">
        <f t="shared" si="95"/>
        <v>5.7760222828259815</v>
      </c>
      <c r="F388">
        <f t="shared" si="94"/>
        <v>14.811045280566622</v>
      </c>
      <c r="H388" s="21">
        <f t="shared" si="108"/>
        <v>6.6856680389881795E-4</v>
      </c>
      <c r="I388" s="21">
        <f t="shared" si="109"/>
        <v>4.4356826022671214E-3</v>
      </c>
      <c r="J388" s="21">
        <f t="shared" si="110"/>
        <v>-1.0515594461419808E-2</v>
      </c>
      <c r="K388" s="21">
        <f t="shared" si="111"/>
        <v>-3.7671157983683035E-3</v>
      </c>
      <c r="L388">
        <f t="shared" si="96"/>
        <v>-6.7484786630515048E-3</v>
      </c>
      <c r="M388">
        <f t="shared" si="97"/>
        <v>4.5541964265661428E-5</v>
      </c>
      <c r="N388">
        <f t="shared" si="98"/>
        <v>7.2380303968785347</v>
      </c>
      <c r="O388" s="21">
        <f t="shared" si="99"/>
        <v>-4.903039687853461E-2</v>
      </c>
      <c r="P388" s="25">
        <f t="shared" si="100"/>
        <v>2.4039798180666163E-3</v>
      </c>
      <c r="Q388" s="27">
        <f t="shared" si="107"/>
        <v>5.2093235807551661</v>
      </c>
      <c r="R388" s="28">
        <f t="shared" si="101"/>
        <v>5.8369599999999354E-3</v>
      </c>
      <c r="AB388">
        <f t="shared" si="102"/>
        <v>-1.0539114209389279E-2</v>
      </c>
      <c r="AC388">
        <f t="shared" si="103"/>
        <v>1.11072928318551E-4</v>
      </c>
      <c r="AE388" s="6">
        <f t="shared" si="104"/>
        <v>7.265570880376897</v>
      </c>
      <c r="AF388" s="21">
        <f t="shared" si="105"/>
        <v>-7.6570880376896966E-2</v>
      </c>
      <c r="AG388" s="21">
        <f t="shared" si="106"/>
        <v>5.8630997216930648E-3</v>
      </c>
    </row>
    <row r="389" spans="1:33" x14ac:dyDescent="0.2">
      <c r="A389" s="1">
        <v>38961</v>
      </c>
      <c r="B389" s="21">
        <v>99.49807376552269</v>
      </c>
      <c r="C389">
        <v>202.8</v>
      </c>
      <c r="D389" s="20">
        <v>7.2843999999999998</v>
      </c>
      <c r="E389">
        <f t="shared" si="95"/>
        <v>5.7901553175732232</v>
      </c>
      <c r="F389">
        <f t="shared" si="94"/>
        <v>14.847285621642802</v>
      </c>
      <c r="H389" s="21">
        <f t="shared" si="108"/>
        <v>5.837260004219802E-3</v>
      </c>
      <c r="I389" s="21">
        <f t="shared" si="109"/>
        <v>-4.9067713444553851E-3</v>
      </c>
      <c r="J389" s="21">
        <f t="shared" si="110"/>
        <v>1.3270274029767659E-2</v>
      </c>
      <c r="K389" s="21">
        <f t="shared" si="111"/>
        <v>1.0744031348675187E-2</v>
      </c>
      <c r="L389">
        <f t="shared" si="96"/>
        <v>2.5262426810924721E-3</v>
      </c>
      <c r="M389">
        <f t="shared" si="97"/>
        <v>6.3819020837732817E-6</v>
      </c>
      <c r="N389">
        <f t="shared" si="98"/>
        <v>7.2662388413656256</v>
      </c>
      <c r="O389" s="21">
        <f t="shared" si="99"/>
        <v>1.8161158634374175E-2</v>
      </c>
      <c r="P389" s="25">
        <f t="shared" si="100"/>
        <v>3.2982768294290366E-4</v>
      </c>
      <c r="Q389" s="27">
        <f t="shared" si="107"/>
        <v>5.2652927166121923</v>
      </c>
      <c r="R389" s="28">
        <f t="shared" si="101"/>
        <v>9.101159999999945E-3</v>
      </c>
      <c r="AB389">
        <f t="shared" si="102"/>
        <v>6.4837458100547377E-3</v>
      </c>
      <c r="AC389">
        <f t="shared" si="103"/>
        <v>4.2038959729402368E-5</v>
      </c>
      <c r="AE389" s="6">
        <f t="shared" si="104"/>
        <v>7.2377883513715151</v>
      </c>
      <c r="AF389" s="21">
        <f t="shared" si="105"/>
        <v>4.6611648628484659E-2</v>
      </c>
      <c r="AG389" s="21">
        <f t="shared" si="106"/>
        <v>2.1726457878653159E-3</v>
      </c>
    </row>
    <row r="390" spans="1:33" x14ac:dyDescent="0.2">
      <c r="A390" s="1">
        <v>38991</v>
      </c>
      <c r="B390" s="21">
        <v>99.508509166910486</v>
      </c>
      <c r="C390">
        <v>201.9</v>
      </c>
      <c r="D390" s="20">
        <v>7.3338000000000001</v>
      </c>
      <c r="E390">
        <f t="shared" si="95"/>
        <v>5.8029430938179436</v>
      </c>
      <c r="F390">
        <f t="shared" si="94"/>
        <v>14.880076411519333</v>
      </c>
      <c r="H390" s="21">
        <f t="shared" si="108"/>
        <v>1.0488043630263455E-4</v>
      </c>
      <c r="I390" s="21">
        <f t="shared" si="109"/>
        <v>-4.4378698224852853E-3</v>
      </c>
      <c r="J390" s="21">
        <f t="shared" si="110"/>
        <v>6.781615507111205E-3</v>
      </c>
      <c r="K390" s="21">
        <f t="shared" si="111"/>
        <v>4.5427502587879198E-3</v>
      </c>
      <c r="L390">
        <f t="shared" si="96"/>
        <v>2.2388652483232852E-3</v>
      </c>
      <c r="M390">
        <f t="shared" si="97"/>
        <v>5.0125176001496853E-6</v>
      </c>
      <c r="N390">
        <f t="shared" si="98"/>
        <v>7.3174912099851133</v>
      </c>
      <c r="O390" s="21">
        <f t="shared" si="99"/>
        <v>1.6308790014886831E-2</v>
      </c>
      <c r="P390" s="25">
        <f t="shared" si="100"/>
        <v>2.6597663174967239E-4</v>
      </c>
      <c r="Q390" s="27">
        <f t="shared" si="107"/>
        <v>5.2892116264631763</v>
      </c>
      <c r="R390" s="28">
        <f t="shared" si="101"/>
        <v>2.4403600000000329E-3</v>
      </c>
      <c r="AB390">
        <f t="shared" si="102"/>
        <v>2.8852320927395198E-3</v>
      </c>
      <c r="AC390">
        <f t="shared" si="103"/>
        <v>8.3245642289740694E-6</v>
      </c>
      <c r="AE390" s="6">
        <f t="shared" si="104"/>
        <v>7.3127828153436489</v>
      </c>
      <c r="AF390" s="21">
        <f t="shared" si="105"/>
        <v>2.1017184656351162E-2</v>
      </c>
      <c r="AG390" s="21">
        <f t="shared" si="106"/>
        <v>4.4172205087916272E-4</v>
      </c>
    </row>
    <row r="391" spans="1:33" x14ac:dyDescent="0.2">
      <c r="A391" s="1">
        <v>39022</v>
      </c>
      <c r="B391" s="21">
        <v>99.633733983564056</v>
      </c>
      <c r="C391">
        <v>202</v>
      </c>
      <c r="D391" s="20">
        <v>7.0612000000000004</v>
      </c>
      <c r="E391">
        <f t="shared" si="95"/>
        <v>5.5829871155273683</v>
      </c>
      <c r="F391">
        <f t="shared" si="94"/>
        <v>14.316058858491623</v>
      </c>
      <c r="H391" s="21">
        <f t="shared" si="108"/>
        <v>1.2584332506029305E-3</v>
      </c>
      <c r="I391" s="21">
        <f t="shared" si="109"/>
        <v>4.9529470034670453E-4</v>
      </c>
      <c r="J391" s="21">
        <f t="shared" si="110"/>
        <v>-3.7170361886061709E-2</v>
      </c>
      <c r="K391" s="21">
        <f t="shared" si="111"/>
        <v>7.6313855025622601E-4</v>
      </c>
      <c r="L391">
        <f t="shared" si="96"/>
        <v>-3.7933500436317935E-2</v>
      </c>
      <c r="M391">
        <f t="shared" si="97"/>
        <v>1.438950455352133E-3</v>
      </c>
      <c r="N391">
        <f t="shared" si="98"/>
        <v>7.339396705499869</v>
      </c>
      <c r="O391" s="21">
        <f t="shared" si="99"/>
        <v>-0.27819670549986864</v>
      </c>
      <c r="P391" s="25">
        <f t="shared" si="100"/>
        <v>7.7393406950980639E-2</v>
      </c>
      <c r="Q391" s="27">
        <f t="shared" si="107"/>
        <v>5.2932480277557934</v>
      </c>
      <c r="R391" s="28">
        <f t="shared" si="101"/>
        <v>7.4310759999999851E-2</v>
      </c>
      <c r="AB391">
        <f t="shared" si="102"/>
        <v>-3.9305234253396118E-2</v>
      </c>
      <c r="AC391">
        <f t="shared" si="103"/>
        <v>1.5449014397143435E-3</v>
      </c>
      <c r="AE391" s="6">
        <f t="shared" si="104"/>
        <v>7.3494567269675573</v>
      </c>
      <c r="AF391" s="21">
        <f t="shared" si="105"/>
        <v>-0.28825672696755689</v>
      </c>
      <c r="AG391" s="21">
        <f t="shared" si="106"/>
        <v>8.3091940642048639E-2</v>
      </c>
    </row>
    <row r="392" spans="1:33" x14ac:dyDescent="0.2">
      <c r="A392" s="1">
        <v>39052</v>
      </c>
      <c r="B392" s="21">
        <v>99.633733983564056</v>
      </c>
      <c r="C392">
        <v>203.1</v>
      </c>
      <c r="D392" s="20">
        <v>6.8398000000000003</v>
      </c>
      <c r="E392">
        <f t="shared" si="95"/>
        <v>5.4373848132160871</v>
      </c>
      <c r="F392">
        <f t="shared" si="94"/>
        <v>13.942701176181567</v>
      </c>
      <c r="H392" s="21">
        <f t="shared" si="108"/>
        <v>0</v>
      </c>
      <c r="I392" s="21">
        <f t="shared" si="109"/>
        <v>5.4455445544554504E-3</v>
      </c>
      <c r="J392" s="21">
        <f t="shared" si="110"/>
        <v>-3.1354444003852011E-2</v>
      </c>
      <c r="K392" s="21">
        <f t="shared" si="111"/>
        <v>-5.4455445544554504E-3</v>
      </c>
      <c r="L392">
        <f t="shared" si="96"/>
        <v>-2.5908899449396561E-2</v>
      </c>
      <c r="M392">
        <f t="shared" si="97"/>
        <v>6.7127107067894141E-4</v>
      </c>
      <c r="N392">
        <f t="shared" si="98"/>
        <v>7.0227479207920798</v>
      </c>
      <c r="O392" s="21">
        <f t="shared" si="99"/>
        <v>-0.18294792079207944</v>
      </c>
      <c r="P392" s="25">
        <f t="shared" si="100"/>
        <v>3.3469941722144972E-2</v>
      </c>
      <c r="Q392" s="27">
        <f t="shared" si="107"/>
        <v>5.2644234097828662</v>
      </c>
      <c r="R392" s="28">
        <f t="shared" si="101"/>
        <v>4.901796000000002E-2</v>
      </c>
      <c r="AB392">
        <f t="shared" si="102"/>
        <v>-3.0595721811772798E-2</v>
      </c>
      <c r="AC392">
        <f t="shared" si="103"/>
        <v>9.3609819318338976E-4</v>
      </c>
      <c r="AE392" s="6">
        <f t="shared" si="104"/>
        <v>7.0558425108572909</v>
      </c>
      <c r="AF392" s="21">
        <f t="shared" si="105"/>
        <v>-0.21604251085729054</v>
      </c>
      <c r="AG392" s="21">
        <f t="shared" si="106"/>
        <v>4.6674366497522497E-2</v>
      </c>
    </row>
    <row r="393" spans="1:33" x14ac:dyDescent="0.2">
      <c r="A393" s="1">
        <v>39083</v>
      </c>
      <c r="B393" s="21">
        <v>99.139791651208299</v>
      </c>
      <c r="C393">
        <v>203.43700000000001</v>
      </c>
      <c r="D393" s="20">
        <v>6.9901</v>
      </c>
      <c r="E393">
        <f t="shared" si="95"/>
        <v>5.5938199061745264</v>
      </c>
      <c r="F393">
        <f t="shared" ref="F393:F450" si="112">C393*D393/B393</f>
        <v>14.343836617117487</v>
      </c>
      <c r="H393" s="21">
        <f t="shared" si="108"/>
        <v>-4.9575812589462975E-3</v>
      </c>
      <c r="I393" s="21">
        <f t="shared" si="109"/>
        <v>1.659281142294633E-3</v>
      </c>
      <c r="J393" s="21">
        <f t="shared" si="110"/>
        <v>2.19743267346999E-2</v>
      </c>
      <c r="K393" s="21">
        <f t="shared" si="111"/>
        <v>-6.6168624012409305E-3</v>
      </c>
      <c r="L393">
        <f t="shared" si="96"/>
        <v>2.8591189135940831E-2</v>
      </c>
      <c r="M393">
        <f t="shared" si="97"/>
        <v>8.1745609620714104E-4</v>
      </c>
      <c r="N393">
        <f t="shared" si="98"/>
        <v>6.7945419845479922</v>
      </c>
      <c r="O393" s="21">
        <f t="shared" si="99"/>
        <v>0.19555801545200779</v>
      </c>
      <c r="P393" s="25">
        <f t="shared" si="100"/>
        <v>3.8242937407527718E-2</v>
      </c>
      <c r="Q393" s="27">
        <f t="shared" si="107"/>
        <v>5.229589444458461</v>
      </c>
      <c r="R393" s="28">
        <f t="shared" si="101"/>
        <v>2.2590089999999896E-2</v>
      </c>
      <c r="AB393">
        <f t="shared" si="102"/>
        <v>2.3278948740256534E-2</v>
      </c>
      <c r="AC393">
        <f t="shared" si="103"/>
        <v>5.4190945445149123E-4</v>
      </c>
      <c r="AE393" s="6">
        <f t="shared" si="104"/>
        <v>6.8308766464063941</v>
      </c>
      <c r="AF393" s="21">
        <f t="shared" si="105"/>
        <v>0.15922335359360584</v>
      </c>
      <c r="AG393" s="21">
        <f t="shared" si="106"/>
        <v>2.5352076329594436E-2</v>
      </c>
    </row>
    <row r="394" spans="1:33" x14ac:dyDescent="0.2">
      <c r="A394" s="1">
        <v>39114</v>
      </c>
      <c r="B394" s="21">
        <v>99.640690917822596</v>
      </c>
      <c r="C394">
        <v>204.226</v>
      </c>
      <c r="D394" s="20">
        <v>7.02</v>
      </c>
      <c r="E394">
        <f t="shared" ref="E394:E450" si="113">C394*D394/B394/$F$8*$E$8</f>
        <v>5.6111846878775919</v>
      </c>
      <c r="F394">
        <f t="shared" si="112"/>
        <v>14.388363898263194</v>
      </c>
      <c r="H394" s="21">
        <f t="shared" si="108"/>
        <v>5.0524542998491295E-3</v>
      </c>
      <c r="I394" s="21">
        <f t="shared" si="109"/>
        <v>3.8783505458692691E-3</v>
      </c>
      <c r="J394" s="21">
        <f t="shared" si="110"/>
        <v>4.2774781476659918E-3</v>
      </c>
      <c r="K394" s="21">
        <f t="shared" si="111"/>
        <v>1.1741037539798604E-3</v>
      </c>
      <c r="L394">
        <f t="shared" ref="L394:L450" si="114">J394-K394</f>
        <v>3.1033743936861313E-3</v>
      </c>
      <c r="M394">
        <f t="shared" ref="M394:M450" si="115">(J394-K394)^2</f>
        <v>9.630932627386764E-6</v>
      </c>
      <c r="N394">
        <f t="shared" ref="N394:N450" si="116">D393*(1+K394)</f>
        <v>6.9983071026506947</v>
      </c>
      <c r="O394" s="21">
        <f t="shared" ref="O394:O457" si="117">(D394-N394)</f>
        <v>2.1692897349304907E-2</v>
      </c>
      <c r="P394" s="25">
        <f t="shared" ref="P394:P450" si="118">(D394-N394)^2</f>
        <v>4.7058179540747987E-4</v>
      </c>
      <c r="Q394" s="27">
        <f t="shared" si="107"/>
        <v>5.2357295250569731</v>
      </c>
      <c r="R394" s="28">
        <f t="shared" ref="R394:R450" si="119">(D394-D393)^2</f>
        <v>8.940099999999757E-4</v>
      </c>
      <c r="AB394">
        <f t="shared" ref="AB394:AB457" si="120">(J394 - 0.001779207 - 0.466056088*K394)</f>
        <v>1.9510729451800235E-3</v>
      </c>
      <c r="AC394">
        <f t="shared" ref="AC394:AC457" si="121">(J394 - 0.001779207 - 0.466056088*K394)^2</f>
        <v>3.806685637413451E-6</v>
      </c>
      <c r="AE394" s="6">
        <f t="shared" ref="AE394:AE457" si="122">D393*(1+0.001779207+0.466056088*K394)</f>
        <v>7.0063618050058976</v>
      </c>
      <c r="AF394" s="21">
        <f t="shared" ref="AF394:AF457" si="123">(D394-AE394)</f>
        <v>1.3638194994102015E-2</v>
      </c>
      <c r="AG394" s="21">
        <f t="shared" ref="AG394:AG457" si="124">(D394-AE394)^2</f>
        <v>1.8600036269714927E-4</v>
      </c>
    </row>
    <row r="395" spans="1:33" x14ac:dyDescent="0.2">
      <c r="A395" s="1">
        <v>39142</v>
      </c>
      <c r="B395" s="21">
        <v>100.29464273812459</v>
      </c>
      <c r="C395">
        <v>205.28800000000001</v>
      </c>
      <c r="D395" s="20">
        <v>7.0171000000000001</v>
      </c>
      <c r="E395">
        <f t="shared" si="113"/>
        <v>5.60127175816395</v>
      </c>
      <c r="F395">
        <f t="shared" si="112"/>
        <v>14.362944873948074</v>
      </c>
      <c r="H395" s="21">
        <f t="shared" si="108"/>
        <v>6.5631000174550813E-3</v>
      </c>
      <c r="I395" s="21">
        <f t="shared" si="109"/>
        <v>5.2001214340975377E-3</v>
      </c>
      <c r="J395" s="21">
        <f t="shared" si="110"/>
        <v>-4.1310541310535243E-4</v>
      </c>
      <c r="K395" s="21">
        <f t="shared" si="111"/>
        <v>1.3629785833575436E-3</v>
      </c>
      <c r="L395">
        <f t="shared" si="114"/>
        <v>-1.7760839964628961E-3</v>
      </c>
      <c r="M395">
        <f t="shared" si="115"/>
        <v>3.1544743624916124E-6</v>
      </c>
      <c r="N395">
        <f t="shared" si="116"/>
        <v>7.0295681096551696</v>
      </c>
      <c r="O395" s="21">
        <f t="shared" si="117"/>
        <v>-1.2468109655169535E-2</v>
      </c>
      <c r="P395" s="25">
        <f t="shared" si="118"/>
        <v>1.5545375837333177E-4</v>
      </c>
      <c r="Q395" s="27">
        <f t="shared" ref="Q395:Q426" si="125">Q394*(1+K395)</f>
        <v>5.2428657122678786</v>
      </c>
      <c r="R395" s="28">
        <f t="shared" si="119"/>
        <v>8.40999999999686E-6</v>
      </c>
      <c r="AB395">
        <f t="shared" si="120"/>
        <v>-2.8275368796927512E-3</v>
      </c>
      <c r="AC395">
        <f t="shared" si="121"/>
        <v>7.9949648060226193E-6</v>
      </c>
      <c r="AE395" s="6">
        <f t="shared" si="122"/>
        <v>7.0369493088954433</v>
      </c>
      <c r="AF395" s="21">
        <f t="shared" si="123"/>
        <v>-1.984930889544323E-2</v>
      </c>
      <c r="AG395" s="21">
        <f t="shared" si="124"/>
        <v>3.9399506362672174E-4</v>
      </c>
    </row>
    <row r="396" spans="1:33" x14ac:dyDescent="0.2">
      <c r="A396" s="1">
        <v>39173</v>
      </c>
      <c r="B396" s="21">
        <v>100.80249893899743</v>
      </c>
      <c r="C396">
        <v>205.904</v>
      </c>
      <c r="D396" s="20">
        <v>6.8371000000000004</v>
      </c>
      <c r="E396">
        <f t="shared" si="113"/>
        <v>5.4463878750917853</v>
      </c>
      <c r="F396">
        <f t="shared" si="112"/>
        <v>13.965787090773899</v>
      </c>
      <c r="H396" s="21">
        <f t="shared" si="108"/>
        <v>5.0636423542469444E-3</v>
      </c>
      <c r="I396" s="21">
        <f t="shared" si="109"/>
        <v>3.0006624839249429E-3</v>
      </c>
      <c r="J396" s="21">
        <f t="shared" si="110"/>
        <v>-2.5651622465120871E-2</v>
      </c>
      <c r="K396" s="21">
        <f t="shared" si="111"/>
        <v>2.0629798703220015E-3</v>
      </c>
      <c r="L396">
        <f t="shared" si="114"/>
        <v>-2.7714602335442873E-2</v>
      </c>
      <c r="M396">
        <f t="shared" si="115"/>
        <v>7.6809918261173558E-4</v>
      </c>
      <c r="N396">
        <f t="shared" si="116"/>
        <v>7.0315761360480362</v>
      </c>
      <c r="O396" s="21">
        <f t="shared" si="117"/>
        <v>-0.19447613604803582</v>
      </c>
      <c r="P396" s="25">
        <f t="shared" si="118"/>
        <v>3.7820967492174139E-2</v>
      </c>
      <c r="Q396" s="27">
        <f t="shared" si="125"/>
        <v>5.2536816386950882</v>
      </c>
      <c r="R396" s="28">
        <f t="shared" si="119"/>
        <v>3.2399999999999901E-2</v>
      </c>
      <c r="AB396">
        <f t="shared" si="120"/>
        <v>-2.8392293793105892E-2</v>
      </c>
      <c r="AC396">
        <f t="shared" si="121"/>
        <v>8.061223468340394E-4</v>
      </c>
      <c r="AE396" s="6">
        <f t="shared" si="122"/>
        <v>7.0363315647756028</v>
      </c>
      <c r="AF396" s="21">
        <f t="shared" si="123"/>
        <v>-0.19923156477560244</v>
      </c>
      <c r="AG396" s="21">
        <f t="shared" si="124"/>
        <v>3.9693216402935071E-2</v>
      </c>
    </row>
    <row r="397" spans="1:33" x14ac:dyDescent="0.2">
      <c r="A397" s="1">
        <v>39203</v>
      </c>
      <c r="B397" s="21">
        <v>100.69466645799018</v>
      </c>
      <c r="C397">
        <v>206.755</v>
      </c>
      <c r="D397" s="20">
        <v>6.8094000000000001</v>
      </c>
      <c r="E397">
        <f t="shared" si="113"/>
        <v>5.4525737698829895</v>
      </c>
      <c r="F397">
        <f t="shared" si="112"/>
        <v>13.981649143128813</v>
      </c>
      <c r="H397" s="21">
        <f t="shared" si="108"/>
        <v>-1.0697401566652776E-3</v>
      </c>
      <c r="I397" s="21">
        <f t="shared" si="109"/>
        <v>4.1329940166290324E-3</v>
      </c>
      <c r="J397" s="21">
        <f t="shared" si="110"/>
        <v>-4.05142531190128E-3</v>
      </c>
      <c r="K397" s="21">
        <f t="shared" si="111"/>
        <v>-5.20273417329431E-3</v>
      </c>
      <c r="L397">
        <f t="shared" si="114"/>
        <v>1.15130886139303E-3</v>
      </c>
      <c r="M397">
        <f t="shared" si="115"/>
        <v>1.3255120943221153E-6</v>
      </c>
      <c r="N397">
        <f t="shared" si="116"/>
        <v>6.8015283861837696</v>
      </c>
      <c r="O397" s="21">
        <f t="shared" si="117"/>
        <v>7.8716138162304716E-3</v>
      </c>
      <c r="P397" s="25">
        <f t="shared" si="118"/>
        <v>6.1962304071870453E-5</v>
      </c>
      <c r="Q397" s="27">
        <f t="shared" si="125"/>
        <v>5.2263481296978407</v>
      </c>
      <c r="R397" s="28">
        <f t="shared" si="119"/>
        <v>7.6729000000001551E-4</v>
      </c>
      <c r="AB397">
        <f t="shared" si="120"/>
        <v>-3.4058663761918195E-3</v>
      </c>
      <c r="AC397">
        <f t="shared" si="121"/>
        <v>1.1599925772473996E-5</v>
      </c>
      <c r="AE397" s="6">
        <f t="shared" si="122"/>
        <v>6.8326862490006608</v>
      </c>
      <c r="AF397" s="21">
        <f t="shared" si="123"/>
        <v>-2.3286249000660675E-2</v>
      </c>
      <c r="AG397" s="21">
        <f t="shared" si="124"/>
        <v>5.422493925207703E-4</v>
      </c>
    </row>
    <row r="398" spans="1:33" x14ac:dyDescent="0.2">
      <c r="A398" s="1">
        <v>39234</v>
      </c>
      <c r="B398" s="21">
        <v>100.85815441306568</v>
      </c>
      <c r="C398">
        <v>207.23400000000001</v>
      </c>
      <c r="D398" s="20">
        <v>6.9485000000000001</v>
      </c>
      <c r="E398">
        <f t="shared" si="113"/>
        <v>5.567807416057927</v>
      </c>
      <c r="F398">
        <f t="shared" si="112"/>
        <v>14.277134629120871</v>
      </c>
      <c r="H398" s="21">
        <f t="shared" si="108"/>
        <v>1.6236009396157769E-3</v>
      </c>
      <c r="I398" s="21">
        <f t="shared" si="109"/>
        <v>2.3167517109623503E-3</v>
      </c>
      <c r="J398" s="21">
        <f t="shared" si="110"/>
        <v>2.0427644138984347E-2</v>
      </c>
      <c r="K398" s="21">
        <f t="shared" si="111"/>
        <v>-6.9315077134657344E-4</v>
      </c>
      <c r="L398">
        <f t="shared" si="114"/>
        <v>2.112079491033092E-2</v>
      </c>
      <c r="M398">
        <f t="shared" si="115"/>
        <v>4.4608797764426048E-4</v>
      </c>
      <c r="N398">
        <f t="shared" si="116"/>
        <v>6.8046800591375929</v>
      </c>
      <c r="O398" s="21">
        <f t="shared" si="117"/>
        <v>0.14381994086240724</v>
      </c>
      <c r="P398" s="25">
        <f t="shared" si="118"/>
        <v>2.0684175389666316E-2</v>
      </c>
      <c r="Q398" s="27">
        <f t="shared" si="125"/>
        <v>5.2227254824604152</v>
      </c>
      <c r="R398" s="28">
        <f t="shared" si="119"/>
        <v>1.9348810000000001E-2</v>
      </c>
      <c r="AB398">
        <f t="shared" si="120"/>
        <v>1.8971484275872311E-2</v>
      </c>
      <c r="AC398">
        <f t="shared" si="121"/>
        <v>3.5991721562967033E-4</v>
      </c>
      <c r="AE398" s="6">
        <f t="shared" si="122"/>
        <v>6.819315574971875</v>
      </c>
      <c r="AF398" s="21">
        <f t="shared" si="123"/>
        <v>0.1291844250281251</v>
      </c>
      <c r="AG398" s="21">
        <f t="shared" si="124"/>
        <v>1.6688615669847275E-2</v>
      </c>
    </row>
    <row r="399" spans="1:33" x14ac:dyDescent="0.2">
      <c r="A399" s="1">
        <v>39264</v>
      </c>
      <c r="B399" s="21">
        <v>100.69814492511946</v>
      </c>
      <c r="C399">
        <v>207.60300000000001</v>
      </c>
      <c r="D399" s="20">
        <v>6.6932999999999998</v>
      </c>
      <c r="E399">
        <f t="shared" si="113"/>
        <v>5.3814039888924112</v>
      </c>
      <c r="F399">
        <f t="shared" si="112"/>
        <v>13.799153509067004</v>
      </c>
      <c r="H399" s="21">
        <f t="shared" si="108"/>
        <v>-1.5864804276597422E-3</v>
      </c>
      <c r="I399" s="21">
        <f t="shared" si="109"/>
        <v>1.7805958481715844E-3</v>
      </c>
      <c r="J399" s="21">
        <f t="shared" si="110"/>
        <v>-3.6727351226883531E-2</v>
      </c>
      <c r="K399" s="21">
        <f t="shared" si="111"/>
        <v>-3.3670762758313266E-3</v>
      </c>
      <c r="L399">
        <f t="shared" si="114"/>
        <v>-3.3360274951052205E-2</v>
      </c>
      <c r="M399">
        <f t="shared" si="115"/>
        <v>1.1129079448098011E-3</v>
      </c>
      <c r="N399">
        <f t="shared" si="116"/>
        <v>6.9251038704973862</v>
      </c>
      <c r="O399" s="21">
        <f t="shared" si="117"/>
        <v>-0.23180387049738638</v>
      </c>
      <c r="P399" s="25">
        <f t="shared" si="118"/>
        <v>5.3733034377569072E-2</v>
      </c>
      <c r="Q399" s="27">
        <f t="shared" si="125"/>
        <v>5.2051401673932434</v>
      </c>
      <c r="R399" s="28">
        <f t="shared" si="119"/>
        <v>6.5127040000000164E-2</v>
      </c>
      <c r="AB399">
        <f t="shared" si="120"/>
        <v>-3.6937311829771974E-2</v>
      </c>
      <c r="AC399">
        <f t="shared" si="121"/>
        <v>1.3643650052098126E-3</v>
      </c>
      <c r="AE399" s="6">
        <f t="shared" si="122"/>
        <v>6.9499589112491709</v>
      </c>
      <c r="AF399" s="21">
        <f t="shared" si="123"/>
        <v>-0.25665891124917106</v>
      </c>
      <c r="AG399" s="21">
        <f t="shared" si="124"/>
        <v>6.5873796723609865E-2</v>
      </c>
    </row>
    <row r="400" spans="1:33" x14ac:dyDescent="0.2">
      <c r="A400" s="1">
        <v>39295</v>
      </c>
      <c r="B400" s="21">
        <v>100.67031718808533</v>
      </c>
      <c r="C400">
        <v>207.667</v>
      </c>
      <c r="D400" s="20">
        <v>6.8429000000000002</v>
      </c>
      <c r="E400">
        <f t="shared" si="113"/>
        <v>5.504899513804129</v>
      </c>
      <c r="F400">
        <f t="shared" si="112"/>
        <v>14.115824346167702</v>
      </c>
      <c r="H400" s="21">
        <f t="shared" si="108"/>
        <v>-2.7634806038212556E-4</v>
      </c>
      <c r="I400" s="21">
        <f t="shared" si="109"/>
        <v>3.0828070885302594E-4</v>
      </c>
      <c r="J400" s="21">
        <f t="shared" si="110"/>
        <v>2.2350708917873163E-2</v>
      </c>
      <c r="K400" s="21">
        <f t="shared" si="111"/>
        <v>-5.846287692351515E-4</v>
      </c>
      <c r="L400">
        <f t="shared" si="114"/>
        <v>2.2935337687108315E-2</v>
      </c>
      <c r="M400">
        <f t="shared" si="115"/>
        <v>5.26029714821691E-4</v>
      </c>
      <c r="N400">
        <f t="shared" si="116"/>
        <v>6.6893869042588783</v>
      </c>
      <c r="O400" s="21">
        <f t="shared" si="117"/>
        <v>0.15351309574112193</v>
      </c>
      <c r="P400" s="25">
        <f t="shared" si="118"/>
        <v>2.3566270564022867E-2</v>
      </c>
      <c r="Q400" s="27">
        <f t="shared" si="125"/>
        <v>5.2020970927034842</v>
      </c>
      <c r="R400" s="28">
        <f t="shared" si="119"/>
        <v>2.2380160000000121E-2</v>
      </c>
      <c r="AB400">
        <f t="shared" si="120"/>
        <v>2.0843971714995153E-2</v>
      </c>
      <c r="AC400">
        <f t="shared" si="121"/>
        <v>4.3447115685551796E-4</v>
      </c>
      <c r="AE400" s="6">
        <f t="shared" si="122"/>
        <v>6.703385044120024</v>
      </c>
      <c r="AF400" s="21">
        <f t="shared" si="123"/>
        <v>0.1395149558799762</v>
      </c>
      <c r="AG400" s="21">
        <f t="shared" si="124"/>
        <v>1.9464422914191707E-2</v>
      </c>
    </row>
    <row r="401" spans="1:33" x14ac:dyDescent="0.2">
      <c r="A401" s="1">
        <v>39326</v>
      </c>
      <c r="B401" s="21">
        <v>101.67559418844317</v>
      </c>
      <c r="C401">
        <v>208.547</v>
      </c>
      <c r="D401" s="20">
        <v>6.6712999999999996</v>
      </c>
      <c r="E401">
        <f t="shared" si="113"/>
        <v>5.3363075163807636</v>
      </c>
      <c r="F401">
        <f t="shared" si="112"/>
        <v>13.683515815225379</v>
      </c>
      <c r="H401" s="21">
        <f t="shared" si="108"/>
        <v>9.9858332469504596E-3</v>
      </c>
      <c r="I401" s="21">
        <f t="shared" si="109"/>
        <v>4.2375533907650365E-3</v>
      </c>
      <c r="J401" s="21">
        <f t="shared" si="110"/>
        <v>-2.5077087199871451E-2</v>
      </c>
      <c r="K401" s="21">
        <f t="shared" si="111"/>
        <v>5.7482798561854231E-3</v>
      </c>
      <c r="L401">
        <f t="shared" si="114"/>
        <v>-3.0825367056056874E-2</v>
      </c>
      <c r="M401">
        <f t="shared" si="115"/>
        <v>9.5020325414063643E-4</v>
      </c>
      <c r="N401">
        <f t="shared" si="116"/>
        <v>6.8822349042278912</v>
      </c>
      <c r="O401" s="21">
        <f t="shared" si="117"/>
        <v>-0.21093490422789163</v>
      </c>
      <c r="P401" s="25">
        <f t="shared" si="118"/>
        <v>4.4493533821629815E-2</v>
      </c>
      <c r="Q401" s="27">
        <f t="shared" si="125"/>
        <v>5.2320002026313928</v>
      </c>
      <c r="R401" s="28">
        <f t="shared" si="119"/>
        <v>2.9446560000000219E-2</v>
      </c>
      <c r="AB401">
        <f t="shared" si="120"/>
        <v>-2.9535315022374432E-2</v>
      </c>
      <c r="AC401">
        <f t="shared" si="121"/>
        <v>8.7233483347089679E-4</v>
      </c>
      <c r="AE401" s="6">
        <f t="shared" si="122"/>
        <v>6.8734072071666059</v>
      </c>
      <c r="AF401" s="21">
        <f t="shared" si="123"/>
        <v>-0.20210720716660635</v>
      </c>
      <c r="AG401" s="21">
        <f t="shared" si="124"/>
        <v>4.0847323188685537E-2</v>
      </c>
    </row>
    <row r="402" spans="1:33" x14ac:dyDescent="0.2">
      <c r="A402" s="1">
        <v>39356</v>
      </c>
      <c r="B402" s="21">
        <v>102.21475659347939</v>
      </c>
      <c r="C402">
        <v>209.19</v>
      </c>
      <c r="D402" s="20">
        <v>6.4439000000000002</v>
      </c>
      <c r="E402">
        <f t="shared" si="113"/>
        <v>5.143032439694311</v>
      </c>
      <c r="F402">
        <f t="shared" si="112"/>
        <v>13.187914210480967</v>
      </c>
      <c r="H402" s="21">
        <f t="shared" si="108"/>
        <v>5.3027711255559939E-3</v>
      </c>
      <c r="I402" s="21">
        <f t="shared" si="109"/>
        <v>3.0832378312801723E-3</v>
      </c>
      <c r="J402" s="21">
        <f t="shared" si="110"/>
        <v>-3.4086310014539767E-2</v>
      </c>
      <c r="K402" s="21">
        <f t="shared" si="111"/>
        <v>2.2195332942758217E-3</v>
      </c>
      <c r="L402">
        <f t="shared" si="114"/>
        <v>-3.6305843308815589E-2</v>
      </c>
      <c r="M402">
        <f t="shared" si="115"/>
        <v>1.3181142583642697E-3</v>
      </c>
      <c r="N402">
        <f t="shared" si="116"/>
        <v>6.6861071724661016</v>
      </c>
      <c r="O402" s="21">
        <f t="shared" si="117"/>
        <v>-0.24220717246610146</v>
      </c>
      <c r="P402" s="25">
        <f t="shared" si="118"/>
        <v>5.8664314394023816E-2</v>
      </c>
      <c r="Q402" s="27">
        <f t="shared" si="125"/>
        <v>5.2436128012767913</v>
      </c>
      <c r="R402" s="28">
        <f t="shared" si="119"/>
        <v>5.1710759999999717E-2</v>
      </c>
      <c r="AB402">
        <f t="shared" si="120"/>
        <v>-3.6899944018855706E-2</v>
      </c>
      <c r="AC402">
        <f t="shared" si="121"/>
        <v>1.361605868594685E-3</v>
      </c>
      <c r="AE402" s="6">
        <f t="shared" si="122"/>
        <v>6.6900705965329923</v>
      </c>
      <c r="AF402" s="21">
        <f t="shared" si="123"/>
        <v>-0.24617059653299211</v>
      </c>
      <c r="AG402" s="21">
        <f t="shared" si="124"/>
        <v>6.0599962597409192E-2</v>
      </c>
    </row>
    <row r="403" spans="1:33" x14ac:dyDescent="0.2">
      <c r="A403" s="1">
        <v>39387</v>
      </c>
      <c r="B403" s="21">
        <v>102.8756653480399</v>
      </c>
      <c r="C403">
        <v>210.834</v>
      </c>
      <c r="D403" s="20">
        <v>6.3242000000000003</v>
      </c>
      <c r="E403">
        <f t="shared" si="113"/>
        <v>5.0544829689160258</v>
      </c>
      <c r="F403">
        <f t="shared" si="112"/>
        <v>12.960853067526767</v>
      </c>
      <c r="H403" s="21">
        <f t="shared" si="108"/>
        <v>6.4658839543982882E-3</v>
      </c>
      <c r="I403" s="21">
        <f t="shared" si="109"/>
        <v>7.858884267890387E-3</v>
      </c>
      <c r="J403" s="21">
        <f t="shared" si="110"/>
        <v>-1.857570725802693E-2</v>
      </c>
      <c r="K403" s="21">
        <f t="shared" si="111"/>
        <v>-1.3930003134920987E-3</v>
      </c>
      <c r="L403">
        <f t="shared" si="114"/>
        <v>-1.7182706944534831E-2</v>
      </c>
      <c r="M403">
        <f t="shared" si="115"/>
        <v>2.9524541794176553E-4</v>
      </c>
      <c r="N403">
        <f t="shared" si="116"/>
        <v>6.4349236452798886</v>
      </c>
      <c r="O403" s="21">
        <f t="shared" si="117"/>
        <v>-0.11072364527988832</v>
      </c>
      <c r="P403" s="25">
        <f t="shared" si="118"/>
        <v>1.2259725624066534E-2</v>
      </c>
      <c r="Q403" s="27">
        <f t="shared" si="125"/>
        <v>5.2363084470007815</v>
      </c>
      <c r="R403" s="28">
        <f t="shared" si="119"/>
        <v>1.4328089999999981E-2</v>
      </c>
      <c r="AB403">
        <f t="shared" si="120"/>
        <v>-1.9705697981338029E-2</v>
      </c>
      <c r="AC403">
        <f t="shared" si="121"/>
        <v>3.8831453293170968E-4</v>
      </c>
      <c r="AE403" s="6">
        <f t="shared" si="122"/>
        <v>6.4511815472219443</v>
      </c>
      <c r="AF403" s="21">
        <f t="shared" si="123"/>
        <v>-0.12698154722194399</v>
      </c>
      <c r="AG403" s="21">
        <f t="shared" si="124"/>
        <v>1.6124313334878793E-2</v>
      </c>
    </row>
    <row r="404" spans="1:33" x14ac:dyDescent="0.2">
      <c r="A404" s="1">
        <v>39417</v>
      </c>
      <c r="B404" s="21">
        <v>103.07393797440805</v>
      </c>
      <c r="C404">
        <v>211.44499999999999</v>
      </c>
      <c r="D404" s="20">
        <v>6.4763999999999999</v>
      </c>
      <c r="E404">
        <f t="shared" si="113"/>
        <v>5.1811404542430157</v>
      </c>
      <c r="F404">
        <f t="shared" si="112"/>
        <v>13.285631896008525</v>
      </c>
      <c r="H404" s="21">
        <f t="shared" si="108"/>
        <v>1.9273034657649735E-3</v>
      </c>
      <c r="I404" s="21">
        <f t="shared" si="109"/>
        <v>2.8980145517325528E-3</v>
      </c>
      <c r="J404" s="21">
        <f t="shared" si="110"/>
        <v>2.4066285063723436E-2</v>
      </c>
      <c r="K404" s="21">
        <f t="shared" si="111"/>
        <v>-9.7071108596757938E-4</v>
      </c>
      <c r="L404">
        <f t="shared" si="114"/>
        <v>2.5036996149691015E-2</v>
      </c>
      <c r="M404">
        <f t="shared" si="115"/>
        <v>6.2685117619964276E-4</v>
      </c>
      <c r="N404">
        <f t="shared" si="116"/>
        <v>6.3180610289501242</v>
      </c>
      <c r="O404" s="21">
        <f t="shared" si="117"/>
        <v>0.15833897104987571</v>
      </c>
      <c r="P404" s="25">
        <f t="shared" si="118"/>
        <v>2.5071229753133379E-2</v>
      </c>
      <c r="Q404" s="27">
        <f t="shared" si="125"/>
        <v>5.2312255043417322</v>
      </c>
      <c r="R404" s="28">
        <f t="shared" si="119"/>
        <v>2.3164839999999898E-2</v>
      </c>
      <c r="AB404">
        <f t="shared" si="120"/>
        <v>2.2739483875027715E-2</v>
      </c>
      <c r="AC404">
        <f t="shared" si="121"/>
        <v>5.1708412690264541E-4</v>
      </c>
      <c r="AE404" s="6">
        <f t="shared" si="122"/>
        <v>6.3325909560775502</v>
      </c>
      <c r="AF404" s="21">
        <f t="shared" si="123"/>
        <v>0.14380904392244975</v>
      </c>
      <c r="AG404" s="21">
        <f t="shared" si="124"/>
        <v>2.0681041113889083E-2</v>
      </c>
    </row>
    <row r="405" spans="1:33" x14ac:dyDescent="0.2">
      <c r="A405" s="1">
        <v>39448</v>
      </c>
      <c r="B405" s="21">
        <v>102.30867520596956</v>
      </c>
      <c r="C405">
        <v>212.17400000000001</v>
      </c>
      <c r="D405" s="20">
        <v>6.3978000000000002</v>
      </c>
      <c r="E405">
        <f t="shared" si="113"/>
        <v>5.1743227306736168</v>
      </c>
      <c r="F405">
        <f t="shared" si="112"/>
        <v>13.268149689820195</v>
      </c>
      <c r="H405" s="21">
        <f t="shared" si="108"/>
        <v>-7.4244060475160412E-3</v>
      </c>
      <c r="I405" s="21">
        <f t="shared" si="109"/>
        <v>3.4477050769703421E-3</v>
      </c>
      <c r="J405" s="21">
        <f t="shared" si="110"/>
        <v>-1.2136372058551004E-2</v>
      </c>
      <c r="K405" s="21">
        <f t="shared" si="111"/>
        <v>-1.0872111124486383E-2</v>
      </c>
      <c r="L405">
        <f t="shared" si="114"/>
        <v>-1.2642609340646205E-3</v>
      </c>
      <c r="M405">
        <f t="shared" si="115"/>
        <v>1.5983557094019468E-6</v>
      </c>
      <c r="N405">
        <f t="shared" si="116"/>
        <v>6.4059878595133766</v>
      </c>
      <c r="O405" s="21">
        <f t="shared" si="117"/>
        <v>-8.1878595133764165E-3</v>
      </c>
      <c r="P405" s="25">
        <f t="shared" si="118"/>
        <v>6.7041043410788687E-5</v>
      </c>
      <c r="Q405" s="27">
        <f t="shared" si="125"/>
        <v>5.1743510393412819</v>
      </c>
      <c r="R405" s="28">
        <f t="shared" si="119"/>
        <v>6.1779599999999659E-3</v>
      </c>
      <c r="AB405">
        <f t="shared" si="120"/>
        <v>-8.8485654795715987E-3</v>
      </c>
      <c r="AC405">
        <f t="shared" si="121"/>
        <v>7.8297111046266162E-5</v>
      </c>
      <c r="AE405" s="6">
        <f t="shared" si="122"/>
        <v>6.4551068494718979</v>
      </c>
      <c r="AF405" s="21">
        <f t="shared" si="123"/>
        <v>-5.7306849471897792E-2</v>
      </c>
      <c r="AG405" s="21">
        <f t="shared" si="124"/>
        <v>3.2840749963947524E-3</v>
      </c>
    </row>
    <row r="406" spans="1:33" x14ac:dyDescent="0.2">
      <c r="A406" s="1">
        <v>39479</v>
      </c>
      <c r="B406" s="21">
        <v>102.73304819574</v>
      </c>
      <c r="C406">
        <v>212.68700000000001</v>
      </c>
      <c r="D406" s="20">
        <v>6.3449999999999998</v>
      </c>
      <c r="E406">
        <f t="shared" si="113"/>
        <v>5.1227781437913134</v>
      </c>
      <c r="F406">
        <f t="shared" si="112"/>
        <v>13.13597755250836</v>
      </c>
      <c r="H406" s="21">
        <f t="shared" si="108"/>
        <v>4.1479668162653915E-3</v>
      </c>
      <c r="I406" s="21">
        <f t="shared" si="109"/>
        <v>2.4178268779397882E-3</v>
      </c>
      <c r="J406" s="21">
        <f t="shared" si="110"/>
        <v>-8.2528369126888546E-3</v>
      </c>
      <c r="K406" s="21">
        <f t="shared" si="111"/>
        <v>1.7301399383256033E-3</v>
      </c>
      <c r="L406">
        <f t="shared" si="114"/>
        <v>-9.9829768510144579E-3</v>
      </c>
      <c r="M406">
        <f t="shared" si="115"/>
        <v>9.9659826807890547E-5</v>
      </c>
      <c r="N406">
        <f t="shared" si="116"/>
        <v>6.4088690892974194</v>
      </c>
      <c r="O406" s="21">
        <f t="shared" si="117"/>
        <v>-6.3869089297419634E-2</v>
      </c>
      <c r="P406" s="25">
        <f t="shared" si="118"/>
        <v>4.0792605676817631E-3</v>
      </c>
      <c r="Q406" s="27">
        <f t="shared" si="125"/>
        <v>5.1833033907293631</v>
      </c>
      <c r="R406" s="28">
        <f t="shared" si="119"/>
        <v>2.7878400000000423E-3</v>
      </c>
      <c r="AB406">
        <f t="shared" si="120"/>
        <v>-1.0838386164037445E-2</v>
      </c>
      <c r="AC406">
        <f t="shared" si="121"/>
        <v>1.1747061464079833E-4</v>
      </c>
      <c r="AE406" s="6">
        <f t="shared" si="122"/>
        <v>6.4143418270002783</v>
      </c>
      <c r="AF406" s="21">
        <f t="shared" si="123"/>
        <v>-6.9341827000278577E-2</v>
      </c>
      <c r="AG406" s="21">
        <f t="shared" si="124"/>
        <v>4.8082889717365627E-3</v>
      </c>
    </row>
    <row r="407" spans="1:33" x14ac:dyDescent="0.2">
      <c r="A407" s="1">
        <v>39508</v>
      </c>
      <c r="B407" s="21">
        <v>103.713975926193</v>
      </c>
      <c r="C407">
        <v>213.44800000000001</v>
      </c>
      <c r="D407" s="20">
        <v>6.0613000000000001</v>
      </c>
      <c r="E407">
        <f t="shared" si="113"/>
        <v>4.8647859524594415</v>
      </c>
      <c r="F407">
        <f t="shared" si="112"/>
        <v>12.474426429478511</v>
      </c>
      <c r="H407" s="21">
        <f t="shared" si="108"/>
        <v>9.548317193742939E-3</v>
      </c>
      <c r="I407" s="21">
        <f t="shared" si="109"/>
        <v>3.578027806118822E-3</v>
      </c>
      <c r="J407" s="21">
        <f t="shared" si="110"/>
        <v>-4.471237194641442E-2</v>
      </c>
      <c r="K407" s="21">
        <f t="shared" si="111"/>
        <v>5.970289387624117E-3</v>
      </c>
      <c r="L407">
        <f t="shared" si="114"/>
        <v>-5.0682661334038537E-2</v>
      </c>
      <c r="M407">
        <f t="shared" si="115"/>
        <v>2.568732159900845E-3</v>
      </c>
      <c r="N407">
        <f t="shared" si="116"/>
        <v>6.3828814861644751</v>
      </c>
      <c r="O407" s="21">
        <f t="shared" si="117"/>
        <v>-0.32158148616447502</v>
      </c>
      <c r="P407" s="25">
        <f t="shared" si="118"/>
        <v>0.10341465224375243</v>
      </c>
      <c r="Q407" s="27">
        <f t="shared" si="125"/>
        <v>5.2142492119558703</v>
      </c>
      <c r="R407" s="28">
        <f t="shared" si="119"/>
        <v>8.048568999999979E-2</v>
      </c>
      <c r="AB407">
        <f t="shared" si="120"/>
        <v>-4.9274068662638427E-2</v>
      </c>
      <c r="AC407">
        <f t="shared" si="121"/>
        <v>2.4279338425704064E-3</v>
      </c>
      <c r="AE407" s="6">
        <f t="shared" si="122"/>
        <v>6.3739439656644414</v>
      </c>
      <c r="AF407" s="21">
        <f t="shared" si="123"/>
        <v>-0.3126439656644413</v>
      </c>
      <c r="AG407" s="21">
        <f t="shared" si="124"/>
        <v>9.7746249266388349E-2</v>
      </c>
    </row>
    <row r="408" spans="1:33" x14ac:dyDescent="0.2">
      <c r="A408" s="1">
        <v>39539</v>
      </c>
      <c r="B408" s="21">
        <v>104.16965512012685</v>
      </c>
      <c r="C408">
        <v>213.94200000000001</v>
      </c>
      <c r="D408" s="20">
        <v>5.9470000000000001</v>
      </c>
      <c r="E408">
        <f t="shared" si="113"/>
        <v>4.7631681566483168</v>
      </c>
      <c r="F408">
        <f t="shared" si="112"/>
        <v>12.213855105239508</v>
      </c>
      <c r="H408" s="21">
        <f t="shared" si="108"/>
        <v>4.393614166890325E-3</v>
      </c>
      <c r="I408" s="21">
        <f t="shared" si="109"/>
        <v>2.3143810202015391E-3</v>
      </c>
      <c r="J408" s="21">
        <f t="shared" si="110"/>
        <v>-1.8857340834474434E-2</v>
      </c>
      <c r="K408" s="21">
        <f t="shared" si="111"/>
        <v>2.0792331466887859E-3</v>
      </c>
      <c r="L408">
        <f t="shared" si="114"/>
        <v>-2.093657398116322E-2</v>
      </c>
      <c r="M408">
        <f t="shared" si="115"/>
        <v>4.3834013006872072E-4</v>
      </c>
      <c r="N408">
        <f t="shared" si="116"/>
        <v>6.0739028558720252</v>
      </c>
      <c r="O408" s="21">
        <f t="shared" si="117"/>
        <v>-0.1269028558720251</v>
      </c>
      <c r="P408" s="25">
        <f t="shared" si="118"/>
        <v>1.6104334828475977E-2</v>
      </c>
      <c r="Q408" s="27">
        <f t="shared" si="125"/>
        <v>5.2250908517524648</v>
      </c>
      <c r="R408" s="28">
        <f t="shared" si="119"/>
        <v>1.3064490000000015E-2</v>
      </c>
      <c r="AB408">
        <f t="shared" si="120"/>
        <v>-2.1605587100860142E-2</v>
      </c>
      <c r="AC408">
        <f t="shared" si="121"/>
        <v>4.6680139397285416E-4</v>
      </c>
      <c r="AE408" s="6">
        <f t="shared" si="122"/>
        <v>6.0779579450944441</v>
      </c>
      <c r="AF408" s="21">
        <f t="shared" si="123"/>
        <v>-0.13095794509444403</v>
      </c>
      <c r="AG408" s="21">
        <f t="shared" si="124"/>
        <v>1.7149983383359418E-2</v>
      </c>
    </row>
    <row r="409" spans="1:33" x14ac:dyDescent="0.2">
      <c r="A409" s="1">
        <v>39569</v>
      </c>
      <c r="B409" s="21">
        <v>104.58011424138022</v>
      </c>
      <c r="C409">
        <v>215.208</v>
      </c>
      <c r="D409" s="20">
        <v>5.9886999999999997</v>
      </c>
      <c r="E409">
        <f t="shared" si="113"/>
        <v>4.8060137370170919</v>
      </c>
      <c r="F409">
        <f t="shared" si="112"/>
        <v>12.32372099561201</v>
      </c>
      <c r="H409" s="21">
        <f t="shared" si="108"/>
        <v>3.9402945203190765E-3</v>
      </c>
      <c r="I409" s="21">
        <f t="shared" si="109"/>
        <v>5.9174916566171465E-3</v>
      </c>
      <c r="J409" s="21">
        <f t="shared" si="110"/>
        <v>7.0119387926685928E-3</v>
      </c>
      <c r="K409" s="21">
        <f t="shared" si="111"/>
        <v>-1.97719713629807E-3</v>
      </c>
      <c r="L409">
        <f t="shared" si="114"/>
        <v>8.9891359289666628E-3</v>
      </c>
      <c r="M409">
        <f t="shared" si="115"/>
        <v>8.0804564749439346E-5</v>
      </c>
      <c r="N409">
        <f t="shared" si="116"/>
        <v>5.9352416086304354</v>
      </c>
      <c r="O409" s="21">
        <f t="shared" si="117"/>
        <v>5.3458391369564318E-2</v>
      </c>
      <c r="P409" s="25">
        <f t="shared" si="118"/>
        <v>2.8577996078215087E-3</v>
      </c>
      <c r="Q409" s="27">
        <f t="shared" si="125"/>
        <v>5.2147598170834826</v>
      </c>
      <c r="R409" s="28">
        <f t="shared" si="119"/>
        <v>1.7388899999999689E-3</v>
      </c>
      <c r="AB409">
        <f t="shared" si="120"/>
        <v>6.154216555216474E-3</v>
      </c>
      <c r="AC409">
        <f t="shared" si="121"/>
        <v>3.7874381408500523E-5</v>
      </c>
      <c r="AE409" s="6">
        <f t="shared" si="122"/>
        <v>5.9521008741461285</v>
      </c>
      <c r="AF409" s="21">
        <f t="shared" si="123"/>
        <v>3.6599125853871151E-2</v>
      </c>
      <c r="AG409" s="21">
        <f t="shared" si="124"/>
        <v>1.3394960132674996E-3</v>
      </c>
    </row>
    <row r="410" spans="1:33" x14ac:dyDescent="0.2">
      <c r="A410" s="1">
        <v>39600</v>
      </c>
      <c r="B410" s="21">
        <v>105.07753504086526</v>
      </c>
      <c r="C410">
        <v>217.46299999999999</v>
      </c>
      <c r="D410" s="20">
        <v>6.0248999999999997</v>
      </c>
      <c r="E410">
        <f t="shared" si="113"/>
        <v>4.8625993979694622</v>
      </c>
      <c r="F410">
        <f t="shared" si="112"/>
        <v>12.468819602500746</v>
      </c>
      <c r="H410" s="21">
        <f t="shared" si="108"/>
        <v>4.7563612173624481E-3</v>
      </c>
      <c r="I410" s="21">
        <f t="shared" si="109"/>
        <v>1.04782350098509E-2</v>
      </c>
      <c r="J410" s="21">
        <f t="shared" si="110"/>
        <v>6.0447175513884677E-3</v>
      </c>
      <c r="K410" s="21">
        <f t="shared" si="111"/>
        <v>-5.7218737924884522E-3</v>
      </c>
      <c r="L410">
        <f t="shared" si="114"/>
        <v>1.176659134387692E-2</v>
      </c>
      <c r="M410">
        <f t="shared" si="115"/>
        <v>1.3845267185379925E-4</v>
      </c>
      <c r="N410">
        <f t="shared" si="116"/>
        <v>5.9544334144189239</v>
      </c>
      <c r="O410" s="21">
        <f t="shared" si="117"/>
        <v>7.0466585581075769E-2</v>
      </c>
      <c r="P410" s="25">
        <f t="shared" si="118"/>
        <v>4.9655396834550752E-3</v>
      </c>
      <c r="Q410" s="27">
        <f t="shared" si="125"/>
        <v>5.1849216195519912</v>
      </c>
      <c r="R410" s="28">
        <f t="shared" si="119"/>
        <v>1.3104400000000008E-3</v>
      </c>
      <c r="AB410">
        <f t="shared" si="120"/>
        <v>6.9322246671453596E-3</v>
      </c>
      <c r="AC410">
        <f t="shared" si="121"/>
        <v>4.8055738835778595E-5</v>
      </c>
      <c r="AE410" s="6">
        <f t="shared" si="122"/>
        <v>5.9833849861358663</v>
      </c>
      <c r="AF410" s="21">
        <f t="shared" si="123"/>
        <v>4.1515013864133365E-2</v>
      </c>
      <c r="AG410" s="21">
        <f t="shared" si="124"/>
        <v>1.7234963761391855E-3</v>
      </c>
    </row>
    <row r="411" spans="1:33" x14ac:dyDescent="0.2">
      <c r="A411" s="1">
        <v>39630</v>
      </c>
      <c r="B411" s="21">
        <v>104.86187007885077</v>
      </c>
      <c r="C411">
        <v>219.01599999999999</v>
      </c>
      <c r="D411" s="20">
        <v>6.0015000000000001</v>
      </c>
      <c r="E411">
        <f t="shared" si="113"/>
        <v>4.8883377520906555</v>
      </c>
      <c r="F411">
        <f t="shared" si="112"/>
        <v>12.534818642959733</v>
      </c>
      <c r="H411" s="21">
        <f t="shared" si="108"/>
        <v>-2.0524364406779849E-3</v>
      </c>
      <c r="I411" s="21">
        <f t="shared" si="109"/>
        <v>7.1414447515210089E-3</v>
      </c>
      <c r="J411" s="21">
        <f t="shared" si="110"/>
        <v>-3.8838818901557604E-3</v>
      </c>
      <c r="K411" s="21">
        <f t="shared" si="111"/>
        <v>-9.1938811921989938E-3</v>
      </c>
      <c r="L411">
        <f t="shared" si="114"/>
        <v>5.3099993020432334E-3</v>
      </c>
      <c r="M411">
        <f t="shared" si="115"/>
        <v>2.8196092587699625E-5</v>
      </c>
      <c r="N411">
        <f t="shared" si="116"/>
        <v>5.9695077852051197</v>
      </c>
      <c r="O411" s="21">
        <f t="shared" si="117"/>
        <v>3.1992214794880347E-2</v>
      </c>
      <c r="P411" s="25">
        <f t="shared" si="118"/>
        <v>1.0235018074817609E-3</v>
      </c>
      <c r="Q411" s="27">
        <f t="shared" si="125"/>
        <v>5.1372520661909657</v>
      </c>
      <c r="R411" s="28">
        <f t="shared" si="119"/>
        <v>5.475599999999833E-4</v>
      </c>
      <c r="AB411">
        <f t="shared" si="120"/>
        <v>-1.3782245881827212E-3</v>
      </c>
      <c r="AC411">
        <f t="shared" si="121"/>
        <v>1.8995030154714314E-6</v>
      </c>
      <c r="AE411" s="6">
        <f t="shared" si="122"/>
        <v>6.0098036653213427</v>
      </c>
      <c r="AF411" s="21">
        <f t="shared" si="123"/>
        <v>-8.3036653213426348E-3</v>
      </c>
      <c r="AG411" s="21">
        <f t="shared" si="124"/>
        <v>6.8950857768868286E-5</v>
      </c>
    </row>
    <row r="412" spans="1:33" x14ac:dyDescent="0.2">
      <c r="A412" s="1">
        <v>39661</v>
      </c>
      <c r="B412" s="21">
        <v>105.04275036957262</v>
      </c>
      <c r="C412">
        <v>218.69</v>
      </c>
      <c r="D412" s="20">
        <v>6.2845000000000004</v>
      </c>
      <c r="E412">
        <f t="shared" si="113"/>
        <v>5.1024260712077156</v>
      </c>
      <c r="F412">
        <f t="shared" si="112"/>
        <v>13.083790172711486</v>
      </c>
      <c r="H412" s="21">
        <f t="shared" si="108"/>
        <v>1.7249386319910798E-3</v>
      </c>
      <c r="I412" s="21">
        <f t="shared" si="109"/>
        <v>-1.4884757278006422E-3</v>
      </c>
      <c r="J412" s="21">
        <f t="shared" si="110"/>
        <v>4.7154877947179985E-2</v>
      </c>
      <c r="K412" s="21">
        <f t="shared" si="111"/>
        <v>3.213414359791722E-3</v>
      </c>
      <c r="L412">
        <f t="shared" si="114"/>
        <v>4.3941463587388263E-2</v>
      </c>
      <c r="M412">
        <f t="shared" si="115"/>
        <v>1.9308522222017685E-3</v>
      </c>
      <c r="N412">
        <f t="shared" si="116"/>
        <v>6.0207853062802901</v>
      </c>
      <c r="O412" s="21">
        <f t="shared" si="117"/>
        <v>0.26371469371971035</v>
      </c>
      <c r="P412" s="25">
        <f t="shared" si="118"/>
        <v>6.954543968368064E-2</v>
      </c>
      <c r="Q412" s="27">
        <f t="shared" si="125"/>
        <v>5.1537601857503335</v>
      </c>
      <c r="R412" s="28">
        <f t="shared" si="119"/>
        <v>8.0089000000000202E-2</v>
      </c>
      <c r="AB412">
        <f t="shared" si="120"/>
        <v>4.387803962153243E-2</v>
      </c>
      <c r="AC412">
        <f t="shared" si="121"/>
        <v>1.9252823610287698E-3</v>
      </c>
      <c r="AE412" s="6">
        <f t="shared" si="122"/>
        <v>6.0211659452113739</v>
      </c>
      <c r="AF412" s="21">
        <f t="shared" si="123"/>
        <v>0.26333405478862648</v>
      </c>
      <c r="AG412" s="21">
        <f t="shared" si="124"/>
        <v>6.9344824411419329E-2</v>
      </c>
    </row>
    <row r="413" spans="1:33" x14ac:dyDescent="0.2">
      <c r="A413" s="1">
        <v>39692</v>
      </c>
      <c r="B413" s="21">
        <v>106.12107517964505</v>
      </c>
      <c r="C413">
        <v>218.87700000000001</v>
      </c>
      <c r="D413" s="20">
        <v>6.6816000000000004</v>
      </c>
      <c r="E413">
        <f t="shared" si="113"/>
        <v>5.3743025170340282</v>
      </c>
      <c r="F413">
        <f t="shared" si="112"/>
        <v>13.780943707216704</v>
      </c>
      <c r="H413" s="21">
        <f t="shared" si="108"/>
        <v>1.0265580502019978E-2</v>
      </c>
      <c r="I413" s="21">
        <f t="shared" si="109"/>
        <v>8.550916822900323E-4</v>
      </c>
      <c r="J413" s="21">
        <f t="shared" si="110"/>
        <v>6.3187206619460534E-2</v>
      </c>
      <c r="K413" s="21">
        <f t="shared" si="111"/>
        <v>9.4104888197299452E-3</v>
      </c>
      <c r="L413">
        <f t="shared" si="114"/>
        <v>5.3776717799730589E-2</v>
      </c>
      <c r="M413">
        <f t="shared" si="115"/>
        <v>2.8919353773118606E-3</v>
      </c>
      <c r="N413">
        <f t="shared" si="116"/>
        <v>6.343640216987593</v>
      </c>
      <c r="O413" s="21">
        <f t="shared" si="117"/>
        <v>0.33795978301240748</v>
      </c>
      <c r="P413" s="25">
        <f t="shared" si="118"/>
        <v>0.11421681493379354</v>
      </c>
      <c r="Q413" s="27">
        <f t="shared" si="125"/>
        <v>5.2022595883579061</v>
      </c>
      <c r="R413" s="28">
        <f t="shared" si="119"/>
        <v>0.15768841</v>
      </c>
      <c r="AB413">
        <f t="shared" si="120"/>
        <v>5.7022184013969461E-2</v>
      </c>
      <c r="AC413">
        <f t="shared" si="121"/>
        <v>3.2515294697229944E-3</v>
      </c>
      <c r="AE413" s="6">
        <f t="shared" si="122"/>
        <v>6.3232440845642088</v>
      </c>
      <c r="AF413" s="21">
        <f t="shared" si="123"/>
        <v>0.35835591543579159</v>
      </c>
      <c r="AG413" s="21">
        <f t="shared" si="124"/>
        <v>0.12841896212782422</v>
      </c>
    </row>
    <row r="414" spans="1:33" x14ac:dyDescent="0.2">
      <c r="A414" s="1">
        <v>39722</v>
      </c>
      <c r="B414" s="21">
        <v>106.28804160184984</v>
      </c>
      <c r="C414">
        <v>216.995</v>
      </c>
      <c r="D414" s="20">
        <v>7.4435000000000002</v>
      </c>
      <c r="E414">
        <f t="shared" si="113"/>
        <v>5.926327734057856</v>
      </c>
      <c r="F414">
        <f t="shared" si="112"/>
        <v>15.196462914901323</v>
      </c>
      <c r="H414" s="21">
        <f t="shared" si="108"/>
        <v>1.5733578077883337E-3</v>
      </c>
      <c r="I414" s="21">
        <f t="shared" si="109"/>
        <v>-8.5984365648286154E-3</v>
      </c>
      <c r="J414" s="21">
        <f t="shared" si="110"/>
        <v>0.11402957375478917</v>
      </c>
      <c r="K414" s="21">
        <f t="shared" si="111"/>
        <v>1.0171794372616949E-2</v>
      </c>
      <c r="L414">
        <f t="shared" si="114"/>
        <v>0.10385777938217222</v>
      </c>
      <c r="M414">
        <f t="shared" si="115"/>
        <v>1.0786438338195958E-2</v>
      </c>
      <c r="N414">
        <f t="shared" si="116"/>
        <v>6.7495638612800777</v>
      </c>
      <c r="O414" s="21">
        <f t="shared" si="117"/>
        <v>0.69393613871992255</v>
      </c>
      <c r="P414" s="25">
        <f t="shared" si="118"/>
        <v>0.48154736462151559</v>
      </c>
      <c r="Q414" s="27">
        <f t="shared" si="125"/>
        <v>5.255175903163658</v>
      </c>
      <c r="R414" s="28">
        <f t="shared" si="119"/>
        <v>0.58049160999999971</v>
      </c>
      <c r="AB414">
        <f t="shared" si="120"/>
        <v>0.1075097400615469</v>
      </c>
      <c r="AC414">
        <f t="shared" si="121"/>
        <v>1.1558344208101382E-2</v>
      </c>
      <c r="AE414" s="6">
        <f t="shared" si="122"/>
        <v>6.7251629208047685</v>
      </c>
      <c r="AF414" s="21">
        <f t="shared" si="123"/>
        <v>0.71833707919523171</v>
      </c>
      <c r="AG414" s="21">
        <f t="shared" si="124"/>
        <v>0.51600815934673661</v>
      </c>
    </row>
    <row r="415" spans="1:33" x14ac:dyDescent="0.2">
      <c r="A415" s="1">
        <v>39753</v>
      </c>
      <c r="B415" s="21">
        <v>105.41842481953337</v>
      </c>
      <c r="C415">
        <v>213.15299999999999</v>
      </c>
      <c r="D415" s="20">
        <v>7.9611999999999998</v>
      </c>
      <c r="E415">
        <f t="shared" si="113"/>
        <v>6.2776429579034536</v>
      </c>
      <c r="F415">
        <f t="shared" si="112"/>
        <v>16.097315687509351</v>
      </c>
      <c r="H415" s="21">
        <f t="shared" si="108"/>
        <v>-8.1816991752845514E-3</v>
      </c>
      <c r="I415" s="21">
        <f t="shared" si="109"/>
        <v>-1.7705477084725474E-2</v>
      </c>
      <c r="J415" s="21">
        <f t="shared" si="110"/>
        <v>6.955061463021428E-2</v>
      </c>
      <c r="K415" s="21">
        <f t="shared" si="111"/>
        <v>9.5237779094409225E-3</v>
      </c>
      <c r="L415">
        <f t="shared" si="114"/>
        <v>6.0026836720773358E-2</v>
      </c>
      <c r="M415">
        <f t="shared" si="115"/>
        <v>3.6032211267023849E-3</v>
      </c>
      <c r="N415">
        <f t="shared" si="116"/>
        <v>7.5143902408689245</v>
      </c>
      <c r="O415" s="21">
        <f t="shared" si="117"/>
        <v>0.44680975913107535</v>
      </c>
      <c r="P415" s="25">
        <f t="shared" si="118"/>
        <v>0.19963896085476956</v>
      </c>
      <c r="Q415" s="27">
        <f t="shared" si="125"/>
        <v>5.3052250313404352</v>
      </c>
      <c r="R415" s="28">
        <f t="shared" si="119"/>
        <v>0.26801328999999957</v>
      </c>
      <c r="AB415">
        <f t="shared" si="120"/>
        <v>6.3332792954759423E-2</v>
      </c>
      <c r="AC415">
        <f t="shared" si="121"/>
        <v>4.0110426634504251E-3</v>
      </c>
      <c r="AE415" s="6">
        <f t="shared" si="122"/>
        <v>7.4897823556412488</v>
      </c>
      <c r="AF415" s="21">
        <f t="shared" si="123"/>
        <v>0.471417644358751</v>
      </c>
      <c r="AG415" s="21">
        <f t="shared" si="124"/>
        <v>0.22223459541275384</v>
      </c>
    </row>
    <row r="416" spans="1:33" x14ac:dyDescent="0.2">
      <c r="A416" s="1">
        <v>39783</v>
      </c>
      <c r="B416" s="21">
        <v>104.00268869792214</v>
      </c>
      <c r="C416">
        <v>211.398</v>
      </c>
      <c r="D416" s="20">
        <v>8.0123999999999995</v>
      </c>
      <c r="E416">
        <f t="shared" si="113"/>
        <v>6.3512920007831397</v>
      </c>
      <c r="F416">
        <f t="shared" si="112"/>
        <v>16.28616871742317</v>
      </c>
      <c r="H416" s="21">
        <f t="shared" si="108"/>
        <v>-1.342968389097865E-2</v>
      </c>
      <c r="I416" s="21">
        <f t="shared" si="109"/>
        <v>-8.2335223994032258E-3</v>
      </c>
      <c r="J416" s="21">
        <f t="shared" si="110"/>
        <v>6.4311912776968683E-3</v>
      </c>
      <c r="K416" s="21">
        <f t="shared" si="111"/>
        <v>-5.196161491575424E-3</v>
      </c>
      <c r="L416">
        <f t="shared" si="114"/>
        <v>1.1627352769272292E-2</v>
      </c>
      <c r="M416">
        <f t="shared" si="115"/>
        <v>1.3519533242110405E-4</v>
      </c>
      <c r="N416">
        <f t="shared" si="116"/>
        <v>7.9198323191332696</v>
      </c>
      <c r="O416" s="21">
        <f t="shared" si="117"/>
        <v>9.2567680866729951E-2</v>
      </c>
      <c r="P416" s="25">
        <f t="shared" si="118"/>
        <v>8.5687755410447618E-3</v>
      </c>
      <c r="Q416" s="27">
        <f t="shared" si="125"/>
        <v>5.2776582253284419</v>
      </c>
      <c r="R416" s="28">
        <f t="shared" si="119"/>
        <v>2.6214399999999684E-3</v>
      </c>
      <c r="AB416">
        <f t="shared" si="120"/>
        <v>7.0736869750767555E-3</v>
      </c>
      <c r="AC416">
        <f t="shared" si="121"/>
        <v>5.0037047421370537E-5</v>
      </c>
      <c r="AE416" s="6">
        <f t="shared" si="122"/>
        <v>7.9560849632540194</v>
      </c>
      <c r="AF416" s="21">
        <f t="shared" si="123"/>
        <v>5.6315036745980152E-2</v>
      </c>
      <c r="AG416" s="21">
        <f t="shared" si="124"/>
        <v>3.1713833637010947E-3</v>
      </c>
    </row>
    <row r="417" spans="1:33" x14ac:dyDescent="0.2">
      <c r="A417" s="1">
        <v>39814</v>
      </c>
      <c r="B417" s="21">
        <v>103.61657884657363</v>
      </c>
      <c r="C417">
        <v>211.93299999999999</v>
      </c>
      <c r="D417" s="20">
        <v>8.1044</v>
      </c>
      <c r="E417">
        <f t="shared" si="113"/>
        <v>6.4644764116746352</v>
      </c>
      <c r="F417">
        <f t="shared" si="112"/>
        <v>16.576399494363319</v>
      </c>
      <c r="H417" s="21">
        <f t="shared" si="108"/>
        <v>-3.7124987457773928E-3</v>
      </c>
      <c r="I417" s="21">
        <f t="shared" si="109"/>
        <v>2.5307713412614508E-3</v>
      </c>
      <c r="J417" s="21">
        <f t="shared" si="110"/>
        <v>1.1482202585991752E-2</v>
      </c>
      <c r="K417" s="21">
        <f t="shared" si="111"/>
        <v>-6.2432700870388436E-3</v>
      </c>
      <c r="L417">
        <f t="shared" si="114"/>
        <v>1.7725472673030596E-2</v>
      </c>
      <c r="M417">
        <f t="shared" si="115"/>
        <v>3.1419238148235442E-4</v>
      </c>
      <c r="N417">
        <f t="shared" si="116"/>
        <v>7.9623764227546099</v>
      </c>
      <c r="O417" s="21">
        <f t="shared" si="117"/>
        <v>0.14202357724539016</v>
      </c>
      <c r="P417" s="25">
        <f t="shared" si="118"/>
        <v>2.0170696493577306E-2</v>
      </c>
      <c r="Q417" s="27">
        <f t="shared" si="125"/>
        <v>5.2447083796006346</v>
      </c>
      <c r="R417" s="28">
        <f t="shared" si="119"/>
        <v>8.4640000000000964E-3</v>
      </c>
      <c r="AB417">
        <f t="shared" si="120"/>
        <v>1.2612709619084495E-2</v>
      </c>
      <c r="AC417">
        <f t="shared" si="121"/>
        <v>1.5908044393534655E-4</v>
      </c>
      <c r="AE417" s="6">
        <f t="shared" si="122"/>
        <v>8.0033419254480478</v>
      </c>
      <c r="AF417" s="21">
        <f t="shared" si="123"/>
        <v>0.10105807455195226</v>
      </c>
      <c r="AG417" s="21">
        <f t="shared" si="124"/>
        <v>1.021273443214794E-2</v>
      </c>
    </row>
    <row r="418" spans="1:33" x14ac:dyDescent="0.2">
      <c r="A418" s="1">
        <v>39845</v>
      </c>
      <c r="B418" s="21">
        <v>103.64092811647848</v>
      </c>
      <c r="C418">
        <v>212.70500000000001</v>
      </c>
      <c r="D418" s="20">
        <v>8.5455000000000005</v>
      </c>
      <c r="E418">
        <f t="shared" si="113"/>
        <v>6.8395422112957238</v>
      </c>
      <c r="F418">
        <f t="shared" si="112"/>
        <v>17.538154188055735</v>
      </c>
      <c r="H418" s="21">
        <f t="shared" si="108"/>
        <v>2.3499395729809081E-4</v>
      </c>
      <c r="I418" s="21">
        <f t="shared" si="109"/>
        <v>3.6426606521873239E-3</v>
      </c>
      <c r="J418" s="21">
        <f t="shared" si="110"/>
        <v>5.442722471743755E-2</v>
      </c>
      <c r="K418" s="21">
        <f t="shared" si="111"/>
        <v>-3.4076666948892331E-3</v>
      </c>
      <c r="L418">
        <f t="shared" si="114"/>
        <v>5.7834891412326783E-2</v>
      </c>
      <c r="M418">
        <f t="shared" si="115"/>
        <v>3.3448746646756304E-3</v>
      </c>
      <c r="N418">
        <f t="shared" si="116"/>
        <v>8.0767829060379395</v>
      </c>
      <c r="O418" s="21">
        <f t="shared" si="117"/>
        <v>0.46871709396206107</v>
      </c>
      <c r="P418" s="25">
        <f t="shared" si="118"/>
        <v>0.2196957141722396</v>
      </c>
      <c r="Q418" s="27">
        <f t="shared" si="125"/>
        <v>5.2268361615310628</v>
      </c>
      <c r="R418" s="28">
        <f t="shared" si="119"/>
        <v>0.19456921000000044</v>
      </c>
      <c r="AB418">
        <f t="shared" si="120"/>
        <v>5.4236181526465518E-2</v>
      </c>
      <c r="AC418">
        <f t="shared" si="121"/>
        <v>2.9415633865717194E-3</v>
      </c>
      <c r="AE418" s="6">
        <f t="shared" si="122"/>
        <v>8.1059482904369133</v>
      </c>
      <c r="AF418" s="21">
        <f t="shared" si="123"/>
        <v>0.4395517095630872</v>
      </c>
      <c r="AG418" s="21">
        <f t="shared" si="124"/>
        <v>0.19320570537983256</v>
      </c>
    </row>
    <row r="419" spans="1:33" x14ac:dyDescent="0.2">
      <c r="A419" s="1">
        <v>39873</v>
      </c>
      <c r="B419" s="21">
        <v>103.93659782246608</v>
      </c>
      <c r="C419">
        <v>212.495</v>
      </c>
      <c r="D419" s="20">
        <v>8.5726999999999993</v>
      </c>
      <c r="E419">
        <f t="shared" si="113"/>
        <v>6.8350389687157547</v>
      </c>
      <c r="F419">
        <f t="shared" si="112"/>
        <v>17.526606841716784</v>
      </c>
      <c r="H419" s="21">
        <f t="shared" si="108"/>
        <v>2.8528276556469834E-3</v>
      </c>
      <c r="I419" s="21">
        <f t="shared" si="109"/>
        <v>-9.8728285653848502E-4</v>
      </c>
      <c r="J419" s="21">
        <f t="shared" si="110"/>
        <v>3.1829617927563447E-3</v>
      </c>
      <c r="K419" s="21">
        <f t="shared" si="111"/>
        <v>3.8401105121854684E-3</v>
      </c>
      <c r="L419">
        <f t="shared" si="114"/>
        <v>-6.5714871942912367E-4</v>
      </c>
      <c r="M419">
        <f t="shared" si="115"/>
        <v>4.3184443944733709E-7</v>
      </c>
      <c r="N419">
        <f t="shared" si="116"/>
        <v>8.578315664381881</v>
      </c>
      <c r="O419" s="21">
        <f t="shared" si="117"/>
        <v>-5.6156643818816576E-3</v>
      </c>
      <c r="P419" s="25">
        <f t="shared" si="118"/>
        <v>3.1535686449934298E-5</v>
      </c>
      <c r="Q419" s="27">
        <f t="shared" si="125"/>
        <v>5.2469077900204297</v>
      </c>
      <c r="R419" s="28">
        <f t="shared" si="119"/>
        <v>7.3983999999993372E-4</v>
      </c>
      <c r="AB419">
        <f t="shared" si="120"/>
        <v>-3.8595209004049108E-4</v>
      </c>
      <c r="AC419">
        <f t="shared" si="121"/>
        <v>1.4895901580662334E-7</v>
      </c>
      <c r="AE419" s="6">
        <f t="shared" si="122"/>
        <v>8.5759981535854397</v>
      </c>
      <c r="AF419" s="21">
        <f t="shared" si="123"/>
        <v>-3.2981535854403887E-3</v>
      </c>
      <c r="AG419" s="21">
        <f t="shared" si="124"/>
        <v>1.0877817073153292E-5</v>
      </c>
    </row>
    <row r="420" spans="1:33" x14ac:dyDescent="0.2">
      <c r="A420" s="1">
        <v>39904</v>
      </c>
      <c r="B420" s="21">
        <v>104.09660731041231</v>
      </c>
      <c r="C420">
        <v>212.709</v>
      </c>
      <c r="D420" s="20">
        <v>8.2296999999999993</v>
      </c>
      <c r="E420">
        <f t="shared" si="113"/>
        <v>6.5580759936328459</v>
      </c>
      <c r="F420">
        <f t="shared" si="112"/>
        <v>16.816410280115846</v>
      </c>
      <c r="H420" s="21">
        <f t="shared" si="108"/>
        <v>1.5394912985273734E-3</v>
      </c>
      <c r="I420" s="21">
        <f t="shared" si="109"/>
        <v>1.0070825195886979E-3</v>
      </c>
      <c r="J420" s="21">
        <f t="shared" si="110"/>
        <v>-4.0010731741458305E-2</v>
      </c>
      <c r="K420" s="21">
        <f t="shared" si="111"/>
        <v>5.3240877893867555E-4</v>
      </c>
      <c r="L420">
        <f t="shared" si="114"/>
        <v>-4.0543140520396981E-2</v>
      </c>
      <c r="M420">
        <f t="shared" si="115"/>
        <v>1.6437462432566557E-3</v>
      </c>
      <c r="N420">
        <f t="shared" si="116"/>
        <v>8.5772641807392063</v>
      </c>
      <c r="O420" s="21">
        <f t="shared" si="117"/>
        <v>-0.34756418073920692</v>
      </c>
      <c r="P420" s="25">
        <f t="shared" si="118"/>
        <v>0.1208008597329161</v>
      </c>
      <c r="Q420" s="27">
        <f t="shared" si="125"/>
        <v>5.2497012897901181</v>
      </c>
      <c r="R420" s="28">
        <f t="shared" si="119"/>
        <v>0.11764899999999998</v>
      </c>
      <c r="AB420">
        <f t="shared" si="120"/>
        <v>-4.2038071094187321E-2</v>
      </c>
      <c r="AC420">
        <f t="shared" si="121"/>
        <v>1.7671994213199476E-3</v>
      </c>
      <c r="AE420" s="6">
        <f t="shared" si="122"/>
        <v>8.5900797720691386</v>
      </c>
      <c r="AF420" s="21">
        <f t="shared" si="123"/>
        <v>-0.36037977206913929</v>
      </c>
      <c r="AG420" s="21">
        <f t="shared" si="124"/>
        <v>0.1298735801166048</v>
      </c>
    </row>
    <row r="421" spans="1:33" x14ac:dyDescent="0.2">
      <c r="A421" s="1">
        <v>39934</v>
      </c>
      <c r="B421" s="21">
        <v>103.82876534145885</v>
      </c>
      <c r="C421">
        <v>213.02199999999999</v>
      </c>
      <c r="D421" s="20">
        <v>7.7602000000000002</v>
      </c>
      <c r="E421">
        <f t="shared" si="113"/>
        <v>6.2090167680096702</v>
      </c>
      <c r="F421">
        <f t="shared" si="112"/>
        <v>15.921342404135471</v>
      </c>
      <c r="H421" s="21">
        <f t="shared" si="108"/>
        <v>-2.5730134331348742E-3</v>
      </c>
      <c r="I421" s="21">
        <f t="shared" si="109"/>
        <v>1.4714939189219844E-3</v>
      </c>
      <c r="J421" s="21">
        <f t="shared" si="110"/>
        <v>-5.7049467173772905E-2</v>
      </c>
      <c r="K421" s="21">
        <f t="shared" si="111"/>
        <v>-4.0445073520568586E-3</v>
      </c>
      <c r="L421">
        <f t="shared" si="114"/>
        <v>-5.3004959821716047E-2</v>
      </c>
      <c r="M421">
        <f t="shared" si="115"/>
        <v>2.8095257657017323E-3</v>
      </c>
      <c r="N421">
        <f t="shared" si="116"/>
        <v>8.1964149178447769</v>
      </c>
      <c r="O421" s="21">
        <f t="shared" si="117"/>
        <v>-0.43621491784477673</v>
      </c>
      <c r="P421" s="25">
        <f t="shared" si="118"/>
        <v>0.1902834545503253</v>
      </c>
      <c r="Q421" s="27">
        <f t="shared" si="125"/>
        <v>5.2284688343274599</v>
      </c>
      <c r="R421" s="28">
        <f t="shared" si="119"/>
        <v>0.22043024999999919</v>
      </c>
      <c r="AB421">
        <f t="shared" si="120"/>
        <v>-5.6943706899386048E-2</v>
      </c>
      <c r="AC421">
        <f t="shared" si="121"/>
        <v>3.2425857554431864E-3</v>
      </c>
      <c r="AE421" s="6">
        <f t="shared" si="122"/>
        <v>8.2288296246698778</v>
      </c>
      <c r="AF421" s="21">
        <f t="shared" si="123"/>
        <v>-0.46862962466987756</v>
      </c>
      <c r="AG421" s="21">
        <f t="shared" si="124"/>
        <v>0.21961372511823032</v>
      </c>
    </row>
    <row r="422" spans="1:33" x14ac:dyDescent="0.2">
      <c r="A422" s="1">
        <v>39965</v>
      </c>
      <c r="B422" s="21">
        <v>104.07921497476599</v>
      </c>
      <c r="C422">
        <v>214.79</v>
      </c>
      <c r="D422" s="20">
        <v>7.7670000000000003</v>
      </c>
      <c r="E422">
        <f t="shared" si="113"/>
        <v>6.2509569163389482</v>
      </c>
      <c r="F422">
        <f t="shared" si="112"/>
        <v>16.028886559189299</v>
      </c>
      <c r="H422" s="21">
        <f t="shared" si="108"/>
        <v>2.4121411102548951E-3</v>
      </c>
      <c r="I422" s="21">
        <f t="shared" si="109"/>
        <v>8.2996122466223454E-3</v>
      </c>
      <c r="J422" s="21">
        <f t="shared" si="110"/>
        <v>8.7626607561652747E-4</v>
      </c>
      <c r="K422" s="21">
        <f t="shared" si="111"/>
        <v>-5.8874711363674503E-3</v>
      </c>
      <c r="L422">
        <f t="shared" si="114"/>
        <v>6.7637372119839778E-3</v>
      </c>
      <c r="M422">
        <f t="shared" si="115"/>
        <v>4.5748141072776795E-5</v>
      </c>
      <c r="N422">
        <f t="shared" si="116"/>
        <v>7.7145120464875614</v>
      </c>
      <c r="O422" s="21">
        <f t="shared" si="117"/>
        <v>5.2487953512438956E-2</v>
      </c>
      <c r="P422" s="25">
        <f t="shared" si="118"/>
        <v>2.7549852639239532E-3</v>
      </c>
      <c r="Q422" s="27">
        <f t="shared" si="125"/>
        <v>5.1976863749779598</v>
      </c>
      <c r="R422" s="28">
        <f t="shared" si="119"/>
        <v>4.6240000000001895E-5</v>
      </c>
      <c r="AB422">
        <f t="shared" si="120"/>
        <v>1.8409508416448559E-3</v>
      </c>
      <c r="AC422">
        <f t="shared" si="121"/>
        <v>3.3891000013529033E-6</v>
      </c>
      <c r="AE422" s="6">
        <f t="shared" si="122"/>
        <v>7.7527138532786672</v>
      </c>
      <c r="AF422" s="21">
        <f t="shared" si="123"/>
        <v>1.4286146721333104E-2</v>
      </c>
      <c r="AG422" s="21">
        <f t="shared" si="124"/>
        <v>2.040939881434566E-4</v>
      </c>
    </row>
    <row r="423" spans="1:33" x14ac:dyDescent="0.2">
      <c r="A423" s="1">
        <v>39995</v>
      </c>
      <c r="B423" s="21">
        <v>103.59918651092728</v>
      </c>
      <c r="C423">
        <v>214.726</v>
      </c>
      <c r="D423" s="20">
        <v>7.6843000000000004</v>
      </c>
      <c r="E423">
        <f t="shared" si="113"/>
        <v>6.2112033897147505</v>
      </c>
      <c r="F423">
        <f t="shared" si="112"/>
        <v>15.926949403468161</v>
      </c>
      <c r="H423" s="21">
        <f t="shared" si="108"/>
        <v>-4.6121453159988501E-3</v>
      </c>
      <c r="I423" s="21">
        <f t="shared" si="109"/>
        <v>-2.9796545463012247E-4</v>
      </c>
      <c r="J423" s="21">
        <f t="shared" si="110"/>
        <v>-1.0647611690485337E-2</v>
      </c>
      <c r="K423" s="21">
        <f t="shared" si="111"/>
        <v>-4.3141798613687277E-3</v>
      </c>
      <c r="L423">
        <f t="shared" si="114"/>
        <v>-6.3334318291166092E-3</v>
      </c>
      <c r="M423">
        <f t="shared" si="115"/>
        <v>4.0112358734067359E-5</v>
      </c>
      <c r="N423">
        <f t="shared" si="116"/>
        <v>7.7334917650167494</v>
      </c>
      <c r="O423" s="21">
        <f t="shared" si="117"/>
        <v>-4.9191765016749045E-2</v>
      </c>
      <c r="P423" s="25">
        <f t="shared" si="118"/>
        <v>2.4198297454630551E-3</v>
      </c>
      <c r="Q423" s="27">
        <f t="shared" si="125"/>
        <v>5.175262621093319</v>
      </c>
      <c r="R423" s="28">
        <f t="shared" si="119"/>
        <v>6.8392899999999996E-3</v>
      </c>
      <c r="AB423">
        <f t="shared" si="120"/>
        <v>-1.0416168901367446E-2</v>
      </c>
      <c r="AC423">
        <f t="shared" si="121"/>
        <v>1.0849657458181431E-4</v>
      </c>
      <c r="AE423" s="6">
        <f t="shared" si="122"/>
        <v>7.7652023838569217</v>
      </c>
      <c r="AF423" s="21">
        <f t="shared" si="123"/>
        <v>-8.0902383856921389E-2</v>
      </c>
      <c r="AG423" s="21">
        <f t="shared" si="124"/>
        <v>6.5451957137326548E-3</v>
      </c>
    </row>
    <row r="424" spans="1:33" x14ac:dyDescent="0.2">
      <c r="A424" s="1">
        <v>40026</v>
      </c>
      <c r="B424" s="21">
        <v>103.8148514729418</v>
      </c>
      <c r="C424">
        <v>215.44499999999999</v>
      </c>
      <c r="D424" s="20">
        <v>7.1562000000000001</v>
      </c>
      <c r="E424">
        <f t="shared" si="113"/>
        <v>5.7916532507263483</v>
      </c>
      <c r="F424">
        <f t="shared" si="112"/>
        <v>14.85112666564711</v>
      </c>
      <c r="H424" s="21">
        <f t="shared" si="108"/>
        <v>2.0817244736932583E-3</v>
      </c>
      <c r="I424" s="21">
        <f t="shared" si="109"/>
        <v>3.3484533777929926E-3</v>
      </c>
      <c r="J424" s="21">
        <f t="shared" si="110"/>
        <v>-6.872454224848068E-2</v>
      </c>
      <c r="K424" s="21">
        <f t="shared" si="111"/>
        <v>-1.2667289040997343E-3</v>
      </c>
      <c r="L424">
        <f t="shared" si="114"/>
        <v>-6.7457813344380946E-2</v>
      </c>
      <c r="M424">
        <f t="shared" si="115"/>
        <v>4.5505565812053398E-3</v>
      </c>
      <c r="N424">
        <f t="shared" si="116"/>
        <v>7.6745660750822271</v>
      </c>
      <c r="O424" s="21">
        <f t="shared" si="117"/>
        <v>-0.51836607508222698</v>
      </c>
      <c r="P424" s="25">
        <f t="shared" si="118"/>
        <v>0.26870338779615299</v>
      </c>
      <c r="Q424" s="27">
        <f t="shared" si="125"/>
        <v>5.1687069663448728</v>
      </c>
      <c r="R424" s="28">
        <f t="shared" si="119"/>
        <v>0.27888961000000023</v>
      </c>
      <c r="AB424">
        <f t="shared" si="120"/>
        <v>-6.9913382530879434E-2</v>
      </c>
      <c r="AC424">
        <f t="shared" si="121"/>
        <v>4.8878810569090774E-3</v>
      </c>
      <c r="AE424" s="6">
        <f t="shared" si="122"/>
        <v>7.6934354053820373</v>
      </c>
      <c r="AF424" s="21">
        <f t="shared" si="123"/>
        <v>-0.53723540538203718</v>
      </c>
      <c r="AG424" s="21">
        <f t="shared" si="124"/>
        <v>0.28862188079600182</v>
      </c>
    </row>
    <row r="425" spans="1:33" x14ac:dyDescent="0.2">
      <c r="A425" s="1">
        <v>40057</v>
      </c>
      <c r="B425" s="21">
        <v>104.13487044883426</v>
      </c>
      <c r="C425">
        <v>215.86099999999999</v>
      </c>
      <c r="D425" s="20">
        <v>6.9941000000000004</v>
      </c>
      <c r="E425">
        <f t="shared" si="113"/>
        <v>5.6539633807583751</v>
      </c>
      <c r="F425">
        <f t="shared" si="112"/>
        <v>14.498058273782593</v>
      </c>
      <c r="H425" s="21">
        <f t="shared" si="108"/>
        <v>3.0825933992293386E-3</v>
      </c>
      <c r="I425" s="21">
        <f t="shared" si="109"/>
        <v>1.9308872334005134E-3</v>
      </c>
      <c r="J425" s="21">
        <f t="shared" si="110"/>
        <v>-2.2651686649339031E-2</v>
      </c>
      <c r="K425" s="21">
        <f t="shared" si="111"/>
        <v>1.1517061658288252E-3</v>
      </c>
      <c r="L425">
        <f t="shared" si="114"/>
        <v>-2.3803392815167856E-2</v>
      </c>
      <c r="M425">
        <f t="shared" si="115"/>
        <v>5.666015095131847E-4</v>
      </c>
      <c r="N425">
        <f t="shared" si="116"/>
        <v>7.1644418396639047</v>
      </c>
      <c r="O425" s="21">
        <f t="shared" si="117"/>
        <v>-0.17034183966390426</v>
      </c>
      <c r="P425" s="25">
        <f t="shared" si="118"/>
        <v>2.9016342340083268E-2</v>
      </c>
      <c r="Q425" s="27">
        <f t="shared" si="125"/>
        <v>5.174659798027375</v>
      </c>
      <c r="R425" s="28">
        <f t="shared" si="119"/>
        <v>2.6276409999999899E-2</v>
      </c>
      <c r="AB425">
        <f t="shared" si="120"/>
        <v>-2.4967653319510695E-2</v>
      </c>
      <c r="AC425">
        <f t="shared" si="121"/>
        <v>6.2338371228327341E-4</v>
      </c>
      <c r="AE425" s="6">
        <f t="shared" si="122"/>
        <v>7.1727735206850829</v>
      </c>
      <c r="AF425" s="21">
        <f t="shared" si="123"/>
        <v>-0.17867352068508247</v>
      </c>
      <c r="AG425" s="21">
        <f t="shared" si="124"/>
        <v>3.1924226994002589E-2</v>
      </c>
    </row>
    <row r="426" spans="1:33" x14ac:dyDescent="0.2">
      <c r="A426" s="1">
        <v>40087</v>
      </c>
      <c r="B426" s="21">
        <v>104.39575548352921</v>
      </c>
      <c r="C426">
        <v>216.50899999999999</v>
      </c>
      <c r="D426" s="20">
        <v>6.9550000000000001</v>
      </c>
      <c r="E426">
        <f t="shared" si="113"/>
        <v>5.6251407967250886</v>
      </c>
      <c r="F426">
        <f t="shared" si="112"/>
        <v>14.424150560772338</v>
      </c>
      <c r="H426" s="21">
        <f t="shared" si="108"/>
        <v>2.5052610482012572E-3</v>
      </c>
      <c r="I426" s="21">
        <f t="shared" si="109"/>
        <v>3.001931798703783E-3</v>
      </c>
      <c r="J426" s="21">
        <f t="shared" si="110"/>
        <v>-5.5904262163823937E-3</v>
      </c>
      <c r="K426" s="21">
        <f t="shared" si="111"/>
        <v>-4.9667075050252585E-4</v>
      </c>
      <c r="L426">
        <f t="shared" si="114"/>
        <v>-5.0937554658798678E-3</v>
      </c>
      <c r="M426">
        <f t="shared" si="115"/>
        <v>2.594634474618103E-5</v>
      </c>
      <c r="N426">
        <f t="shared" si="116"/>
        <v>6.9906262351039103</v>
      </c>
      <c r="O426" s="21">
        <f t="shared" si="117"/>
        <v>-3.5626235103910275E-2</v>
      </c>
      <c r="P426" s="25">
        <f t="shared" si="118"/>
        <v>1.2692286276790889E-3</v>
      </c>
      <c r="Q426" s="27">
        <f t="shared" si="125"/>
        <v>5.1720896958618932</v>
      </c>
      <c r="R426" s="28">
        <f t="shared" si="119"/>
        <v>1.528810000000028E-3</v>
      </c>
      <c r="AB426">
        <f t="shared" si="120"/>
        <v>-7.1381567893791624E-3</v>
      </c>
      <c r="AC426">
        <f t="shared" si="121"/>
        <v>5.0953282349759829E-5</v>
      </c>
      <c r="AE426" s="6">
        <f t="shared" si="122"/>
        <v>7.0049249824005972</v>
      </c>
      <c r="AF426" s="21">
        <f t="shared" si="123"/>
        <v>-4.9924982400597173E-2</v>
      </c>
      <c r="AG426" s="21">
        <f t="shared" si="124"/>
        <v>2.4925038676999376E-3</v>
      </c>
    </row>
    <row r="427" spans="1:33" x14ac:dyDescent="0.2">
      <c r="A427" s="1">
        <v>40118</v>
      </c>
      <c r="B427" s="21">
        <v>104.37140621362435</v>
      </c>
      <c r="C427">
        <v>217.23400000000001</v>
      </c>
      <c r="D427" s="20">
        <v>6.9267000000000003</v>
      </c>
      <c r="E427">
        <f t="shared" si="113"/>
        <v>5.6223230131048147</v>
      </c>
      <c r="F427">
        <f t="shared" si="112"/>
        <v>14.416925117595847</v>
      </c>
      <c r="H427" s="21">
        <f t="shared" si="108"/>
        <v>-2.3324003731839404E-4</v>
      </c>
      <c r="I427" s="21">
        <f t="shared" si="109"/>
        <v>3.3485905897676638E-3</v>
      </c>
      <c r="J427" s="21">
        <f t="shared" si="110"/>
        <v>-4.0690150970524863E-3</v>
      </c>
      <c r="K427" s="21">
        <f t="shared" si="111"/>
        <v>-3.5818306270860578E-3</v>
      </c>
      <c r="L427">
        <f t="shared" si="114"/>
        <v>-4.871844699664285E-4</v>
      </c>
      <c r="M427">
        <f t="shared" si="115"/>
        <v>2.3734870777646987E-7</v>
      </c>
      <c r="N427">
        <f t="shared" si="116"/>
        <v>6.9300883679886169</v>
      </c>
      <c r="O427" s="21">
        <f t="shared" si="117"/>
        <v>-3.3883679886166362E-3</v>
      </c>
      <c r="P427" s="25">
        <f t="shared" si="118"/>
        <v>1.148103762628195E-5</v>
      </c>
      <c r="Q427" s="27">
        <f t="shared" ref="Q427:Q450" si="126">Q426*(1+K427)</f>
        <v>5.1535641465832187</v>
      </c>
      <c r="R427" s="28">
        <f t="shared" si="119"/>
        <v>8.0088999999998695E-4</v>
      </c>
      <c r="AB427">
        <f t="shared" si="120"/>
        <v>-4.1788881271141711E-3</v>
      </c>
      <c r="AC427">
        <f t="shared" si="121"/>
        <v>1.7463105978935783E-5</v>
      </c>
      <c r="AE427" s="6">
        <f t="shared" si="122"/>
        <v>6.9557641669240793</v>
      </c>
      <c r="AF427" s="21">
        <f t="shared" si="123"/>
        <v>-2.9064166924078982E-2</v>
      </c>
      <c r="AG427" s="21">
        <f t="shared" si="124"/>
        <v>8.4472579899072672E-4</v>
      </c>
    </row>
    <row r="428" spans="1:33" x14ac:dyDescent="0.2">
      <c r="A428" s="1">
        <v>40148</v>
      </c>
      <c r="B428" s="21">
        <v>104.60098504415589</v>
      </c>
      <c r="C428">
        <v>217.34700000000001</v>
      </c>
      <c r="D428" s="20">
        <v>7.1383999999999999</v>
      </c>
      <c r="E428">
        <f t="shared" si="113"/>
        <v>5.7844477965509125</v>
      </c>
      <c r="F428">
        <f t="shared" si="112"/>
        <v>14.832650229298041</v>
      </c>
      <c r="H428" s="21">
        <f t="shared" si="108"/>
        <v>2.1996333944340751E-3</v>
      </c>
      <c r="I428" s="21">
        <f t="shared" si="109"/>
        <v>5.2017639964274665E-4</v>
      </c>
      <c r="J428" s="21">
        <f t="shared" si="110"/>
        <v>3.0562894307534449E-2</v>
      </c>
      <c r="K428" s="21">
        <f t="shared" si="111"/>
        <v>1.6794569947913285E-3</v>
      </c>
      <c r="L428">
        <f t="shared" si="114"/>
        <v>2.8883437312743121E-2</v>
      </c>
      <c r="M428">
        <f t="shared" si="115"/>
        <v>8.3425295099916153E-4</v>
      </c>
      <c r="N428">
        <f t="shared" si="116"/>
        <v>6.9383330947658211</v>
      </c>
      <c r="O428" s="21">
        <f t="shared" si="117"/>
        <v>0.2000669052341788</v>
      </c>
      <c r="P428" s="25">
        <f t="shared" si="118"/>
        <v>4.0026766569981879E-2</v>
      </c>
      <c r="Q428" s="27">
        <f t="shared" si="126"/>
        <v>5.1622193359373041</v>
      </c>
      <c r="R428" s="28">
        <f t="shared" si="119"/>
        <v>4.4816889999999811E-2</v>
      </c>
      <c r="U428" s="14"/>
      <c r="AB428">
        <f t="shared" si="120"/>
        <v>2.8000966150577764E-2</v>
      </c>
      <c r="AC428">
        <f t="shared" si="121"/>
        <v>7.8405410536580176E-4</v>
      </c>
      <c r="AE428" s="6">
        <f t="shared" si="122"/>
        <v>6.9444457077647916</v>
      </c>
      <c r="AF428" s="21">
        <f t="shared" si="123"/>
        <v>0.19395429223520821</v>
      </c>
      <c r="AG428" s="21">
        <f t="shared" si="124"/>
        <v>3.7618267476460548E-2</v>
      </c>
    </row>
    <row r="429" spans="1:33" x14ac:dyDescent="0.2">
      <c r="A429" s="1">
        <v>40179</v>
      </c>
      <c r="B429" s="21">
        <v>103.94007628959537</v>
      </c>
      <c r="C429">
        <v>217.488</v>
      </c>
      <c r="D429" s="20">
        <v>7.1534000000000004</v>
      </c>
      <c r="E429">
        <f t="shared" si="113"/>
        <v>5.8372450962046516</v>
      </c>
      <c r="F429">
        <f t="shared" si="112"/>
        <v>14.968034609339005</v>
      </c>
      <c r="H429" s="21">
        <f t="shared" si="108"/>
        <v>-6.318379834391874E-3</v>
      </c>
      <c r="I429" s="21">
        <f t="shared" si="109"/>
        <v>6.4873221162464745E-4</v>
      </c>
      <c r="J429" s="21">
        <f t="shared" si="110"/>
        <v>2.1013112182002303E-3</v>
      </c>
      <c r="K429" s="21">
        <f t="shared" si="111"/>
        <v>-6.9671120460165215E-3</v>
      </c>
      <c r="L429">
        <f t="shared" si="114"/>
        <v>9.0684232642167517E-3</v>
      </c>
      <c r="M429">
        <f t="shared" si="115"/>
        <v>8.2236300498987608E-5</v>
      </c>
      <c r="N429">
        <f t="shared" si="116"/>
        <v>7.0886659673707157</v>
      </c>
      <c r="O429" s="21">
        <f t="shared" si="117"/>
        <v>6.4734032629284677E-2</v>
      </c>
      <c r="P429" s="25">
        <f t="shared" si="118"/>
        <v>4.1904949804492933E-3</v>
      </c>
      <c r="Q429" s="27">
        <f t="shared" si="126"/>
        <v>5.1262535754177163</v>
      </c>
      <c r="R429" s="28">
        <f t="shared" si="119"/>
        <v>2.2500000000001704E-4</v>
      </c>
      <c r="U429" s="14"/>
      <c r="AB429">
        <f t="shared" si="120"/>
        <v>3.5691692030243661E-3</v>
      </c>
      <c r="AC429">
        <f t="shared" si="121"/>
        <v>1.2738968799817588E-5</v>
      </c>
      <c r="AE429" s="6">
        <f t="shared" si="122"/>
        <v>7.1279218425611308</v>
      </c>
      <c r="AF429" s="21">
        <f t="shared" si="123"/>
        <v>2.5478157438869609E-2</v>
      </c>
      <c r="AG429" s="21">
        <f t="shared" si="124"/>
        <v>6.4913650647982675E-4</v>
      </c>
    </row>
    <row r="430" spans="1:33" x14ac:dyDescent="0.2">
      <c r="A430" s="1">
        <v>40210</v>
      </c>
      <c r="B430" s="21">
        <v>104.56620037286322</v>
      </c>
      <c r="C430">
        <v>217.28100000000001</v>
      </c>
      <c r="D430" s="20">
        <v>7.2683</v>
      </c>
      <c r="E430">
        <f t="shared" si="113"/>
        <v>5.8898796248869845</v>
      </c>
      <c r="F430">
        <f t="shared" si="112"/>
        <v>15.103001607294194</v>
      </c>
      <c r="H430" s="21">
        <f t="shared" si="108"/>
        <v>6.023894782637651E-3</v>
      </c>
      <c r="I430" s="21">
        <f t="shared" si="109"/>
        <v>-9.5177664974621656E-4</v>
      </c>
      <c r="J430" s="21">
        <f t="shared" si="110"/>
        <v>1.6062292056923999E-2</v>
      </c>
      <c r="K430" s="21">
        <f t="shared" si="111"/>
        <v>6.9756714323838676E-3</v>
      </c>
      <c r="L430">
        <f t="shared" si="114"/>
        <v>9.0866206245401315E-3</v>
      </c>
      <c r="M430">
        <f t="shared" si="115"/>
        <v>8.2566674374318089E-5</v>
      </c>
      <c r="N430">
        <f t="shared" si="116"/>
        <v>7.2032997680244151</v>
      </c>
      <c r="O430" s="21">
        <f t="shared" si="117"/>
        <v>6.500023197558491E-2</v>
      </c>
      <c r="P430" s="25">
        <f t="shared" si="118"/>
        <v>4.2250301568798514E-3</v>
      </c>
      <c r="Q430" s="27">
        <f t="shared" si="126"/>
        <v>5.1620126360389129</v>
      </c>
      <c r="R430" s="28">
        <f t="shared" si="119"/>
        <v>1.3202009999999898E-2</v>
      </c>
      <c r="U430" s="14"/>
      <c r="AB430">
        <f t="shared" si="120"/>
        <v>1.1032030917973817E-2</v>
      </c>
      <c r="AC430">
        <f t="shared" si="121"/>
        <v>1.2170570617513021E-4</v>
      </c>
      <c r="AE430" s="6">
        <f t="shared" si="122"/>
        <v>7.1893834700313661</v>
      </c>
      <c r="AF430" s="21">
        <f t="shared" si="123"/>
        <v>7.8916529968633853E-2</v>
      </c>
      <c r="AG430" s="21">
        <f t="shared" si="124"/>
        <v>6.2278187022902854E-3</v>
      </c>
    </row>
    <row r="431" spans="1:33" x14ac:dyDescent="0.2">
      <c r="A431" s="1">
        <v>40238</v>
      </c>
      <c r="B431" s="21">
        <v>104.81665000617038</v>
      </c>
      <c r="C431">
        <v>217.35300000000001</v>
      </c>
      <c r="D431" s="20">
        <v>7.1630000000000003</v>
      </c>
      <c r="E431">
        <f t="shared" si="113"/>
        <v>5.7925990013029631</v>
      </c>
      <c r="F431">
        <f t="shared" si="112"/>
        <v>14.853551786937935</v>
      </c>
      <c r="H431" s="21">
        <f t="shared" si="108"/>
        <v>2.3951299025315453E-3</v>
      </c>
      <c r="I431" s="21">
        <f t="shared" si="109"/>
        <v>3.3136813619227823E-4</v>
      </c>
      <c r="J431" s="21">
        <f t="shared" si="110"/>
        <v>-1.4487569307816139E-2</v>
      </c>
      <c r="K431" s="21">
        <f t="shared" si="111"/>
        <v>2.0637617663392671E-3</v>
      </c>
      <c r="L431">
        <f t="shared" si="114"/>
        <v>-1.6551331074155406E-2</v>
      </c>
      <c r="M431">
        <f t="shared" si="115"/>
        <v>2.7394656032630235E-4</v>
      </c>
      <c r="N431">
        <f t="shared" si="116"/>
        <v>7.2833000396462833</v>
      </c>
      <c r="O431" s="21">
        <f t="shared" si="117"/>
        <v>-0.120300039646283</v>
      </c>
      <c r="P431" s="25">
        <f t="shared" si="118"/>
        <v>1.4472099538897261E-2</v>
      </c>
      <c r="Q431" s="27">
        <f t="shared" si="126"/>
        <v>5.1726658003545305</v>
      </c>
      <c r="R431" s="28">
        <f t="shared" si="119"/>
        <v>1.1088089999999943E-2</v>
      </c>
      <c r="U431" s="14"/>
      <c r="AB431">
        <f t="shared" si="120"/>
        <v>-1.7228605043200191E-2</v>
      </c>
      <c r="AC431">
        <f t="shared" si="121"/>
        <v>2.9682483173458306E-4</v>
      </c>
      <c r="AE431" s="6">
        <f t="shared" si="122"/>
        <v>7.2882226700354922</v>
      </c>
      <c r="AF431" s="21">
        <f t="shared" si="123"/>
        <v>-0.12522267003549192</v>
      </c>
      <c r="AG431" s="21">
        <f t="shared" si="124"/>
        <v>1.5680717090817687E-2</v>
      </c>
    </row>
    <row r="432" spans="1:33" x14ac:dyDescent="0.2">
      <c r="A432" s="1">
        <v>40269</v>
      </c>
      <c r="B432" s="21">
        <v>104.83056387468743</v>
      </c>
      <c r="C432">
        <v>217.40299999999999</v>
      </c>
      <c r="D432" s="20">
        <v>7.2026000000000003</v>
      </c>
      <c r="E432">
        <f t="shared" si="113"/>
        <v>5.8251894984283181</v>
      </c>
      <c r="F432">
        <f t="shared" si="112"/>
        <v>14.937121292906609</v>
      </c>
      <c r="H432" s="21">
        <f t="shared" si="108"/>
        <v>1.3274483124803282E-4</v>
      </c>
      <c r="I432" s="21">
        <f t="shared" si="109"/>
        <v>2.3004053314190642E-4</v>
      </c>
      <c r="J432" s="21">
        <f t="shared" si="110"/>
        <v>5.5284098841268392E-3</v>
      </c>
      <c r="K432" s="21">
        <f t="shared" si="111"/>
        <v>-9.7295701893873598E-5</v>
      </c>
      <c r="L432">
        <f t="shared" si="114"/>
        <v>5.6257055860207128E-3</v>
      </c>
      <c r="M432">
        <f t="shared" si="115"/>
        <v>3.1648563340584649E-5</v>
      </c>
      <c r="N432">
        <f t="shared" si="116"/>
        <v>7.1623030708873348</v>
      </c>
      <c r="O432" s="21">
        <f t="shared" si="117"/>
        <v>4.029692911266558E-2</v>
      </c>
      <c r="P432" s="25">
        <f t="shared" si="118"/>
        <v>1.6238424959111948E-3</v>
      </c>
      <c r="Q432" s="27">
        <f t="shared" si="126"/>
        <v>5.1721625222048226</v>
      </c>
      <c r="R432" s="28">
        <f t="shared" si="119"/>
        <v>1.5681600000000064E-3</v>
      </c>
      <c r="U432" s="14"/>
      <c r="AB432">
        <f t="shared" si="120"/>
        <v>3.7945481383307119E-3</v>
      </c>
      <c r="AC432">
        <f t="shared" si="121"/>
        <v>1.4398595574109072E-5</v>
      </c>
      <c r="AE432" s="6">
        <f t="shared" si="122"/>
        <v>7.1754196516851376</v>
      </c>
      <c r="AF432" s="21">
        <f t="shared" si="123"/>
        <v>2.7180348314862712E-2</v>
      </c>
      <c r="AG432" s="21">
        <f t="shared" si="124"/>
        <v>7.3877133451726029E-4</v>
      </c>
    </row>
    <row r="433" spans="1:33" x14ac:dyDescent="0.2">
      <c r="A433" s="1">
        <v>40299</v>
      </c>
      <c r="B433" s="21">
        <v>105.02535803392631</v>
      </c>
      <c r="C433">
        <v>217.29</v>
      </c>
      <c r="D433" s="20">
        <v>7.7042000000000002</v>
      </c>
      <c r="E433">
        <f t="shared" si="113"/>
        <v>6.2160753176855801</v>
      </c>
      <c r="F433">
        <f t="shared" si="112"/>
        <v>15.939442143670041</v>
      </c>
      <c r="H433" s="21">
        <f t="shared" si="108"/>
        <v>1.8581809735540578E-3</v>
      </c>
      <c r="I433" s="21">
        <f t="shared" si="109"/>
        <v>-5.1977203626440982E-4</v>
      </c>
      <c r="J433" s="21">
        <f t="shared" si="110"/>
        <v>6.9641518340599173E-2</v>
      </c>
      <c r="K433" s="21">
        <f t="shared" si="111"/>
        <v>2.3779530098184676E-3</v>
      </c>
      <c r="L433">
        <f t="shared" si="114"/>
        <v>6.7263565330780706E-2</v>
      </c>
      <c r="M433">
        <f t="shared" si="115"/>
        <v>4.5243872210082043E-3</v>
      </c>
      <c r="N433">
        <f t="shared" si="116"/>
        <v>7.2197274443485187</v>
      </c>
      <c r="O433" s="21">
        <f t="shared" si="117"/>
        <v>0.48447255565148151</v>
      </c>
      <c r="P433" s="25">
        <f t="shared" si="118"/>
        <v>0.23471365717947784</v>
      </c>
      <c r="Q433" s="27">
        <f t="shared" si="126"/>
        <v>5.1844616816417695</v>
      </c>
      <c r="R433" s="28">
        <f t="shared" si="119"/>
        <v>0.25160255999999981</v>
      </c>
      <c r="U433" s="14"/>
      <c r="AB433">
        <f t="shared" si="120"/>
        <v>6.675405186339535E-2</v>
      </c>
      <c r="AC433">
        <f t="shared" si="121"/>
        <v>4.4561034401808764E-3</v>
      </c>
      <c r="AE433" s="6">
        <f t="shared" si="122"/>
        <v>7.2233972660487087</v>
      </c>
      <c r="AF433" s="21">
        <f t="shared" si="123"/>
        <v>0.48080273395129147</v>
      </c>
      <c r="AG433" s="21">
        <f t="shared" si="124"/>
        <v>0.23117126897503637</v>
      </c>
    </row>
    <row r="434" spans="1:33" x14ac:dyDescent="0.2">
      <c r="A434" s="1">
        <v>40330</v>
      </c>
      <c r="B434" s="21">
        <v>105.04275036957264</v>
      </c>
      <c r="C434">
        <v>217.19900000000001</v>
      </c>
      <c r="D434" s="20">
        <v>7.8261000000000003</v>
      </c>
      <c r="E434">
        <f t="shared" si="113"/>
        <v>6.3107398886377482</v>
      </c>
      <c r="F434">
        <f t="shared" si="112"/>
        <v>16.18218380535075</v>
      </c>
      <c r="H434" s="21">
        <f t="shared" si="108"/>
        <v>1.6560129831422188E-4</v>
      </c>
      <c r="I434" s="21">
        <f t="shared" si="109"/>
        <v>-4.1879515854381655E-4</v>
      </c>
      <c r="J434" s="21">
        <f t="shared" si="110"/>
        <v>1.582253835570202E-2</v>
      </c>
      <c r="K434" s="21">
        <f t="shared" si="111"/>
        <v>5.8439645685803843E-4</v>
      </c>
      <c r="L434">
        <f t="shared" si="114"/>
        <v>1.5238141898843982E-2</v>
      </c>
      <c r="M434">
        <f t="shared" si="115"/>
        <v>2.3220096852930448E-4</v>
      </c>
      <c r="N434">
        <f t="shared" si="116"/>
        <v>7.708702307182925</v>
      </c>
      <c r="O434" s="21">
        <f t="shared" si="117"/>
        <v>0.11739769281707524</v>
      </c>
      <c r="P434" s="25">
        <f t="shared" si="118"/>
        <v>1.378221827877236E-2</v>
      </c>
      <c r="Q434" s="27">
        <f t="shared" si="126"/>
        <v>5.1874914626792368</v>
      </c>
      <c r="R434" s="28">
        <f t="shared" si="119"/>
        <v>1.4859610000000028E-2</v>
      </c>
      <c r="U434" s="14"/>
      <c r="AB434">
        <f t="shared" si="120"/>
        <v>1.3770969829177703E-2</v>
      </c>
      <c r="AC434">
        <f t="shared" si="121"/>
        <v>1.8963961003612257E-4</v>
      </c>
      <c r="AE434" s="6">
        <f t="shared" si="122"/>
        <v>7.7200056942420492</v>
      </c>
      <c r="AF434" s="21">
        <f t="shared" si="123"/>
        <v>0.10609430575795109</v>
      </c>
      <c r="AG434" s="21">
        <f t="shared" si="124"/>
        <v>1.1256001714261613E-2</v>
      </c>
    </row>
    <row r="435" spans="1:33" x14ac:dyDescent="0.2">
      <c r="A435" s="1">
        <v>40360</v>
      </c>
      <c r="B435" s="21">
        <v>104.71925292655092</v>
      </c>
      <c r="C435">
        <v>217.60499999999999</v>
      </c>
      <c r="D435" s="20">
        <v>7.4066000000000001</v>
      </c>
      <c r="E435">
        <f t="shared" si="113"/>
        <v>6.0021158812768247</v>
      </c>
      <c r="F435">
        <f t="shared" si="112"/>
        <v>15.390801098728618</v>
      </c>
      <c r="H435" s="21">
        <f t="shared" si="108"/>
        <v>-3.0796741506059488E-3</v>
      </c>
      <c r="I435" s="21">
        <f t="shared" si="109"/>
        <v>1.8692535416828804E-3</v>
      </c>
      <c r="J435" s="21">
        <f t="shared" si="110"/>
        <v>-5.3602688439963742E-2</v>
      </c>
      <c r="K435" s="21">
        <f t="shared" si="111"/>
        <v>-4.9489276922888292E-3</v>
      </c>
      <c r="L435">
        <f t="shared" si="114"/>
        <v>-4.8653760747674912E-2</v>
      </c>
      <c r="M435">
        <f t="shared" si="115"/>
        <v>2.3671884348919919E-3</v>
      </c>
      <c r="N435">
        <f t="shared" si="116"/>
        <v>7.7873691969873784</v>
      </c>
      <c r="O435" s="21">
        <f t="shared" si="117"/>
        <v>-0.38076919698737832</v>
      </c>
      <c r="P435" s="25">
        <f t="shared" si="118"/>
        <v>0.14498518137441291</v>
      </c>
      <c r="Q435" s="27">
        <f t="shared" si="126"/>
        <v>5.1618189425260717</v>
      </c>
      <c r="R435" s="28">
        <f t="shared" si="119"/>
        <v>0.17598025000000017</v>
      </c>
      <c r="U435" s="14"/>
      <c r="AB435">
        <f t="shared" si="120"/>
        <v>-5.3075417559900737E-2</v>
      </c>
      <c r="AC435">
        <f t="shared" si="121"/>
        <v>2.8169999491578193E-3</v>
      </c>
      <c r="AE435" s="6">
        <f t="shared" si="122"/>
        <v>7.8219735253655394</v>
      </c>
      <c r="AF435" s="21">
        <f t="shared" si="123"/>
        <v>-0.41537352536553929</v>
      </c>
      <c r="AG435" s="21">
        <f t="shared" si="124"/>
        <v>0.17253516557459631</v>
      </c>
    </row>
    <row r="436" spans="1:33" x14ac:dyDescent="0.2">
      <c r="A436" s="1">
        <v>40391</v>
      </c>
      <c r="B436" s="21">
        <v>104.72620986080943</v>
      </c>
      <c r="C436">
        <v>217.923</v>
      </c>
      <c r="D436" s="20">
        <v>7.3014999999999999</v>
      </c>
      <c r="E436">
        <f t="shared" si="113"/>
        <v>5.9251987491834193</v>
      </c>
      <c r="F436">
        <f t="shared" si="112"/>
        <v>15.1935679388646</v>
      </c>
      <c r="H436" s="21">
        <f t="shared" si="108"/>
        <v>6.6434147151461787E-5</v>
      </c>
      <c r="I436" s="21">
        <f t="shared" si="109"/>
        <v>1.4613634796996067E-3</v>
      </c>
      <c r="J436" s="21">
        <f t="shared" si="110"/>
        <v>-1.4190046715091942E-2</v>
      </c>
      <c r="K436" s="21">
        <f t="shared" si="111"/>
        <v>-1.3949293325481449E-3</v>
      </c>
      <c r="L436">
        <f t="shared" si="114"/>
        <v>-1.2795117382543797E-2</v>
      </c>
      <c r="M436">
        <f t="shared" si="115"/>
        <v>1.6371502883307442E-4</v>
      </c>
      <c r="N436">
        <f t="shared" si="116"/>
        <v>7.3962683164055489</v>
      </c>
      <c r="O436" s="21">
        <f t="shared" si="117"/>
        <v>-9.4768316405549058E-2</v>
      </c>
      <c r="P436" s="25">
        <f t="shared" si="118"/>
        <v>8.981033794342258E-3</v>
      </c>
      <c r="Q436" s="27">
        <f t="shared" si="126"/>
        <v>5.1546185698738398</v>
      </c>
      <c r="R436" s="28">
        <f t="shared" si="119"/>
        <v>1.104601000000004E-2</v>
      </c>
      <c r="U436" s="14"/>
      <c r="AB436">
        <f t="shared" si="120"/>
        <v>-1.5319138407328103E-2</v>
      </c>
      <c r="AC436">
        <f t="shared" si="121"/>
        <v>2.34676001542875E-4</v>
      </c>
      <c r="AE436" s="6">
        <f t="shared" si="122"/>
        <v>7.4149627305277166</v>
      </c>
      <c r="AF436" s="21">
        <f t="shared" si="123"/>
        <v>-0.11346273052771672</v>
      </c>
      <c r="AG436" s="21">
        <f t="shared" si="124"/>
        <v>1.2873791218805259E-2</v>
      </c>
    </row>
    <row r="437" spans="1:33" x14ac:dyDescent="0.2">
      <c r="A437" s="1">
        <v>40422</v>
      </c>
      <c r="B437" s="21">
        <v>105.609740511643</v>
      </c>
      <c r="C437">
        <v>218.27500000000001</v>
      </c>
      <c r="D437" s="20">
        <v>7.0396999999999998</v>
      </c>
      <c r="E437">
        <f t="shared" si="113"/>
        <v>5.6741044165829324</v>
      </c>
      <c r="F437">
        <f t="shared" si="112"/>
        <v>14.549704506949318</v>
      </c>
      <c r="H437" s="21">
        <f t="shared" si="108"/>
        <v>8.4365762115123921E-3</v>
      </c>
      <c r="I437" s="21">
        <f t="shared" si="109"/>
        <v>1.6152494229613179E-3</v>
      </c>
      <c r="J437" s="21">
        <f t="shared" si="110"/>
        <v>-3.5855646100116378E-2</v>
      </c>
      <c r="K437" s="21">
        <f t="shared" si="111"/>
        <v>6.8213267885510742E-3</v>
      </c>
      <c r="L437">
        <f t="shared" si="114"/>
        <v>-4.2676972888667453E-2</v>
      </c>
      <c r="M437">
        <f t="shared" si="115"/>
        <v>1.8213240149400568E-3</v>
      </c>
      <c r="N437">
        <f t="shared" si="116"/>
        <v>7.3513059175466058</v>
      </c>
      <c r="O437" s="21">
        <f t="shared" si="117"/>
        <v>-0.31160591754660594</v>
      </c>
      <c r="P437" s="25">
        <f t="shared" si="118"/>
        <v>9.7098247850062172E-2</v>
      </c>
      <c r="Q437" s="27">
        <f t="shared" si="126"/>
        <v>5.1897799076092834</v>
      </c>
      <c r="R437" s="28">
        <f t="shared" si="119"/>
        <v>6.8539240000000015E-2</v>
      </c>
      <c r="U437" s="14"/>
      <c r="AB437">
        <f t="shared" si="120"/>
        <v>-4.0813973978158093E-2</v>
      </c>
      <c r="AC437">
        <f t="shared" si="121"/>
        <v>1.6657804718897659E-3</v>
      </c>
      <c r="AE437" s="6">
        <f t="shared" si="122"/>
        <v>7.3377032310015204</v>
      </c>
      <c r="AF437" s="21">
        <f t="shared" si="123"/>
        <v>-0.2980032310015206</v>
      </c>
      <c r="AG437" s="21">
        <f t="shared" si="124"/>
        <v>8.8805925687345647E-2</v>
      </c>
    </row>
    <row r="438" spans="1:33" x14ac:dyDescent="0.2">
      <c r="A438" s="1">
        <v>40452</v>
      </c>
      <c r="B438" s="21">
        <v>105.94715182318178</v>
      </c>
      <c r="C438">
        <v>219.035</v>
      </c>
      <c r="D438" s="20">
        <v>6.6769999999999996</v>
      </c>
      <c r="E438">
        <f t="shared" si="113"/>
        <v>5.3833021662988596</v>
      </c>
      <c r="F438">
        <f t="shared" si="112"/>
        <v>13.804020871092431</v>
      </c>
      <c r="H438" s="21">
        <f t="shared" si="108"/>
        <v>3.1948881789136685E-3</v>
      </c>
      <c r="I438" s="21">
        <f t="shared" si="109"/>
        <v>3.4818462948116302E-3</v>
      </c>
      <c r="J438" s="21">
        <f t="shared" si="110"/>
        <v>-5.1522081906899442E-2</v>
      </c>
      <c r="K438" s="21">
        <f t="shared" si="111"/>
        <v>-2.8695811589796172E-4</v>
      </c>
      <c r="L438">
        <f t="shared" si="114"/>
        <v>-5.123512379100148E-2</v>
      </c>
      <c r="M438">
        <f t="shared" si="115"/>
        <v>2.6250379098792459E-3</v>
      </c>
      <c r="N438">
        <f t="shared" si="116"/>
        <v>7.0376799009515132</v>
      </c>
      <c r="O438" s="21">
        <f t="shared" si="117"/>
        <v>-0.36067990095151359</v>
      </c>
      <c r="P438" s="25">
        <f t="shared" si="118"/>
        <v>0.13008999095039364</v>
      </c>
      <c r="Q438" s="27">
        <f t="shared" si="126"/>
        <v>5.1882906581450712</v>
      </c>
      <c r="R438" s="28">
        <f t="shared" si="119"/>
        <v>0.13155129000000018</v>
      </c>
      <c r="U438" s="14"/>
      <c r="AB438">
        <f t="shared" si="120"/>
        <v>-5.3167550329984187E-2</v>
      </c>
      <c r="AC438">
        <f t="shared" si="121"/>
        <v>2.8267884080914016E-3</v>
      </c>
      <c r="AE438" s="6">
        <f t="shared" si="122"/>
        <v>7.0512836040579892</v>
      </c>
      <c r="AF438" s="21">
        <f t="shared" si="123"/>
        <v>-0.37428360405798955</v>
      </c>
      <c r="AG438" s="21">
        <f t="shared" si="124"/>
        <v>0.14008821626663789</v>
      </c>
    </row>
    <row r="439" spans="1:33" x14ac:dyDescent="0.2">
      <c r="A439" s="1">
        <v>40483</v>
      </c>
      <c r="B439" s="21">
        <v>106.29847700323764</v>
      </c>
      <c r="C439">
        <v>219.59</v>
      </c>
      <c r="D439" s="20">
        <v>6.8201000000000001</v>
      </c>
      <c r="E439">
        <f t="shared" si="113"/>
        <v>5.4943890682889256</v>
      </c>
      <c r="F439">
        <f t="shared" si="112"/>
        <v>14.088873154357474</v>
      </c>
      <c r="H439" s="21">
        <f t="shared" si="108"/>
        <v>3.3160417624269467E-3</v>
      </c>
      <c r="I439" s="21">
        <f t="shared" si="109"/>
        <v>2.5338416234848005E-3</v>
      </c>
      <c r="J439" s="21">
        <f t="shared" si="110"/>
        <v>2.143178073985319E-2</v>
      </c>
      <c r="K439" s="21">
        <f t="shared" si="111"/>
        <v>7.8220013894214624E-4</v>
      </c>
      <c r="L439">
        <f t="shared" si="114"/>
        <v>2.0649580600911044E-2</v>
      </c>
      <c r="M439">
        <f t="shared" si="115"/>
        <v>4.264051789935217E-4</v>
      </c>
      <c r="N439">
        <f t="shared" si="116"/>
        <v>6.6822227503277167</v>
      </c>
      <c r="O439" s="21">
        <f t="shared" si="117"/>
        <v>0.13787724967228332</v>
      </c>
      <c r="P439" s="25">
        <f t="shared" si="118"/>
        <v>1.901013597719315E-2</v>
      </c>
      <c r="Q439" s="27">
        <f t="shared" si="126"/>
        <v>5.1923489398187446</v>
      </c>
      <c r="R439" s="28">
        <f t="shared" si="119"/>
        <v>2.0477610000000129E-2</v>
      </c>
      <c r="U439" s="14"/>
      <c r="AB439">
        <f t="shared" si="120"/>
        <v>1.9288024603064755E-2</v>
      </c>
      <c r="AC439">
        <f t="shared" si="121"/>
        <v>3.7202789308843131E-4</v>
      </c>
      <c r="AE439" s="6">
        <f t="shared" si="122"/>
        <v>6.6913138597253363</v>
      </c>
      <c r="AF439" s="21">
        <f t="shared" si="123"/>
        <v>0.12878614027466373</v>
      </c>
      <c r="AG439" s="21">
        <f t="shared" si="124"/>
        <v>1.6585869926845364E-2</v>
      </c>
    </row>
    <row r="440" spans="1:33" x14ac:dyDescent="0.2">
      <c r="A440" s="1">
        <v>40513</v>
      </c>
      <c r="B440" s="21">
        <v>107.04634743602983</v>
      </c>
      <c r="C440">
        <v>220.47200000000001</v>
      </c>
      <c r="D440" s="20">
        <v>6.8524000000000003</v>
      </c>
      <c r="E440">
        <f t="shared" si="113"/>
        <v>5.5038608490892997</v>
      </c>
      <c r="F440">
        <f t="shared" si="112"/>
        <v>14.113160971726023</v>
      </c>
      <c r="H440" s="21">
        <f t="shared" si="108"/>
        <v>7.0355705356852649E-3</v>
      </c>
      <c r="I440" s="21">
        <f t="shared" si="109"/>
        <v>4.0165763468282822E-3</v>
      </c>
      <c r="J440" s="21">
        <f t="shared" si="110"/>
        <v>4.7360009384027624E-3</v>
      </c>
      <c r="K440" s="21">
        <f t="shared" si="111"/>
        <v>3.0189941888569827E-3</v>
      </c>
      <c r="L440">
        <f t="shared" si="114"/>
        <v>1.7170067495457797E-3</v>
      </c>
      <c r="M440">
        <f t="shared" si="115"/>
        <v>2.948112177985764E-6</v>
      </c>
      <c r="N440">
        <f t="shared" si="116"/>
        <v>6.8406898422674232</v>
      </c>
      <c r="O440" s="21">
        <f t="shared" si="117"/>
        <v>1.1710157732577109E-2</v>
      </c>
      <c r="P440" s="25">
        <f t="shared" si="118"/>
        <v>1.3712779412183545E-4</v>
      </c>
      <c r="Q440" s="27">
        <f t="shared" si="126"/>
        <v>5.2080246110945749</v>
      </c>
      <c r="R440" s="28">
        <f t="shared" si="119"/>
        <v>1.043290000000014E-3</v>
      </c>
      <c r="U440" s="14"/>
      <c r="AB440">
        <f t="shared" si="120"/>
        <v>1.5497733170493438E-3</v>
      </c>
      <c r="AC440">
        <f t="shared" si="121"/>
        <v>2.4017973342381258E-6</v>
      </c>
      <c r="AE440" s="6">
        <f t="shared" si="122"/>
        <v>6.8418303910003928</v>
      </c>
      <c r="AF440" s="21">
        <f t="shared" si="123"/>
        <v>1.056960899960746E-2</v>
      </c>
      <c r="AG440" s="21">
        <f t="shared" si="124"/>
        <v>1.1171663440458302E-4</v>
      </c>
    </row>
    <row r="441" spans="1:33" x14ac:dyDescent="0.2">
      <c r="A441" s="1">
        <v>40544</v>
      </c>
      <c r="B441" s="21">
        <v>106.49327116247653</v>
      </c>
      <c r="C441">
        <v>221.18700000000001</v>
      </c>
      <c r="D441" s="20">
        <v>6.6673</v>
      </c>
      <c r="E441">
        <f t="shared" si="113"/>
        <v>5.4004578154648604</v>
      </c>
      <c r="F441">
        <f t="shared" si="112"/>
        <v>13.848011888469676</v>
      </c>
      <c r="H441" s="21">
        <f t="shared" si="108"/>
        <v>-5.1666991616301505E-3</v>
      </c>
      <c r="I441" s="21">
        <f t="shared" si="109"/>
        <v>3.2430422003701942E-3</v>
      </c>
      <c r="J441" s="21">
        <f t="shared" si="110"/>
        <v>-2.7012433599906682E-2</v>
      </c>
      <c r="K441" s="21">
        <f t="shared" si="111"/>
        <v>-8.4097413620003447E-3</v>
      </c>
      <c r="L441">
        <f t="shared" si="114"/>
        <v>-1.8602692237906338E-2</v>
      </c>
      <c r="M441">
        <f t="shared" si="115"/>
        <v>3.4606015849826072E-4</v>
      </c>
      <c r="N441">
        <f t="shared" si="116"/>
        <v>6.7947730882910289</v>
      </c>
      <c r="O441" s="21">
        <f t="shared" si="117"/>
        <v>-0.12747308829102888</v>
      </c>
      <c r="P441" s="25">
        <f t="shared" si="118"/>
        <v>1.6249388238452445E-2</v>
      </c>
      <c r="Q441" s="27">
        <f t="shared" si="126"/>
        <v>5.1642264711083374</v>
      </c>
      <c r="R441" s="28">
        <f t="shared" si="119"/>
        <v>3.42620100000001E-2</v>
      </c>
      <c r="U441" s="14"/>
      <c r="AB441">
        <f t="shared" si="120"/>
        <v>-2.487222943964101E-2</v>
      </c>
      <c r="AC441">
        <f t="shared" si="121"/>
        <v>6.18627797298145E-4</v>
      </c>
      <c r="AE441" s="6">
        <f t="shared" si="122"/>
        <v>6.8377344650121961</v>
      </c>
      <c r="AF441" s="21">
        <f t="shared" si="123"/>
        <v>-0.17043446501219606</v>
      </c>
      <c r="AG441" s="21">
        <f t="shared" si="124"/>
        <v>2.9047906863993483E-2</v>
      </c>
    </row>
    <row r="442" spans="1:33" x14ac:dyDescent="0.2">
      <c r="A442" s="1">
        <v>40575</v>
      </c>
      <c r="B442" s="21">
        <v>107.14374451564927</v>
      </c>
      <c r="C442">
        <v>221.898</v>
      </c>
      <c r="D442" s="20">
        <v>6.4341999999999997</v>
      </c>
      <c r="E442">
        <f t="shared" si="113"/>
        <v>5.1966596526441524</v>
      </c>
      <c r="F442">
        <f t="shared" si="112"/>
        <v>13.325426678469938</v>
      </c>
      <c r="H442" s="21">
        <f t="shared" si="108"/>
        <v>6.1081169361425491E-3</v>
      </c>
      <c r="I442" s="21">
        <f t="shared" si="109"/>
        <v>3.2144746300641902E-3</v>
      </c>
      <c r="J442" s="21">
        <f t="shared" si="110"/>
        <v>-3.4961678640529237E-2</v>
      </c>
      <c r="K442" s="21">
        <f t="shared" si="111"/>
        <v>2.8936423060783589E-3</v>
      </c>
      <c r="L442">
        <f t="shared" si="114"/>
        <v>-3.7855320946607596E-2</v>
      </c>
      <c r="M442">
        <f t="shared" si="115"/>
        <v>1.4330253239706679E-3</v>
      </c>
      <c r="N442">
        <f t="shared" si="116"/>
        <v>6.6865927813473158</v>
      </c>
      <c r="O442" s="21">
        <f t="shared" si="117"/>
        <v>-0.25239278134731613</v>
      </c>
      <c r="P442" s="25">
        <f t="shared" si="118"/>
        <v>6.3702116076234133E-2</v>
      </c>
      <c r="Q442" s="27">
        <f t="shared" si="126"/>
        <v>5.1791698953033061</v>
      </c>
      <c r="R442" s="28">
        <f t="shared" si="119"/>
        <v>5.4335610000000145E-2</v>
      </c>
      <c r="U442" s="14"/>
      <c r="AB442">
        <f t="shared" si="120"/>
        <v>-3.8089485253771413E-2</v>
      </c>
      <c r="AC442">
        <f t="shared" si="121"/>
        <v>1.4508088868972699E-3</v>
      </c>
      <c r="AE442" s="6">
        <f t="shared" si="122"/>
        <v>6.6881540250324685</v>
      </c>
      <c r="AF442" s="21">
        <f t="shared" si="123"/>
        <v>-0.25395402503246878</v>
      </c>
      <c r="AG442" s="21">
        <f t="shared" si="124"/>
        <v>6.4492646830191777E-2</v>
      </c>
    </row>
    <row r="443" spans="1:33" x14ac:dyDescent="0.2">
      <c r="A443" s="1">
        <v>40603</v>
      </c>
      <c r="B443" s="21">
        <v>107.87074414566585</v>
      </c>
      <c r="C443">
        <v>223.04599999999999</v>
      </c>
      <c r="D443" s="20">
        <v>6.3493000000000004</v>
      </c>
      <c r="E443">
        <f t="shared" si="113"/>
        <v>5.1198797690319031</v>
      </c>
      <c r="F443">
        <f t="shared" si="112"/>
        <v>13.128545455175681</v>
      </c>
      <c r="H443" s="21">
        <f t="shared" si="108"/>
        <v>6.7852736835269933E-3</v>
      </c>
      <c r="I443" s="21">
        <f t="shared" si="109"/>
        <v>5.1735482068338001E-3</v>
      </c>
      <c r="J443" s="21">
        <f t="shared" si="110"/>
        <v>-1.3195113611637721E-2</v>
      </c>
      <c r="K443" s="21">
        <f t="shared" si="111"/>
        <v>1.6117254766931932E-3</v>
      </c>
      <c r="L443">
        <f t="shared" si="114"/>
        <v>-1.4806839088330914E-2</v>
      </c>
      <c r="M443">
        <f t="shared" si="115"/>
        <v>2.1924248378772426E-4</v>
      </c>
      <c r="N443">
        <f t="shared" si="116"/>
        <v>6.4445701640621387</v>
      </c>
      <c r="O443" s="21">
        <f t="shared" si="117"/>
        <v>-9.5270164062138285E-2</v>
      </c>
      <c r="P443" s="25">
        <f t="shared" si="118"/>
        <v>9.0764041604267445E-3</v>
      </c>
      <c r="Q443" s="27">
        <f t="shared" si="126"/>
        <v>5.1875172953716886</v>
      </c>
      <c r="R443" s="28">
        <f t="shared" si="119"/>
        <v>7.2080099999998828E-3</v>
      </c>
      <c r="U443" s="14"/>
      <c r="AB443">
        <f t="shared" si="120"/>
        <v>-1.5725475082235284E-2</v>
      </c>
      <c r="AC443">
        <f t="shared" si="121"/>
        <v>2.4729056656200282E-4</v>
      </c>
      <c r="AE443" s="6">
        <f t="shared" si="122"/>
        <v>6.4504808517741186</v>
      </c>
      <c r="AF443" s="21">
        <f t="shared" si="123"/>
        <v>-0.10118085177411817</v>
      </c>
      <c r="AG443" s="21">
        <f t="shared" si="124"/>
        <v>1.0237564765736073E-2</v>
      </c>
    </row>
    <row r="444" spans="1:33" x14ac:dyDescent="0.2">
      <c r="A444" s="1">
        <v>40634</v>
      </c>
      <c r="B444" s="21">
        <v>108.33338027385822</v>
      </c>
      <c r="C444">
        <v>224.09299999999999</v>
      </c>
      <c r="D444" s="20">
        <v>6.1989999999999998</v>
      </c>
      <c r="E444">
        <f t="shared" si="113"/>
        <v>5.0006997881563269</v>
      </c>
      <c r="F444">
        <f t="shared" si="112"/>
        <v>12.822940662317857</v>
      </c>
      <c r="H444" s="21">
        <f t="shared" si="108"/>
        <v>4.2888007481216572E-3</v>
      </c>
      <c r="I444" s="21">
        <f t="shared" si="109"/>
        <v>4.6940989750992035E-3</v>
      </c>
      <c r="J444" s="21">
        <f t="shared" si="110"/>
        <v>-2.367190083946269E-2</v>
      </c>
      <c r="K444" s="21">
        <f t="shared" si="111"/>
        <v>-4.0529822697754625E-4</v>
      </c>
      <c r="L444">
        <f t="shared" si="114"/>
        <v>-2.3266602612485143E-2</v>
      </c>
      <c r="M444">
        <f t="shared" si="115"/>
        <v>5.4133479712730045E-4</v>
      </c>
      <c r="N444">
        <f t="shared" si="116"/>
        <v>6.3467266399674518</v>
      </c>
      <c r="O444" s="21">
        <f t="shared" si="117"/>
        <v>-0.14772663996745194</v>
      </c>
      <c r="P444" s="25">
        <f t="shared" si="118"/>
        <v>2.1823160156073169E-2</v>
      </c>
      <c r="Q444" s="27">
        <f t="shared" si="126"/>
        <v>5.1854148038094587</v>
      </c>
      <c r="R444" s="28">
        <f t="shared" si="119"/>
        <v>2.2590090000000163E-2</v>
      </c>
      <c r="U444" s="14"/>
      <c r="AB444">
        <f t="shared" si="120"/>
        <v>-2.5262216133324199E-2</v>
      </c>
      <c r="AC444">
        <f t="shared" si="121"/>
        <v>6.3817956396678549E-4</v>
      </c>
      <c r="AE444" s="6">
        <f t="shared" si="122"/>
        <v>6.3593973888953146</v>
      </c>
      <c r="AF444" s="21">
        <f t="shared" si="123"/>
        <v>-0.16039738889531474</v>
      </c>
      <c r="AG444" s="21">
        <f t="shared" si="124"/>
        <v>2.5727322364434837E-2</v>
      </c>
    </row>
    <row r="445" spans="1:33" x14ac:dyDescent="0.2">
      <c r="A445" s="1">
        <v>40664</v>
      </c>
      <c r="B445" s="21">
        <v>108.53513136735566</v>
      </c>
      <c r="C445">
        <v>224.80600000000001</v>
      </c>
      <c r="D445" s="20">
        <v>6.2526000000000002</v>
      </c>
      <c r="E445">
        <f t="shared" si="113"/>
        <v>5.0505812090759381</v>
      </c>
      <c r="F445">
        <f t="shared" si="112"/>
        <v>12.950848060822194</v>
      </c>
      <c r="H445" s="21">
        <f t="shared" si="108"/>
        <v>1.8623169791935901E-3</v>
      </c>
      <c r="I445" s="21">
        <f t="shared" si="109"/>
        <v>3.1817147345076791E-3</v>
      </c>
      <c r="J445" s="21">
        <f t="shared" si="110"/>
        <v>8.6465558961124067E-3</v>
      </c>
      <c r="K445" s="21">
        <f t="shared" si="111"/>
        <v>-1.319397755314089E-3</v>
      </c>
      <c r="L445">
        <f t="shared" si="114"/>
        <v>9.9659536514264957E-3</v>
      </c>
      <c r="M445">
        <f t="shared" si="115"/>
        <v>9.93202321823811E-5</v>
      </c>
      <c r="N445">
        <f t="shared" si="116"/>
        <v>6.1908210533148074</v>
      </c>
      <c r="O445" s="21">
        <f t="shared" si="117"/>
        <v>6.1778946685192793E-2</v>
      </c>
      <c r="P445" s="25">
        <f t="shared" si="118"/>
        <v>3.8166382535318936E-3</v>
      </c>
      <c r="Q445" s="27">
        <f t="shared" si="126"/>
        <v>5.17857317915694</v>
      </c>
      <c r="R445" s="28">
        <f t="shared" si="119"/>
        <v>2.8729600000000338E-3</v>
      </c>
      <c r="U445" s="14"/>
      <c r="AB445">
        <f t="shared" si="120"/>
        <v>7.4822622524700726E-3</v>
      </c>
      <c r="AC445">
        <f t="shared" si="121"/>
        <v>5.5984248414738525E-5</v>
      </c>
      <c r="AE445" s="6">
        <f t="shared" si="122"/>
        <v>6.2062174562969377</v>
      </c>
      <c r="AF445" s="21">
        <f t="shared" si="123"/>
        <v>4.6382543703062495E-2</v>
      </c>
      <c r="AG445" s="21">
        <f t="shared" si="124"/>
        <v>2.1513403603665025E-3</v>
      </c>
    </row>
    <row r="446" spans="1:33" x14ac:dyDescent="0.2">
      <c r="A446" s="1">
        <v>40695</v>
      </c>
      <c r="B446" s="21">
        <v>108.27772479978999</v>
      </c>
      <c r="C446">
        <v>224.80600000000001</v>
      </c>
      <c r="D446" s="20">
        <v>6.3273000000000001</v>
      </c>
      <c r="E446">
        <f t="shared" si="113"/>
        <v>5.1230707485546052</v>
      </c>
      <c r="F446">
        <f t="shared" si="112"/>
        <v>13.136727858200793</v>
      </c>
      <c r="H446" s="21">
        <f t="shared" ref="H446:J450" si="127">B446/B445-1</f>
        <v>-2.3716428434074066E-3</v>
      </c>
      <c r="I446" s="21">
        <f t="shared" si="127"/>
        <v>0</v>
      </c>
      <c r="J446" s="21">
        <f t="shared" si="127"/>
        <v>1.1947030035505124E-2</v>
      </c>
      <c r="K446" s="21">
        <f t="shared" ref="K446:K451" si="128">H446-I446</f>
        <v>-2.3716428434074066E-3</v>
      </c>
      <c r="L446">
        <f t="shared" si="114"/>
        <v>1.4318672878912531E-2</v>
      </c>
      <c r="M446">
        <f t="shared" si="115"/>
        <v>2.0502439301330527E-4</v>
      </c>
      <c r="N446">
        <f t="shared" si="116"/>
        <v>6.2377710659573111</v>
      </c>
      <c r="O446" s="21">
        <f t="shared" si="117"/>
        <v>8.9528934042689023E-2</v>
      </c>
      <c r="P446" s="25">
        <f t="shared" si="118"/>
        <v>8.0154300308201611E-3</v>
      </c>
      <c r="Q446" s="27">
        <f t="shared" si="126"/>
        <v>5.1662914531375312</v>
      </c>
      <c r="R446" s="28">
        <f t="shared" si="119"/>
        <v>5.5800899999999985E-3</v>
      </c>
      <c r="U446" s="14"/>
      <c r="AB446">
        <f t="shared" si="120"/>
        <v>1.1273141621236778E-2</v>
      </c>
      <c r="AC446">
        <f t="shared" si="121"/>
        <v>1.2708372201246097E-4</v>
      </c>
      <c r="AE446" s="6">
        <f t="shared" si="122"/>
        <v>6.256813554699054</v>
      </c>
      <c r="AF446" s="21">
        <f t="shared" si="123"/>
        <v>7.0486445300946166E-2</v>
      </c>
      <c r="AG446" s="21">
        <f t="shared" si="124"/>
        <v>4.9683389711632758E-3</v>
      </c>
    </row>
    <row r="447" spans="1:33" x14ac:dyDescent="0.2">
      <c r="A447" s="1">
        <v>40725</v>
      </c>
      <c r="B447" s="21">
        <v>108.22554779285099</v>
      </c>
      <c r="C447">
        <v>225.39500000000001</v>
      </c>
      <c r="D447" s="20">
        <v>6.3956999999999997</v>
      </c>
      <c r="E447">
        <f t="shared" si="113"/>
        <v>5.1945235515147452</v>
      </c>
      <c r="F447">
        <f t="shared" si="112"/>
        <v>13.319949225475064</v>
      </c>
      <c r="H447" s="21">
        <f t="shared" si="127"/>
        <v>-4.8188126445658508E-4</v>
      </c>
      <c r="I447" s="21">
        <f t="shared" si="127"/>
        <v>2.6200368317570444E-3</v>
      </c>
      <c r="J447" s="21">
        <f t="shared" si="127"/>
        <v>1.0810298231473059E-2</v>
      </c>
      <c r="K447" s="21">
        <f t="shared" si="128"/>
        <v>-3.1019180962136295E-3</v>
      </c>
      <c r="L447">
        <f t="shared" si="114"/>
        <v>1.3912216327686688E-2</v>
      </c>
      <c r="M447">
        <f t="shared" si="115"/>
        <v>1.9354976314835207E-4</v>
      </c>
      <c r="N447">
        <f t="shared" si="116"/>
        <v>6.3076732336298278</v>
      </c>
      <c r="O447" s="21">
        <f t="shared" si="117"/>
        <v>8.8026766370171927E-2</v>
      </c>
      <c r="P447" s="25">
        <f t="shared" si="118"/>
        <v>7.748711597588831E-3</v>
      </c>
      <c r="Q447" s="27">
        <f t="shared" si="126"/>
        <v>5.1502660401887299</v>
      </c>
      <c r="R447" s="28">
        <f t="shared" si="119"/>
        <v>4.6785599999999419E-3</v>
      </c>
      <c r="U447" s="14"/>
      <c r="AB447">
        <f t="shared" si="120"/>
        <v>1.0476759044690791E-2</v>
      </c>
      <c r="AC447">
        <f t="shared" si="121"/>
        <v>1.0976248008051031E-4</v>
      </c>
      <c r="AE447" s="6">
        <f t="shared" si="122"/>
        <v>6.3294104024965279</v>
      </c>
      <c r="AF447" s="21">
        <f t="shared" si="123"/>
        <v>6.6289597503471853E-2</v>
      </c>
      <c r="AG447" s="21">
        <f t="shared" si="124"/>
        <v>4.3943107371723017E-3</v>
      </c>
    </row>
    <row r="448" spans="1:33" x14ac:dyDescent="0.2">
      <c r="A448" s="1">
        <v>40756</v>
      </c>
      <c r="B448" s="21">
        <v>108.26033246414366</v>
      </c>
      <c r="C448">
        <v>226.10599999999999</v>
      </c>
      <c r="D448" s="20">
        <v>6.3970000000000002</v>
      </c>
      <c r="E448">
        <f t="shared" si="113"/>
        <v>5.2102940214638336</v>
      </c>
      <c r="F448">
        <f t="shared" si="112"/>
        <v>13.360388325789177</v>
      </c>
      <c r="H448" s="21">
        <f t="shared" si="127"/>
        <v>3.2140905730737579E-4</v>
      </c>
      <c r="I448" s="21">
        <f t="shared" si="127"/>
        <v>3.1544621664187922E-3</v>
      </c>
      <c r="J448" s="21">
        <f t="shared" si="127"/>
        <v>2.0326156636496506E-4</v>
      </c>
      <c r="K448" s="21">
        <f t="shared" si="128"/>
        <v>-2.8330531091114164E-3</v>
      </c>
      <c r="L448">
        <f t="shared" si="114"/>
        <v>3.0363146754763815E-3</v>
      </c>
      <c r="M448">
        <f t="shared" si="115"/>
        <v>9.2192068085132443E-6</v>
      </c>
      <c r="N448">
        <f t="shared" si="116"/>
        <v>6.3775806422300558</v>
      </c>
      <c r="O448" s="21">
        <f t="shared" si="117"/>
        <v>1.9419357769944412E-2</v>
      </c>
      <c r="P448" s="25">
        <f t="shared" si="118"/>
        <v>3.771114561971004E-4</v>
      </c>
      <c r="Q448" s="27">
        <f t="shared" si="126"/>
        <v>5.1356750629708223</v>
      </c>
      <c r="R448" s="28">
        <f t="shared" si="119"/>
        <v>1.6900000000013596E-6</v>
      </c>
      <c r="U448" s="14"/>
      <c r="AB448">
        <f t="shared" si="120"/>
        <v>-2.5558378450633119E-4</v>
      </c>
      <c r="AC448">
        <f t="shared" si="121"/>
        <v>6.5323070902578745E-8</v>
      </c>
      <c r="AE448" s="6">
        <f t="shared" si="122"/>
        <v>6.3986346372105674</v>
      </c>
      <c r="AF448" s="21">
        <f t="shared" si="123"/>
        <v>-1.6346372105671136E-3</v>
      </c>
      <c r="AG448" s="21">
        <f t="shared" si="124"/>
        <v>2.6720388101706343E-6</v>
      </c>
    </row>
    <row r="449" spans="1:33" x14ac:dyDescent="0.2">
      <c r="A449" s="1">
        <v>40787</v>
      </c>
      <c r="B449" s="21">
        <v>109.01863829832361</v>
      </c>
      <c r="C449">
        <v>226.59700000000001</v>
      </c>
      <c r="D449" s="20">
        <v>6.6459999999999999</v>
      </c>
      <c r="E449">
        <f t="shared" si="113"/>
        <v>5.3871229792102859</v>
      </c>
      <c r="F449">
        <f t="shared" si="112"/>
        <v>13.813818311314915</v>
      </c>
      <c r="H449" s="21">
        <f t="shared" si="127"/>
        <v>7.0044661504351513E-3</v>
      </c>
      <c r="I449" s="21">
        <f t="shared" si="127"/>
        <v>2.1715478580843772E-3</v>
      </c>
      <c r="J449" s="21">
        <f t="shared" si="127"/>
        <v>3.8924495857433072E-2</v>
      </c>
      <c r="K449" s="21">
        <f t="shared" si="128"/>
        <v>4.8329182923507741E-3</v>
      </c>
      <c r="L449">
        <f t="shared" si="114"/>
        <v>3.4091577565082298E-2</v>
      </c>
      <c r="M449">
        <f t="shared" si="115"/>
        <v>1.1622356608760227E-3</v>
      </c>
      <c r="N449">
        <f t="shared" si="116"/>
        <v>6.4279161783161678</v>
      </c>
      <c r="O449" s="21">
        <f t="shared" si="117"/>
        <v>0.21808382168383211</v>
      </c>
      <c r="P449" s="25">
        <f t="shared" si="118"/>
        <v>4.756055328022548E-2</v>
      </c>
      <c r="Q449" s="27">
        <f t="shared" si="126"/>
        <v>5.1604953609262241</v>
      </c>
      <c r="R449" s="28">
        <f t="shared" si="119"/>
        <v>6.2000999999999834E-2</v>
      </c>
      <c r="U449" s="14"/>
      <c r="AB449">
        <f t="shared" si="120"/>
        <v>3.4892877864476431E-2</v>
      </c>
      <c r="AC449">
        <f t="shared" si="121"/>
        <v>1.2175129256652693E-3</v>
      </c>
      <c r="AE449" s="6">
        <f t="shared" si="122"/>
        <v>6.4227902603009444</v>
      </c>
      <c r="AF449" s="21">
        <f t="shared" si="123"/>
        <v>0.22320973969905555</v>
      </c>
      <c r="AG449" s="21">
        <f t="shared" si="124"/>
        <v>4.9822587896520137E-2</v>
      </c>
    </row>
    <row r="450" spans="1:33" x14ac:dyDescent="0.2">
      <c r="A450" s="1">
        <v>40817</v>
      </c>
      <c r="B450" s="21">
        <v>109.02211676545288</v>
      </c>
      <c r="C450">
        <v>226.75</v>
      </c>
      <c r="D450" s="20">
        <v>6.6395999999999997</v>
      </c>
      <c r="E450">
        <f t="shared" si="113"/>
        <v>5.3853973500757935</v>
      </c>
      <c r="F450">
        <f t="shared" si="112"/>
        <v>13.809393402615301</v>
      </c>
      <c r="H450" s="21">
        <f t="shared" si="127"/>
        <v>3.1907086563975895E-5</v>
      </c>
      <c r="I450" s="21">
        <f t="shared" si="127"/>
        <v>6.7520752701932807E-4</v>
      </c>
      <c r="J450" s="21">
        <f t="shared" si="127"/>
        <v>-9.6298525428828441E-4</v>
      </c>
      <c r="K450" s="21">
        <f t="shared" si="128"/>
        <v>-6.4330044045535217E-4</v>
      </c>
      <c r="L450">
        <f t="shared" si="114"/>
        <v>-3.1968481383293224E-4</v>
      </c>
      <c r="M450">
        <f t="shared" si="115"/>
        <v>1.0219838019539654E-7</v>
      </c>
      <c r="N450">
        <f t="shared" si="116"/>
        <v>6.641724625272734</v>
      </c>
      <c r="O450" s="21">
        <f t="shared" si="117"/>
        <v>-2.1246252727342707E-3</v>
      </c>
      <c r="P450" s="25">
        <f t="shared" si="118"/>
        <v>4.5140325495411741E-6</v>
      </c>
      <c r="Q450" s="27">
        <f t="shared" si="126"/>
        <v>5.1571756119875722</v>
      </c>
      <c r="R450" s="28">
        <f t="shared" si="119"/>
        <v>4.0960000000002345E-5</v>
      </c>
      <c r="U450" s="14"/>
      <c r="AB450">
        <f t="shared" si="120"/>
        <v>-2.4423781676009863E-3</v>
      </c>
      <c r="AC450">
        <f t="shared" si="121"/>
        <v>5.9652111135739513E-6</v>
      </c>
      <c r="AE450" s="6">
        <f t="shared" si="122"/>
        <v>6.6558320453018762</v>
      </c>
      <c r="AF450" s="21">
        <f t="shared" si="123"/>
        <v>-1.6232045301876497E-2</v>
      </c>
      <c r="AG450" s="21">
        <f t="shared" si="124"/>
        <v>2.6347929468217087E-4</v>
      </c>
    </row>
    <row r="451" spans="1:33" x14ac:dyDescent="0.2">
      <c r="A451" s="1">
        <v>40848</v>
      </c>
      <c r="B451" s="21">
        <v>109.27952333301855</v>
      </c>
      <c r="C451">
        <v>227.16900000000001</v>
      </c>
      <c r="D451" s="20">
        <v>6.7377000000000002</v>
      </c>
      <c r="E451">
        <f t="shared" ref="E451:E514" si="129">C451*D451/B451/$F$8*$E$8</f>
        <v>5.462168513716704</v>
      </c>
      <c r="F451">
        <f t="shared" ref="F451:F514" si="130">C451*D451/B451</f>
        <v>14.006252265904001</v>
      </c>
      <c r="H451" s="21">
        <f t="shared" ref="H451" si="131">B451/B450-1</f>
        <v>2.3610490715333388E-3</v>
      </c>
      <c r="I451" s="21">
        <f t="shared" ref="I451" si="132">C451/C450-1</f>
        <v>1.8478500551268873E-3</v>
      </c>
      <c r="J451" s="21">
        <f t="shared" ref="J451" si="133">D451/D450-1</f>
        <v>1.4774986444966665E-2</v>
      </c>
      <c r="K451" s="21">
        <f t="shared" si="128"/>
        <v>5.1319901640645149E-4</v>
      </c>
      <c r="L451">
        <f t="shared" ref="L451:L514" si="134">J451-K451</f>
        <v>1.4261787428560213E-2</v>
      </c>
      <c r="M451">
        <f t="shared" ref="M451:M514" si="135">(J451-K451)^2</f>
        <v>2.0339858065743813E-4</v>
      </c>
      <c r="N451">
        <f t="shared" ref="N451:N452" si="136">D450*(1+K451)</f>
        <v>6.6430074361893316</v>
      </c>
      <c r="O451" s="21">
        <f t="shared" si="117"/>
        <v>9.4692563810668595E-2</v>
      </c>
      <c r="P451" s="25">
        <f t="shared" ref="P451:P452" si="137">(D451-N451)^2</f>
        <v>8.9666816410375431E-3</v>
      </c>
      <c r="Q451" s="27">
        <f t="shared" ref="Q451:Q452" si="138">Q450*(1+K451)</f>
        <v>5.1598222694390792</v>
      </c>
      <c r="R451" s="28">
        <f t="shared" ref="R451:R452" si="139">(D451-D450)^2</f>
        <v>9.6236100000001018E-3</v>
      </c>
      <c r="T451" s="8"/>
      <c r="U451" s="14"/>
      <c r="AB451">
        <f t="shared" si="120"/>
        <v>1.2756599919014826E-2</v>
      </c>
      <c r="AC451">
        <f t="shared" si="121"/>
        <v>1.6273084149380908E-4</v>
      </c>
      <c r="AE451" s="6">
        <f t="shared" si="122"/>
        <v>6.6530012791777091</v>
      </c>
      <c r="AF451" s="21">
        <f t="shared" si="123"/>
        <v>8.4698720822291129E-2</v>
      </c>
      <c r="AG451" s="21">
        <f t="shared" si="124"/>
        <v>7.1738733089324125E-3</v>
      </c>
    </row>
    <row r="452" spans="1:33" x14ac:dyDescent="0.2">
      <c r="A452" s="1">
        <v>40878</v>
      </c>
      <c r="B452" s="21">
        <v>109.49518829503302</v>
      </c>
      <c r="C452">
        <v>227.22300000000001</v>
      </c>
      <c r="D452" s="20">
        <v>6.8552999999999997</v>
      </c>
      <c r="E452">
        <f t="shared" si="129"/>
        <v>5.5478775895318506</v>
      </c>
      <c r="F452">
        <f t="shared" si="130"/>
        <v>14.226029985014973</v>
      </c>
      <c r="H452" s="21">
        <f t="shared" ref="H452:H515" si="140">B452/B451-1</f>
        <v>1.9735166793988235E-3</v>
      </c>
      <c r="I452" s="21">
        <f t="shared" ref="I452:I515" si="141">C452/C451-1</f>
        <v>2.3770849015480877E-4</v>
      </c>
      <c r="J452" s="21">
        <f t="shared" ref="J452:J515" si="142">D452/D451-1</f>
        <v>1.7454027338706046E-2</v>
      </c>
      <c r="K452" s="21">
        <f t="shared" ref="K452:K515" si="143">H452-I452</f>
        <v>1.7358081892440147E-3</v>
      </c>
      <c r="L452">
        <f t="shared" si="134"/>
        <v>1.5718219149462032E-2</v>
      </c>
      <c r="M452">
        <f t="shared" si="135"/>
        <v>2.470624132305149E-4</v>
      </c>
      <c r="N452">
        <f t="shared" si="136"/>
        <v>6.7493953548366701</v>
      </c>
      <c r="O452" s="21">
        <f t="shared" si="117"/>
        <v>0.10590464516332965</v>
      </c>
      <c r="P452" s="25">
        <f t="shared" si="137"/>
        <v>1.1215793867170762E-2</v>
      </c>
      <c r="Q452" s="27">
        <f t="shared" si="138"/>
        <v>5.1687787311894153</v>
      </c>
      <c r="R452" s="28">
        <f t="shared" si="139"/>
        <v>1.3829759999999879E-2</v>
      </c>
      <c r="T452" s="8"/>
      <c r="U452" s="14"/>
      <c r="AB452">
        <f t="shared" si="120"/>
        <v>1.4865836364508616E-2</v>
      </c>
      <c r="AC452">
        <f t="shared" si="121"/>
        <v>2.2099309081634674E-4</v>
      </c>
      <c r="AE452" s="6">
        <f t="shared" si="122"/>
        <v>6.7551384543268496</v>
      </c>
      <c r="AF452" s="21">
        <f t="shared" si="123"/>
        <v>0.10016154567315017</v>
      </c>
      <c r="AG452" s="21">
        <f t="shared" si="124"/>
        <v>1.0032335231634546E-2</v>
      </c>
    </row>
    <row r="453" spans="1:33" x14ac:dyDescent="0.2">
      <c r="A453" s="1">
        <v>40909</v>
      </c>
      <c r="B453" s="21">
        <v>108.47599742615813</v>
      </c>
      <c r="C453">
        <v>227.84200000000001</v>
      </c>
      <c r="D453" s="20">
        <v>6.8463000000000003</v>
      </c>
      <c r="E453">
        <f t="shared" si="129"/>
        <v>5.6078864084119946</v>
      </c>
      <c r="F453">
        <f t="shared" si="130"/>
        <v>14.379906353586094</v>
      </c>
      <c r="H453" s="21">
        <f t="shared" si="140"/>
        <v>-9.3080881885758693E-3</v>
      </c>
      <c r="I453" s="21">
        <f t="shared" si="141"/>
        <v>2.7241960540966836E-3</v>
      </c>
      <c r="J453" s="21">
        <f t="shared" si="142"/>
        <v>-1.312852829197797E-3</v>
      </c>
      <c r="K453" s="21">
        <f t="shared" si="143"/>
        <v>-1.2032284242672553E-2</v>
      </c>
      <c r="L453">
        <f t="shared" si="134"/>
        <v>1.0719431413474756E-2</v>
      </c>
      <c r="M453">
        <f t="shared" si="135"/>
        <v>1.149062098281894E-4</v>
      </c>
      <c r="N453">
        <f t="shared" ref="N453:N516" si="144">D452*(1+K453)</f>
        <v>6.7728150818312063</v>
      </c>
      <c r="O453" s="21">
        <f t="shared" si="117"/>
        <v>7.3484918168793989E-2</v>
      </c>
      <c r="P453" s="25">
        <f t="shared" ref="P453:P516" si="145">(D453-N453)^2</f>
        <v>5.4000331982743486E-3</v>
      </c>
      <c r="Q453" s="27">
        <f t="shared" ref="Q453:Q516" si="146">Q452*(1+K453)</f>
        <v>5.1065865163082638</v>
      </c>
      <c r="R453" s="28">
        <f t="shared" ref="R453:R516" si="147">(D453-D452)^2</f>
        <v>8.0999999999990151E-5</v>
      </c>
      <c r="T453" s="8"/>
      <c r="U453" s="14"/>
      <c r="AB453">
        <f t="shared" si="120"/>
        <v>2.515659494646215E-3</v>
      </c>
      <c r="AC453">
        <f t="shared" si="121"/>
        <v>6.3285426930036501E-6</v>
      </c>
      <c r="AE453" s="6">
        <f t="shared" si="122"/>
        <v>6.8290543994663526</v>
      </c>
      <c r="AF453" s="21">
        <f t="shared" si="123"/>
        <v>1.7245600533647654E-2</v>
      </c>
      <c r="AG453" s="21">
        <f t="shared" si="124"/>
        <v>2.9741073776614826E-4</v>
      </c>
    </row>
    <row r="454" spans="1:33" x14ac:dyDescent="0.2">
      <c r="A454" s="1">
        <v>40940</v>
      </c>
      <c r="B454" s="21">
        <v>109.19604012191617</v>
      </c>
      <c r="C454">
        <v>228.32900000000001</v>
      </c>
      <c r="D454" s="20">
        <v>6.6619000000000002</v>
      </c>
      <c r="E454">
        <f t="shared" si="129"/>
        <v>5.4324463354702841</v>
      </c>
      <c r="F454">
        <f t="shared" si="130"/>
        <v>13.930037787100185</v>
      </c>
      <c r="H454" s="21">
        <f t="shared" si="140"/>
        <v>6.6378066378065537E-3</v>
      </c>
      <c r="I454" s="21">
        <f t="shared" si="141"/>
        <v>2.1374461249461518E-3</v>
      </c>
      <c r="J454" s="21">
        <f t="shared" si="142"/>
        <v>-2.6934256459693606E-2</v>
      </c>
      <c r="K454" s="21">
        <f t="shared" si="143"/>
        <v>4.5003605128604018E-3</v>
      </c>
      <c r="L454">
        <f t="shared" si="134"/>
        <v>-3.1434616972554008E-2</v>
      </c>
      <c r="M454">
        <f t="shared" si="135"/>
        <v>9.8813514421118055E-4</v>
      </c>
      <c r="N454">
        <f t="shared" si="144"/>
        <v>6.8771108181791964</v>
      </c>
      <c r="O454" s="21">
        <f t="shared" si="117"/>
        <v>-0.21521081817919629</v>
      </c>
      <c r="P454" s="25">
        <f t="shared" si="145"/>
        <v>4.6315696261359084E-2</v>
      </c>
      <c r="Q454" s="27">
        <f t="shared" si="146"/>
        <v>5.1295679966217627</v>
      </c>
      <c r="R454" s="28">
        <f t="shared" si="147"/>
        <v>3.4003360000000045E-2</v>
      </c>
      <c r="T454" s="8"/>
      <c r="U454" s="14"/>
      <c r="AB454">
        <f t="shared" si="120"/>
        <v>-3.0810883874906998E-2</v>
      </c>
      <c r="AC454">
        <f t="shared" si="121"/>
        <v>9.4931056515300412E-4</v>
      </c>
      <c r="AE454" s="6">
        <f t="shared" si="122"/>
        <v>6.8728405542727753</v>
      </c>
      <c r="AF454" s="21">
        <f t="shared" si="123"/>
        <v>-0.21094055427277514</v>
      </c>
      <c r="AG454" s="21">
        <f t="shared" si="124"/>
        <v>4.4495917436905591E-2</v>
      </c>
    </row>
    <row r="455" spans="1:33" x14ac:dyDescent="0.2">
      <c r="A455" s="1">
        <v>40969</v>
      </c>
      <c r="B455" s="21">
        <v>109.50214522929159</v>
      </c>
      <c r="C455">
        <v>228.80699999999999</v>
      </c>
      <c r="D455" s="20">
        <v>6.7319000000000004</v>
      </c>
      <c r="E455">
        <f t="shared" si="129"/>
        <v>5.4856423067259588</v>
      </c>
      <c r="F455">
        <f t="shared" si="130"/>
        <v>14.06644445252358</v>
      </c>
      <c r="H455" s="21">
        <f t="shared" si="140"/>
        <v>2.8032619775739676E-3</v>
      </c>
      <c r="I455" s="21">
        <f t="shared" si="141"/>
        <v>2.0934703870292282E-3</v>
      </c>
      <c r="J455" s="21">
        <f t="shared" si="142"/>
        <v>1.0507512871703373E-2</v>
      </c>
      <c r="K455" s="21">
        <f t="shared" si="143"/>
        <v>7.0979159054473939E-4</v>
      </c>
      <c r="L455">
        <f t="shared" si="134"/>
        <v>9.7977212811586334E-3</v>
      </c>
      <c r="M455">
        <f t="shared" si="135"/>
        <v>9.599534230326877E-5</v>
      </c>
      <c r="N455">
        <f t="shared" si="144"/>
        <v>6.6666285605970499</v>
      </c>
      <c r="O455" s="21">
        <f t="shared" si="117"/>
        <v>6.5271439402950548E-2</v>
      </c>
      <c r="P455" s="25">
        <f t="shared" si="145"/>
        <v>4.2603608017330458E-3</v>
      </c>
      <c r="Q455" s="27">
        <f t="shared" si="146"/>
        <v>5.133208920848892</v>
      </c>
      <c r="R455" s="28">
        <f t="shared" si="147"/>
        <v>4.9000000000000397E-3</v>
      </c>
      <c r="T455" s="8"/>
      <c r="U455" s="14"/>
      <c r="AB455">
        <f t="shared" si="120"/>
        <v>8.3975031797187943E-3</v>
      </c>
      <c r="AC455">
        <f t="shared" si="121"/>
        <v>7.0518059653387256E-5</v>
      </c>
      <c r="AE455" s="6">
        <f t="shared" si="122"/>
        <v>6.6759566735670326</v>
      </c>
      <c r="AF455" s="21">
        <f t="shared" si="123"/>
        <v>5.5943326432967844E-2</v>
      </c>
      <c r="AG455" s="21">
        <f t="shared" si="124"/>
        <v>3.1296557723855985E-3</v>
      </c>
    </row>
    <row r="456" spans="1:33" x14ac:dyDescent="0.2">
      <c r="A456" s="1">
        <v>41000</v>
      </c>
      <c r="B456" s="21">
        <v>109.74215946121095</v>
      </c>
      <c r="C456">
        <v>229.18700000000001</v>
      </c>
      <c r="D456" s="20">
        <v>6.7359</v>
      </c>
      <c r="E456">
        <f t="shared" si="129"/>
        <v>5.4859931301668015</v>
      </c>
      <c r="F456">
        <f t="shared" si="130"/>
        <v>14.067344044251827</v>
      </c>
      <c r="H456" s="21">
        <f t="shared" si="140"/>
        <v>2.1918678526049451E-3</v>
      </c>
      <c r="I456" s="21">
        <f t="shared" si="141"/>
        <v>1.6607883500068255E-3</v>
      </c>
      <c r="J456" s="21">
        <f t="shared" si="142"/>
        <v>5.9418589105586506E-4</v>
      </c>
      <c r="K456" s="21">
        <f t="shared" si="143"/>
        <v>5.3107950259811965E-4</v>
      </c>
      <c r="L456">
        <f t="shared" si="134"/>
        <v>6.310638845774541E-5</v>
      </c>
      <c r="M456">
        <f t="shared" si="135"/>
        <v>3.9824162641798634E-9</v>
      </c>
      <c r="N456">
        <f t="shared" si="144"/>
        <v>6.7354751741035406</v>
      </c>
      <c r="O456" s="21">
        <f t="shared" si="117"/>
        <v>4.2482589645942426E-4</v>
      </c>
      <c r="P456" s="25">
        <f t="shared" si="145"/>
        <v>1.8047704230255345E-7</v>
      </c>
      <c r="Q456" s="27">
        <f t="shared" si="146"/>
        <v>5.1359350628893088</v>
      </c>
      <c r="R456" s="28">
        <f t="shared" si="147"/>
        <v>1.5999999999996476E-5</v>
      </c>
      <c r="T456" s="8"/>
      <c r="U456" s="14"/>
      <c r="AB456">
        <f t="shared" si="120"/>
        <v>-1.4325339443420006E-3</v>
      </c>
      <c r="AC456">
        <f t="shared" si="121"/>
        <v>2.0521535016920499E-6</v>
      </c>
      <c r="AE456" s="6">
        <f t="shared" si="122"/>
        <v>6.7455436752599152</v>
      </c>
      <c r="AF456" s="21">
        <f t="shared" si="123"/>
        <v>-9.6436752599151632E-3</v>
      </c>
      <c r="AG456" s="21">
        <f t="shared" si="124"/>
        <v>9.3000472518699784E-5</v>
      </c>
    </row>
    <row r="457" spans="1:33" x14ac:dyDescent="0.2">
      <c r="A457" s="1">
        <v>41030</v>
      </c>
      <c r="B457" s="21">
        <v>109.65171931585004</v>
      </c>
      <c r="C457">
        <v>228.71299999999999</v>
      </c>
      <c r="D457" s="20">
        <v>7.0279999999999996</v>
      </c>
      <c r="E457">
        <f t="shared" si="129"/>
        <v>5.7167645785208938</v>
      </c>
      <c r="F457">
        <f t="shared" si="130"/>
        <v>14.659094941958219</v>
      </c>
      <c r="H457" s="21">
        <f t="shared" si="140"/>
        <v>-8.2411486893396724E-4</v>
      </c>
      <c r="I457" s="21">
        <f t="shared" si="141"/>
        <v>-2.0681801323810811E-3</v>
      </c>
      <c r="J457" s="21">
        <f t="shared" si="142"/>
        <v>4.3364658026395775E-2</v>
      </c>
      <c r="K457" s="21">
        <f t="shared" si="143"/>
        <v>1.2440652634471139E-3</v>
      </c>
      <c r="L457">
        <f t="shared" si="134"/>
        <v>4.2120592762948661E-2</v>
      </c>
      <c r="M457">
        <f t="shared" si="135"/>
        <v>1.7741443347021632E-3</v>
      </c>
      <c r="N457">
        <f t="shared" si="144"/>
        <v>6.7442798992080535</v>
      </c>
      <c r="O457" s="21">
        <f t="shared" si="117"/>
        <v>0.28372010079194609</v>
      </c>
      <c r="P457" s="25">
        <f t="shared" si="145"/>
        <v>8.0497095593392048E-2</v>
      </c>
      <c r="Q457" s="27">
        <f t="shared" si="146"/>
        <v>5.1423245012963692</v>
      </c>
      <c r="R457" s="28">
        <f t="shared" si="147"/>
        <v>8.5322409999999752E-2</v>
      </c>
      <c r="T457" s="8"/>
      <c r="U457" s="14"/>
      <c r="AB457">
        <f t="shared" si="120"/>
        <v>4.1005646836496927E-2</v>
      </c>
      <c r="AC457">
        <f t="shared" si="121"/>
        <v>1.6814630724795105E-3</v>
      </c>
      <c r="AE457" s="6">
        <f t="shared" si="122"/>
        <v>6.7517900634740391</v>
      </c>
      <c r="AF457" s="21">
        <f t="shared" si="123"/>
        <v>0.27620993652596049</v>
      </c>
      <c r="AG457" s="21">
        <f t="shared" si="124"/>
        <v>7.6291929035675124E-2</v>
      </c>
    </row>
    <row r="458" spans="1:33" x14ac:dyDescent="0.2">
      <c r="A458" s="1">
        <v>41061</v>
      </c>
      <c r="B458" s="21">
        <v>109.38039887976727</v>
      </c>
      <c r="C458">
        <v>228.524</v>
      </c>
      <c r="D458" s="20">
        <v>7.0746000000000002</v>
      </c>
      <c r="E458">
        <f t="shared" si="129"/>
        <v>5.7641776142529153</v>
      </c>
      <c r="F458">
        <f t="shared" si="130"/>
        <v>14.780672834966717</v>
      </c>
      <c r="H458" s="21">
        <f t="shared" si="140"/>
        <v>-2.4743837832696958E-3</v>
      </c>
      <c r="I458" s="21">
        <f t="shared" si="141"/>
        <v>-8.2636317131068449E-4</v>
      </c>
      <c r="J458" s="21">
        <f t="shared" si="142"/>
        <v>6.6306203756403281E-3</v>
      </c>
      <c r="K458" s="21">
        <f t="shared" si="143"/>
        <v>-1.6480206119590113E-3</v>
      </c>
      <c r="L458">
        <f t="shared" si="134"/>
        <v>8.2786409875993394E-3</v>
      </c>
      <c r="M458">
        <f t="shared" si="135"/>
        <v>6.8535896601559768E-5</v>
      </c>
      <c r="N458">
        <f t="shared" si="144"/>
        <v>7.0164177111391517</v>
      </c>
      <c r="O458" s="21">
        <f t="shared" ref="O458:O521" si="148">(D458-N458)</f>
        <v>5.818228886084853E-2</v>
      </c>
      <c r="P458" s="25">
        <f t="shared" si="145"/>
        <v>3.3851787370872189E-3</v>
      </c>
      <c r="Q458" s="27">
        <f t="shared" si="146"/>
        <v>5.1338498445248506</v>
      </c>
      <c r="R458" s="28">
        <f t="shared" si="147"/>
        <v>2.1715600000000597E-3</v>
      </c>
      <c r="T458" s="8"/>
      <c r="U458" s="14"/>
      <c r="AB458">
        <f t="shared" ref="AB458:AB521" si="149">(J458 - 0.001779207 - 0.466056088*K458)</f>
        <v>5.6194834149933112E-3</v>
      </c>
      <c r="AC458">
        <f t="shared" ref="AC458:AC521" si="150">(J458 - 0.001779207 - 0.466056088*K458)^2</f>
        <v>3.1578593851384884E-5</v>
      </c>
      <c r="AE458" s="6">
        <f t="shared" ref="AE458:AE521" si="151">D457*(1+0.001779207+0.466056088*K458)</f>
        <v>7.0351062705594263</v>
      </c>
      <c r="AF458" s="21">
        <f t="shared" ref="AF458:AF521" si="152">(D458-AE458)</f>
        <v>3.9493729440573944E-2</v>
      </c>
      <c r="AG458" s="21">
        <f t="shared" ref="AG458:AG521" si="153">(D458-AE458)^2</f>
        <v>1.559754665125257E-3</v>
      </c>
    </row>
    <row r="459" spans="1:33" x14ac:dyDescent="0.2">
      <c r="A459" s="1">
        <v>41091</v>
      </c>
      <c r="B459" s="21">
        <v>108.95602588999685</v>
      </c>
      <c r="C459">
        <v>228.59</v>
      </c>
      <c r="D459" s="20">
        <v>6.9504000000000001</v>
      </c>
      <c r="E459">
        <f t="shared" si="129"/>
        <v>5.6866817362094837</v>
      </c>
      <c r="F459">
        <f t="shared" si="130"/>
        <v>14.581955637809891</v>
      </c>
      <c r="H459" s="21">
        <f t="shared" si="140"/>
        <v>-3.8797901097151755E-3</v>
      </c>
      <c r="I459" s="21">
        <f t="shared" si="141"/>
        <v>2.8880992806001871E-4</v>
      </c>
      <c r="J459" s="21">
        <f t="shared" si="142"/>
        <v>-1.7555762869985614E-2</v>
      </c>
      <c r="K459" s="21">
        <f t="shared" si="143"/>
        <v>-4.1686000377751942E-3</v>
      </c>
      <c r="L459">
        <f t="shared" si="134"/>
        <v>-1.338716283221042E-2</v>
      </c>
      <c r="M459">
        <f t="shared" si="135"/>
        <v>1.792161286961161E-4</v>
      </c>
      <c r="N459">
        <f t="shared" si="144"/>
        <v>7.0451088221727556</v>
      </c>
      <c r="O459" s="21">
        <f t="shared" si="148"/>
        <v>-9.4708822172755447E-2</v>
      </c>
      <c r="P459" s="25">
        <f t="shared" si="145"/>
        <v>8.9697609973506138E-3</v>
      </c>
      <c r="Q459" s="27">
        <f t="shared" si="146"/>
        <v>5.1124488778690322</v>
      </c>
      <c r="R459" s="28">
        <f t="shared" si="147"/>
        <v>1.5425640000000022E-2</v>
      </c>
      <c r="T459" s="8"/>
      <c r="U459" s="14"/>
      <c r="AB459">
        <f t="shared" si="149"/>
        <v>-1.7392168443943458E-2</v>
      </c>
      <c r="AC459">
        <f t="shared" si="150"/>
        <v>3.0248752318250258E-4</v>
      </c>
      <c r="AE459" s="6">
        <f t="shared" si="151"/>
        <v>7.0734426348735218</v>
      </c>
      <c r="AF459" s="21">
        <f t="shared" si="152"/>
        <v>-0.12304263487352163</v>
      </c>
      <c r="AG459" s="21">
        <f t="shared" si="153"/>
        <v>1.5139489996618761E-2</v>
      </c>
    </row>
    <row r="460" spans="1:33" x14ac:dyDescent="0.2">
      <c r="A460" s="1">
        <v>41122</v>
      </c>
      <c r="B460" s="21">
        <v>109.06733683813337</v>
      </c>
      <c r="C460">
        <v>229.91800000000001</v>
      </c>
      <c r="D460" s="20">
        <v>6.6757999999999997</v>
      </c>
      <c r="E460">
        <f t="shared" si="129"/>
        <v>5.4881343154249533</v>
      </c>
      <c r="F460">
        <f t="shared" si="130"/>
        <v>14.072834534118334</v>
      </c>
      <c r="H460" s="21">
        <f t="shared" si="140"/>
        <v>1.021613510838737E-3</v>
      </c>
      <c r="I460" s="21">
        <f t="shared" si="141"/>
        <v>5.8095279758518803E-3</v>
      </c>
      <c r="J460" s="21">
        <f t="shared" si="142"/>
        <v>-3.9508517495395967E-2</v>
      </c>
      <c r="K460" s="21">
        <f t="shared" si="143"/>
        <v>-4.7879144650131433E-3</v>
      </c>
      <c r="L460">
        <f t="shared" si="134"/>
        <v>-3.4720603030382824E-2</v>
      </c>
      <c r="M460">
        <f t="shared" si="135"/>
        <v>1.205520274793429E-3</v>
      </c>
      <c r="N460">
        <f t="shared" si="144"/>
        <v>6.9171220793023727</v>
      </c>
      <c r="O460" s="21">
        <f t="shared" si="148"/>
        <v>-0.24132207930237293</v>
      </c>
      <c r="P460" s="25">
        <f t="shared" si="145"/>
        <v>5.8236345958820768E-2</v>
      </c>
      <c r="Q460" s="27">
        <f t="shared" si="146"/>
        <v>5.0879709099350432</v>
      </c>
      <c r="R460" s="28">
        <f t="shared" si="147"/>
        <v>7.5405160000000221E-2</v>
      </c>
      <c r="T460" s="8"/>
      <c r="U460" s="14"/>
      <c r="AB460">
        <f t="shared" si="149"/>
        <v>-3.9056287810153328E-2</v>
      </c>
      <c r="AC460">
        <f t="shared" si="150"/>
        <v>1.5253936175095315E-3</v>
      </c>
      <c r="AE460" s="6">
        <f t="shared" si="151"/>
        <v>6.9472568227956897</v>
      </c>
      <c r="AF460" s="21">
        <f t="shared" si="152"/>
        <v>-0.27145682279568994</v>
      </c>
      <c r="AG460" s="21">
        <f t="shared" si="153"/>
        <v>7.3688806642330615E-2</v>
      </c>
    </row>
    <row r="461" spans="1:33" x14ac:dyDescent="0.2">
      <c r="A461" s="1">
        <v>41153</v>
      </c>
      <c r="B461" s="21">
        <v>109.50562369642086</v>
      </c>
      <c r="C461">
        <v>231.01499999999999</v>
      </c>
      <c r="D461" s="20">
        <v>6.5960000000000001</v>
      </c>
      <c r="E461">
        <f t="shared" si="129"/>
        <v>5.4265967967267885</v>
      </c>
      <c r="F461">
        <f t="shared" si="130"/>
        <v>13.915038228760885</v>
      </c>
      <c r="H461" s="21">
        <f t="shared" si="140"/>
        <v>4.0184978472330712E-3</v>
      </c>
      <c r="I461" s="21">
        <f t="shared" si="141"/>
        <v>4.7712662775423187E-3</v>
      </c>
      <c r="J461" s="21">
        <f t="shared" si="142"/>
        <v>-1.1953623535755908E-2</v>
      </c>
      <c r="K461" s="21">
        <f t="shared" si="143"/>
        <v>-7.5276843030924745E-4</v>
      </c>
      <c r="L461">
        <f t="shared" si="134"/>
        <v>-1.1200855105446661E-2</v>
      </c>
      <c r="M461">
        <f t="shared" si="135"/>
        <v>1.2545915509321054E-4</v>
      </c>
      <c r="N461">
        <f t="shared" si="144"/>
        <v>6.6707746685129417</v>
      </c>
      <c r="O461" s="21">
        <f t="shared" si="148"/>
        <v>-7.4774668512941567E-2</v>
      </c>
      <c r="P461" s="25">
        <f t="shared" si="145"/>
        <v>5.5912510512202947E-3</v>
      </c>
      <c r="Q461" s="27">
        <f t="shared" si="146"/>
        <v>5.0841408460597126</v>
      </c>
      <c r="R461" s="28">
        <f t="shared" si="147"/>
        <v>6.3680399999999438E-3</v>
      </c>
      <c r="T461" s="8"/>
      <c r="U461" s="14"/>
      <c r="AB461">
        <f t="shared" si="149"/>
        <v>-1.3381998225956079E-2</v>
      </c>
      <c r="AC461">
        <f t="shared" si="150"/>
        <v>1.7907787651949165E-4</v>
      </c>
      <c r="AE461" s="6">
        <f t="shared" si="151"/>
        <v>6.685335543756838</v>
      </c>
      <c r="AF461" s="21">
        <f t="shared" si="152"/>
        <v>-8.9335543756837943E-2</v>
      </c>
      <c r="AG461" s="21">
        <f t="shared" si="153"/>
        <v>7.9808393783299073E-3</v>
      </c>
    </row>
    <row r="462" spans="1:33" x14ac:dyDescent="0.2">
      <c r="A462" s="1">
        <v>41183</v>
      </c>
      <c r="B462" s="21">
        <v>109.42909741957699</v>
      </c>
      <c r="C462">
        <v>231.63800000000001</v>
      </c>
      <c r="D462" s="20">
        <v>6.64</v>
      </c>
      <c r="E462">
        <f t="shared" si="129"/>
        <v>5.4813586474012457</v>
      </c>
      <c r="F462">
        <f t="shared" si="130"/>
        <v>14.055460167990349</v>
      </c>
      <c r="H462" s="21">
        <f t="shared" si="140"/>
        <v>-6.9883421746463892E-4</v>
      </c>
      <c r="I462" s="21">
        <f t="shared" si="141"/>
        <v>2.6967945804385884E-3</v>
      </c>
      <c r="J462" s="21">
        <f t="shared" si="142"/>
        <v>6.6707095209217471E-3</v>
      </c>
      <c r="K462" s="21">
        <f t="shared" si="143"/>
        <v>-3.3956287979032274E-3</v>
      </c>
      <c r="L462">
        <f t="shared" si="134"/>
        <v>1.0066338318824974E-2</v>
      </c>
      <c r="M462">
        <f t="shared" si="135"/>
        <v>1.0133116714904402E-4</v>
      </c>
      <c r="N462">
        <f t="shared" si="144"/>
        <v>6.5736024324490305</v>
      </c>
      <c r="O462" s="21">
        <f t="shared" si="148"/>
        <v>6.639756755096915E-2</v>
      </c>
      <c r="P462" s="25">
        <f t="shared" si="145"/>
        <v>4.4086369766855116E-3</v>
      </c>
      <c r="Q462" s="27">
        <f t="shared" si="146"/>
        <v>5.0668769909902363</v>
      </c>
      <c r="R462" s="28">
        <f t="shared" si="147"/>
        <v>1.9359999999999644E-3</v>
      </c>
      <c r="T462" s="8"/>
      <c r="U462" s="14"/>
      <c r="AB462">
        <f t="shared" si="149"/>
        <v>6.4740559947726681E-3</v>
      </c>
      <c r="AC462">
        <f t="shared" si="150"/>
        <v>4.1913401023451923E-5</v>
      </c>
      <c r="AE462" s="6">
        <f t="shared" si="151"/>
        <v>6.5972971266584794</v>
      </c>
      <c r="AF462" s="21">
        <f t="shared" si="152"/>
        <v>4.2702873341520231E-2</v>
      </c>
      <c r="AG462" s="21">
        <f t="shared" si="153"/>
        <v>1.8235353916219192E-3</v>
      </c>
    </row>
    <row r="463" spans="1:33" x14ac:dyDescent="0.2">
      <c r="A463" s="1">
        <v>41214</v>
      </c>
      <c r="B463" s="21">
        <v>109.16125545062353</v>
      </c>
      <c r="C463">
        <v>231.249</v>
      </c>
      <c r="D463" s="20">
        <v>6.7058999999999997</v>
      </c>
      <c r="E463">
        <f t="shared" si="129"/>
        <v>5.5400229615384688</v>
      </c>
      <c r="F463">
        <f t="shared" si="130"/>
        <v>14.205888918174237</v>
      </c>
      <c r="H463" s="21">
        <f t="shared" si="140"/>
        <v>-2.4476302488952717E-3</v>
      </c>
      <c r="I463" s="21">
        <f t="shared" si="141"/>
        <v>-1.6793444944266378E-3</v>
      </c>
      <c r="J463" s="21">
        <f t="shared" si="142"/>
        <v>9.9246987951806531E-3</v>
      </c>
      <c r="K463" s="21">
        <f t="shared" si="143"/>
        <v>-7.682857544686339E-4</v>
      </c>
      <c r="L463">
        <f t="shared" si="134"/>
        <v>1.0692984549649287E-2</v>
      </c>
      <c r="M463">
        <f t="shared" si="135"/>
        <v>1.1433991857903836E-4</v>
      </c>
      <c r="N463">
        <f t="shared" si="144"/>
        <v>6.6348985825903277</v>
      </c>
      <c r="O463" s="21">
        <f t="shared" si="148"/>
        <v>7.100141740967203E-2</v>
      </c>
      <c r="P463" s="25">
        <f t="shared" si="145"/>
        <v>5.0412012741824783E-3</v>
      </c>
      <c r="Q463" s="27">
        <f t="shared" si="146"/>
        <v>5.0629841815784138</v>
      </c>
      <c r="R463" s="28">
        <f t="shared" si="147"/>
        <v>4.3428100000000094E-3</v>
      </c>
      <c r="T463" s="8"/>
      <c r="U463" s="14"/>
      <c r="AB463">
        <f t="shared" si="149"/>
        <v>8.5035560483744336E-3</v>
      </c>
      <c r="AC463">
        <f t="shared" si="150"/>
        <v>7.231046546784541E-5</v>
      </c>
      <c r="AE463" s="6">
        <f t="shared" si="151"/>
        <v>6.6494363878387936</v>
      </c>
      <c r="AF463" s="21">
        <f t="shared" si="152"/>
        <v>5.64636121612061E-2</v>
      </c>
      <c r="AG463" s="21">
        <f t="shared" si="153"/>
        <v>3.1881394982911015E-3</v>
      </c>
    </row>
    <row r="464" spans="1:33" x14ac:dyDescent="0.2">
      <c r="A464" s="1">
        <v>41244</v>
      </c>
      <c r="B464" s="21">
        <v>109.43605435383556</v>
      </c>
      <c r="C464">
        <v>231.221</v>
      </c>
      <c r="D464" s="20">
        <v>6.5936000000000003</v>
      </c>
      <c r="E464">
        <f t="shared" si="129"/>
        <v>5.4329110692154057</v>
      </c>
      <c r="F464">
        <f t="shared" si="130"/>
        <v>13.931229470962428</v>
      </c>
      <c r="H464" s="21">
        <f t="shared" si="140"/>
        <v>2.517366643298935E-3</v>
      </c>
      <c r="I464" s="21">
        <f t="shared" si="141"/>
        <v>-1.2108160467716456E-4</v>
      </c>
      <c r="J464" s="21">
        <f t="shared" si="142"/>
        <v>-1.6746447158472288E-2</v>
      </c>
      <c r="K464" s="21">
        <f t="shared" si="143"/>
        <v>2.6384482479760996E-3</v>
      </c>
      <c r="L464">
        <f t="shared" si="134"/>
        <v>-1.9384895406448388E-2</v>
      </c>
      <c r="M464">
        <f t="shared" si="135"/>
        <v>3.7577416991894382E-4</v>
      </c>
      <c r="N464">
        <f t="shared" si="144"/>
        <v>6.7235931701061036</v>
      </c>
      <c r="O464" s="21">
        <f t="shared" si="148"/>
        <v>-0.12999317010610323</v>
      </c>
      <c r="P464" s="25">
        <f t="shared" si="145"/>
        <v>1.6898224274234291E-2</v>
      </c>
      <c r="Q464" s="27">
        <f t="shared" si="146"/>
        <v>5.0763426033218302</v>
      </c>
      <c r="R464" s="28">
        <f t="shared" si="147"/>
        <v>1.2611289999999865E-2</v>
      </c>
      <c r="T464" s="8"/>
      <c r="U464" s="14"/>
      <c r="AB464">
        <f t="shared" si="149"/>
        <v>-1.9755319027314484E-2</v>
      </c>
      <c r="AC464">
        <f t="shared" si="150"/>
        <v>3.9027262987097373E-4</v>
      </c>
      <c r="AE464" s="6">
        <f t="shared" si="151"/>
        <v>6.7260771938652679</v>
      </c>
      <c r="AF464" s="21">
        <f t="shared" si="152"/>
        <v>-0.13247719386526757</v>
      </c>
      <c r="AG464" s="21">
        <f t="shared" si="153"/>
        <v>1.755020689441569E-2</v>
      </c>
    </row>
    <row r="465" spans="1:33" x14ac:dyDescent="0.2">
      <c r="A465" s="1">
        <v>41275</v>
      </c>
      <c r="B465" s="21">
        <v>108.52817443309713</v>
      </c>
      <c r="C465">
        <v>231.679</v>
      </c>
      <c r="D465" s="20">
        <v>6.4801000000000002</v>
      </c>
      <c r="E465">
        <f t="shared" si="129"/>
        <v>5.3947215135379576</v>
      </c>
      <c r="F465">
        <f t="shared" si="130"/>
        <v>13.83330269528755</v>
      </c>
      <c r="H465" s="21">
        <f t="shared" si="140"/>
        <v>-8.2959855058645227E-3</v>
      </c>
      <c r="I465" s="21">
        <f t="shared" si="141"/>
        <v>1.9807889421807889E-3</v>
      </c>
      <c r="J465" s="21">
        <f t="shared" si="142"/>
        <v>-1.7213661732589203E-2</v>
      </c>
      <c r="K465" s="21">
        <f t="shared" si="143"/>
        <v>-1.0276774448045312E-2</v>
      </c>
      <c r="L465">
        <f t="shared" si="134"/>
        <v>-6.9368872845438911E-3</v>
      </c>
      <c r="M465">
        <f t="shared" si="135"/>
        <v>4.8120405198466719E-5</v>
      </c>
      <c r="N465">
        <f t="shared" si="144"/>
        <v>6.5258390599993685</v>
      </c>
      <c r="O465" s="21">
        <f t="shared" si="148"/>
        <v>-4.5739059999368337E-2</v>
      </c>
      <c r="P465" s="25">
        <f t="shared" si="145"/>
        <v>2.0920616096258165E-3</v>
      </c>
      <c r="Q465" s="27">
        <f t="shared" si="146"/>
        <v>5.0241741753664888</v>
      </c>
      <c r="R465" s="28">
        <f t="shared" si="147"/>
        <v>1.2882250000000036E-2</v>
      </c>
      <c r="T465" s="8"/>
      <c r="U465" s="14"/>
      <c r="AB465">
        <f t="shared" si="149"/>
        <v>-1.4203315436074847E-2</v>
      </c>
      <c r="AC465">
        <f t="shared" si="150"/>
        <v>2.0173416937664204E-4</v>
      </c>
      <c r="AE465" s="6">
        <f t="shared" si="151"/>
        <v>6.5737509806593035</v>
      </c>
      <c r="AF465" s="21">
        <f t="shared" si="152"/>
        <v>-9.3650980659303329E-2</v>
      </c>
      <c r="AG465" s="21">
        <f t="shared" si="153"/>
        <v>8.7705061784492059E-3</v>
      </c>
    </row>
    <row r="466" spans="1:33" x14ac:dyDescent="0.2">
      <c r="A466" s="1">
        <v>41306</v>
      </c>
      <c r="B466" s="21">
        <v>109.01168136406513</v>
      </c>
      <c r="C466">
        <v>232.93700000000001</v>
      </c>
      <c r="D466" s="20">
        <v>6.3756000000000004</v>
      </c>
      <c r="E466">
        <f t="shared" si="129"/>
        <v>5.3128756603349396</v>
      </c>
      <c r="F466">
        <f t="shared" si="130"/>
        <v>13.62343116459404</v>
      </c>
      <c r="H466" s="21">
        <f t="shared" si="140"/>
        <v>4.4551282051283891E-3</v>
      </c>
      <c r="I466" s="21">
        <f t="shared" si="141"/>
        <v>5.4299267521009664E-3</v>
      </c>
      <c r="J466" s="21">
        <f t="shared" si="142"/>
        <v>-1.6126294347309389E-2</v>
      </c>
      <c r="K466" s="21">
        <f t="shared" si="143"/>
        <v>-9.7479854697257728E-4</v>
      </c>
      <c r="L466">
        <f t="shared" si="134"/>
        <v>-1.5151495800336812E-2</v>
      </c>
      <c r="M466">
        <f t="shared" si="135"/>
        <v>2.2956782498762405E-4</v>
      </c>
      <c r="N466">
        <f t="shared" si="144"/>
        <v>6.4737832079357629</v>
      </c>
      <c r="O466" s="21">
        <f t="shared" si="148"/>
        <v>-9.8183207935762518E-2</v>
      </c>
      <c r="P466" s="25">
        <f t="shared" si="145"/>
        <v>9.6399423205571801E-3</v>
      </c>
      <c r="Q466" s="27">
        <f t="shared" si="146"/>
        <v>5.0192766176806041</v>
      </c>
      <c r="R466" s="28">
        <f t="shared" si="147"/>
        <v>1.0920249999999961E-2</v>
      </c>
      <c r="T466" s="8"/>
      <c r="U466" s="14"/>
      <c r="AB466">
        <f t="shared" si="149"/>
        <v>-1.7451190549919268E-2</v>
      </c>
      <c r="AC466">
        <f t="shared" si="150"/>
        <v>3.0454405160959156E-4</v>
      </c>
      <c r="AE466" s="6">
        <f t="shared" si="151"/>
        <v>6.4886854598825314</v>
      </c>
      <c r="AF466" s="21">
        <f t="shared" si="152"/>
        <v>-0.11308545988253105</v>
      </c>
      <c r="AG466" s="21">
        <f t="shared" si="153"/>
        <v>1.278832123684354E-2</v>
      </c>
    </row>
    <row r="467" spans="1:33" x14ac:dyDescent="0.2">
      <c r="A467" s="1">
        <v>41334</v>
      </c>
      <c r="B467" s="21">
        <v>109.44996822235261</v>
      </c>
      <c r="C467">
        <v>232.28200000000001</v>
      </c>
      <c r="D467" s="20">
        <v>6.4455</v>
      </c>
      <c r="E467">
        <f t="shared" si="129"/>
        <v>5.334573214564271</v>
      </c>
      <c r="F467">
        <f t="shared" si="130"/>
        <v>13.679068667780912</v>
      </c>
      <c r="H467" s="21">
        <f t="shared" si="140"/>
        <v>4.0205494750946702E-3</v>
      </c>
      <c r="I467" s="21">
        <f t="shared" si="141"/>
        <v>-2.8119191025899326E-3</v>
      </c>
      <c r="J467" s="21">
        <f t="shared" si="142"/>
        <v>1.0963674007152147E-2</v>
      </c>
      <c r="K467" s="21">
        <f t="shared" si="143"/>
        <v>6.8324685776846028E-3</v>
      </c>
      <c r="L467">
        <f t="shared" si="134"/>
        <v>4.1312054294675438E-3</v>
      </c>
      <c r="M467">
        <f t="shared" si="135"/>
        <v>1.7066858300462111E-5</v>
      </c>
      <c r="N467">
        <f t="shared" si="144"/>
        <v>6.4191610866638866</v>
      </c>
      <c r="O467" s="21">
        <f t="shared" si="148"/>
        <v>2.6338913336113379E-2</v>
      </c>
      <c r="P467" s="25">
        <f t="shared" si="145"/>
        <v>6.9373835572729122E-4</v>
      </c>
      <c r="Q467" s="27">
        <f t="shared" si="146"/>
        <v>5.0535706674536138</v>
      </c>
      <c r="R467" s="28">
        <f t="shared" si="147"/>
        <v>4.8860099999999485E-3</v>
      </c>
      <c r="T467" s="8"/>
      <c r="U467" s="14"/>
      <c r="AB467">
        <f t="shared" si="149"/>
        <v>6.0001534304535368E-3</v>
      </c>
      <c r="AC467">
        <f t="shared" si="150"/>
        <v>3.6001841188983347E-5</v>
      </c>
      <c r="AE467" s="6">
        <f t="shared" si="151"/>
        <v>6.4072454217888009</v>
      </c>
      <c r="AF467" s="21">
        <f t="shared" si="152"/>
        <v>3.8254578211199153E-2</v>
      </c>
      <c r="AG467" s="21">
        <f t="shared" si="153"/>
        <v>1.4634127541167531E-3</v>
      </c>
    </row>
    <row r="468" spans="1:33" x14ac:dyDescent="0.2">
      <c r="A468" s="1">
        <v>41365</v>
      </c>
      <c r="B468" s="21">
        <v>109.23430326033812</v>
      </c>
      <c r="C468">
        <v>231.797</v>
      </c>
      <c r="D468" s="20">
        <v>6.4866999999999999</v>
      </c>
      <c r="E468">
        <f t="shared" si="129"/>
        <v>5.3680398501876585</v>
      </c>
      <c r="F468">
        <f t="shared" si="130"/>
        <v>13.764884793712426</v>
      </c>
      <c r="H468" s="21">
        <f t="shared" si="140"/>
        <v>-1.9704433497537144E-3</v>
      </c>
      <c r="I468" s="21">
        <f t="shared" si="141"/>
        <v>-2.0879792665812191E-3</v>
      </c>
      <c r="J468" s="21">
        <f t="shared" si="142"/>
        <v>6.3920564735087115E-3</v>
      </c>
      <c r="K468" s="21">
        <f t="shared" si="143"/>
        <v>1.1753591682750475E-4</v>
      </c>
      <c r="L468">
        <f t="shared" si="134"/>
        <v>6.2745205566812068E-3</v>
      </c>
      <c r="M468">
        <f t="shared" si="135"/>
        <v>3.9369608216215038E-5</v>
      </c>
      <c r="N468">
        <f t="shared" si="144"/>
        <v>6.4462575777519113</v>
      </c>
      <c r="O468" s="21">
        <f t="shared" si="148"/>
        <v>4.0442422248088583E-2</v>
      </c>
      <c r="P468" s="25">
        <f t="shared" si="145"/>
        <v>1.6355895172926905E-3</v>
      </c>
      <c r="Q468" s="27">
        <f t="shared" si="146"/>
        <v>5.0541646435152652</v>
      </c>
      <c r="R468" s="28">
        <f t="shared" si="147"/>
        <v>1.6974399999999921E-3</v>
      </c>
      <c r="T468" s="8"/>
      <c r="U468" s="14"/>
      <c r="AB468">
        <f t="shared" si="149"/>
        <v>4.5580711439125914E-3</v>
      </c>
      <c r="AC468">
        <f t="shared" si="150"/>
        <v>2.0776012552968639E-5</v>
      </c>
      <c r="AE468" s="6">
        <f t="shared" si="151"/>
        <v>6.4573209524419122</v>
      </c>
      <c r="AF468" s="21">
        <f t="shared" si="152"/>
        <v>2.9379047558087734E-2</v>
      </c>
      <c r="AG468" s="21">
        <f t="shared" si="153"/>
        <v>8.6312843542038086E-4</v>
      </c>
    </row>
    <row r="469" spans="1:33" x14ac:dyDescent="0.2">
      <c r="A469" s="1">
        <v>41395</v>
      </c>
      <c r="B469" s="21">
        <v>109.4117050839307</v>
      </c>
      <c r="C469">
        <v>231.893</v>
      </c>
      <c r="D469" s="20">
        <v>6.5991999999999997</v>
      </c>
      <c r="E469">
        <f t="shared" si="129"/>
        <v>5.454542045729184</v>
      </c>
      <c r="F469">
        <f t="shared" si="130"/>
        <v>13.986696253623748</v>
      </c>
      <c r="H469" s="21">
        <f t="shared" si="140"/>
        <v>1.6240486577716595E-3</v>
      </c>
      <c r="I469" s="21">
        <f t="shared" si="141"/>
        <v>4.1415548950163306E-4</v>
      </c>
      <c r="J469" s="21">
        <f t="shared" si="142"/>
        <v>1.7343179120353991E-2</v>
      </c>
      <c r="K469" s="21">
        <f t="shared" si="143"/>
        <v>1.2098931682700265E-3</v>
      </c>
      <c r="L469">
        <f t="shared" si="134"/>
        <v>1.6133285952083964E-2</v>
      </c>
      <c r="M469">
        <f t="shared" si="135"/>
        <v>2.602829156117098E-4</v>
      </c>
      <c r="N469">
        <f t="shared" si="144"/>
        <v>6.4945482140146167</v>
      </c>
      <c r="O469" s="21">
        <f t="shared" si="148"/>
        <v>0.10465178598538305</v>
      </c>
      <c r="P469" s="25">
        <f t="shared" si="145"/>
        <v>1.0951996309930417E-2</v>
      </c>
      <c r="Q469" s="27">
        <f t="shared" si="146"/>
        <v>5.0602796427887666</v>
      </c>
      <c r="R469" s="28">
        <f t="shared" si="147"/>
        <v>1.2656249999999959E-2</v>
      </c>
      <c r="T469" s="8"/>
      <c r="U469" s="14"/>
      <c r="AB469">
        <f t="shared" si="149"/>
        <v>1.5000094043452136E-2</v>
      </c>
      <c r="AC469">
        <f t="shared" si="150"/>
        <v>2.2500282131240825E-4</v>
      </c>
      <c r="AE469" s="6">
        <f t="shared" si="151"/>
        <v>6.5018988899683396</v>
      </c>
      <c r="AF469" s="21">
        <f t="shared" si="152"/>
        <v>9.7301110031660087E-2</v>
      </c>
      <c r="AG469" s="21">
        <f t="shared" si="153"/>
        <v>9.4675060133932228E-3</v>
      </c>
    </row>
    <row r="470" spans="1:33" x14ac:dyDescent="0.2">
      <c r="A470" s="1">
        <v>41426</v>
      </c>
      <c r="B470" s="21">
        <v>109.22038939182106</v>
      </c>
      <c r="C470">
        <v>232.44499999999999</v>
      </c>
      <c r="D470" s="20">
        <v>6.5848000000000004</v>
      </c>
      <c r="E470">
        <f t="shared" si="129"/>
        <v>5.465151772122395</v>
      </c>
      <c r="F470">
        <f t="shared" si="130"/>
        <v>14.013902024365231</v>
      </c>
      <c r="H470" s="21">
        <f t="shared" si="140"/>
        <v>-1.7485852355823006E-3</v>
      </c>
      <c r="I470" s="21">
        <f t="shared" si="141"/>
        <v>2.3804082055085551E-3</v>
      </c>
      <c r="J470" s="21">
        <f t="shared" si="142"/>
        <v>-2.1820826766879575E-3</v>
      </c>
      <c r="K470" s="21">
        <f t="shared" si="143"/>
        <v>-4.1289934410908558E-3</v>
      </c>
      <c r="L470">
        <f t="shared" si="134"/>
        <v>1.9469107644028982E-3</v>
      </c>
      <c r="M470">
        <f t="shared" si="135"/>
        <v>3.7904615245478776E-6</v>
      </c>
      <c r="N470">
        <f t="shared" si="144"/>
        <v>6.5719519464835532</v>
      </c>
      <c r="O470" s="21">
        <f t="shared" si="148"/>
        <v>1.2848053516447244E-2</v>
      </c>
      <c r="P470" s="25">
        <f t="shared" si="145"/>
        <v>1.6507247916149241E-4</v>
      </c>
      <c r="Q470" s="27">
        <f t="shared" si="146"/>
        <v>5.039385781333606</v>
      </c>
      <c r="R470" s="28">
        <f t="shared" si="147"/>
        <v>2.0735999999997991E-4</v>
      </c>
      <c r="T470" s="8"/>
      <c r="U470" s="14"/>
      <c r="AB470">
        <f t="shared" si="149"/>
        <v>-2.0369471461554947E-3</v>
      </c>
      <c r="AC470">
        <f t="shared" si="150"/>
        <v>4.1491536762310139E-6</v>
      </c>
      <c r="AE470" s="6">
        <f t="shared" si="151"/>
        <v>6.5982422216069105</v>
      </c>
      <c r="AF470" s="21">
        <f t="shared" si="152"/>
        <v>-1.344222160691011E-2</v>
      </c>
      <c r="AG470" s="21">
        <f t="shared" si="153"/>
        <v>1.8069332172928102E-4</v>
      </c>
    </row>
    <row r="471" spans="1:33" x14ac:dyDescent="0.2">
      <c r="A471" s="1">
        <v>41456</v>
      </c>
      <c r="B471" s="21">
        <v>109.06733683813336</v>
      </c>
      <c r="C471">
        <v>232.9</v>
      </c>
      <c r="D471" s="20">
        <v>6.6161000000000003</v>
      </c>
      <c r="E471">
        <f t="shared" si="129"/>
        <v>5.509598995732496</v>
      </c>
      <c r="F471">
        <f t="shared" si="130"/>
        <v>14.127874895183623</v>
      </c>
      <c r="H471" s="21">
        <f t="shared" si="140"/>
        <v>-1.4013185133284756E-3</v>
      </c>
      <c r="I471" s="21">
        <f t="shared" si="141"/>
        <v>1.9574523005443378E-3</v>
      </c>
      <c r="J471" s="21">
        <f t="shared" si="142"/>
        <v>4.7533714008018979E-3</v>
      </c>
      <c r="K471" s="21">
        <f t="shared" si="143"/>
        <v>-3.3587708138728134E-3</v>
      </c>
      <c r="L471">
        <f t="shared" si="134"/>
        <v>8.1121422146747113E-3</v>
      </c>
      <c r="M471">
        <f t="shared" si="135"/>
        <v>6.5806851311107532E-5</v>
      </c>
      <c r="N471">
        <f t="shared" si="144"/>
        <v>6.5626831659448106</v>
      </c>
      <c r="O471" s="21">
        <f t="shared" si="148"/>
        <v>5.341683405518971E-2</v>
      </c>
      <c r="P471" s="25">
        <f t="shared" si="145"/>
        <v>2.8533581604796754E-3</v>
      </c>
      <c r="Q471" s="27">
        <f t="shared" si="146"/>
        <v>5.0224596394514167</v>
      </c>
      <c r="R471" s="28">
        <f t="shared" si="147"/>
        <v>9.796899999999927E-4</v>
      </c>
      <c r="T471" s="8"/>
      <c r="U471" s="14"/>
      <c r="AB471">
        <f t="shared" si="149"/>
        <v>4.5395399868040373E-3</v>
      </c>
      <c r="AC471">
        <f t="shared" si="150"/>
        <v>2.0607423291792799E-5</v>
      </c>
      <c r="AE471" s="6">
        <f t="shared" si="151"/>
        <v>6.5862080370948934</v>
      </c>
      <c r="AF471" s="21">
        <f t="shared" si="152"/>
        <v>2.9891962905106872E-2</v>
      </c>
      <c r="AG471" s="21">
        <f t="shared" si="153"/>
        <v>8.9352944632028531E-4</v>
      </c>
    </row>
    <row r="472" spans="1:33" x14ac:dyDescent="0.2">
      <c r="A472" s="1">
        <v>41487</v>
      </c>
      <c r="B472" s="21">
        <v>109.16821238488205</v>
      </c>
      <c r="C472">
        <v>233.45599999999999</v>
      </c>
      <c r="D472" s="20">
        <v>6.5365000000000002</v>
      </c>
      <c r="E472">
        <f t="shared" si="129"/>
        <v>5.4512645279072043</v>
      </c>
      <c r="F472">
        <f t="shared" si="130"/>
        <v>13.978291946560471</v>
      </c>
      <c r="H472" s="21">
        <f t="shared" si="140"/>
        <v>9.2489236166470867E-4</v>
      </c>
      <c r="I472" s="21">
        <f t="shared" si="141"/>
        <v>2.3872906826962748E-3</v>
      </c>
      <c r="J472" s="21">
        <f t="shared" si="142"/>
        <v>-1.2031257084989644E-2</v>
      </c>
      <c r="K472" s="21">
        <f t="shared" si="143"/>
        <v>-1.4623983210315661E-3</v>
      </c>
      <c r="L472">
        <f t="shared" si="134"/>
        <v>-1.0568858763958078E-2</v>
      </c>
      <c r="M472">
        <f t="shared" si="135"/>
        <v>1.1170077557249347E-4</v>
      </c>
      <c r="N472">
        <f t="shared" si="144"/>
        <v>6.6064246264682236</v>
      </c>
      <c r="O472" s="21">
        <f t="shared" si="148"/>
        <v>-6.9924626468223394E-2</v>
      </c>
      <c r="P472" s="25">
        <f t="shared" si="145"/>
        <v>4.8894533867205681E-3</v>
      </c>
      <c r="Q472" s="27">
        <f t="shared" si="146"/>
        <v>5.0151148029072345</v>
      </c>
      <c r="R472" s="28">
        <f t="shared" si="147"/>
        <v>6.3361600000000186E-3</v>
      </c>
      <c r="T472" s="8"/>
      <c r="U472" s="14"/>
      <c r="AB472">
        <f t="shared" si="149"/>
        <v>-1.3128904444391904E-2</v>
      </c>
      <c r="AC472">
        <f t="shared" si="150"/>
        <v>1.7236813190997348E-4</v>
      </c>
      <c r="AE472" s="6">
        <f t="shared" si="151"/>
        <v>6.623362144694541</v>
      </c>
      <c r="AF472" s="21">
        <f t="shared" si="152"/>
        <v>-8.6862144694540788E-2</v>
      </c>
      <c r="AG472" s="21">
        <f t="shared" si="153"/>
        <v>7.5450321809353406E-3</v>
      </c>
    </row>
    <row r="473" spans="1:33" x14ac:dyDescent="0.2">
      <c r="A473" s="1">
        <v>41518</v>
      </c>
      <c r="B473" s="21">
        <v>109.58910690752323</v>
      </c>
      <c r="C473">
        <v>233.54400000000001</v>
      </c>
      <c r="D473" s="20">
        <v>6.4896000000000003</v>
      </c>
      <c r="E473">
        <f t="shared" si="129"/>
        <v>5.3933972067589417</v>
      </c>
      <c r="F473">
        <f t="shared" si="130"/>
        <v>13.829906869110133</v>
      </c>
      <c r="H473" s="21">
        <f t="shared" si="140"/>
        <v>3.8554677542697036E-3</v>
      </c>
      <c r="I473" s="21">
        <f t="shared" si="141"/>
        <v>3.7694469193350066E-4</v>
      </c>
      <c r="J473" s="21">
        <f t="shared" si="142"/>
        <v>-7.1750937045819141E-3</v>
      </c>
      <c r="K473" s="21">
        <f t="shared" si="143"/>
        <v>3.4785230623362029E-3</v>
      </c>
      <c r="L473">
        <f t="shared" si="134"/>
        <v>-1.0653616766918117E-2</v>
      </c>
      <c r="M473">
        <f t="shared" si="135"/>
        <v>1.1349955021635884E-4</v>
      </c>
      <c r="N473">
        <f t="shared" si="144"/>
        <v>6.5592373659969612</v>
      </c>
      <c r="O473" s="21">
        <f t="shared" si="148"/>
        <v>-6.9637365996960909E-2</v>
      </c>
      <c r="P473" s="25">
        <f t="shared" si="145"/>
        <v>4.8493627429946878E-3</v>
      </c>
      <c r="Q473" s="27">
        <f t="shared" si="146"/>
        <v>5.0325599954094109</v>
      </c>
      <c r="R473" s="28">
        <f t="shared" si="147"/>
        <v>2.1996099999999946E-3</v>
      </c>
      <c r="T473" s="8"/>
      <c r="U473" s="14"/>
      <c r="AB473">
        <f t="shared" si="149"/>
        <v>-1.0575487555032105E-2</v>
      </c>
      <c r="AC473">
        <f t="shared" si="150"/>
        <v>1.1184093702663894E-4</v>
      </c>
      <c r="AE473" s="6">
        <f t="shared" si="151"/>
        <v>6.5587266744034673</v>
      </c>
      <c r="AF473" s="21">
        <f t="shared" si="152"/>
        <v>-6.9126674403467092E-2</v>
      </c>
      <c r="AG473" s="21">
        <f t="shared" si="153"/>
        <v>4.7784971140829528E-3</v>
      </c>
    </row>
    <row r="474" spans="1:33" x14ac:dyDescent="0.2">
      <c r="A474" s="1">
        <v>41548</v>
      </c>
      <c r="B474" s="21">
        <v>109.36300654412092</v>
      </c>
      <c r="C474">
        <v>233.66900000000001</v>
      </c>
      <c r="D474" s="20">
        <v>6.4080000000000004</v>
      </c>
      <c r="E474">
        <f t="shared" si="129"/>
        <v>5.3394473966999252</v>
      </c>
      <c r="F474">
        <f t="shared" si="130"/>
        <v>13.691567188178167</v>
      </c>
      <c r="H474" s="21">
        <f t="shared" si="140"/>
        <v>-2.0631645770514684E-3</v>
      </c>
      <c r="I474" s="21">
        <f t="shared" si="141"/>
        <v>5.3523104853914205E-4</v>
      </c>
      <c r="J474" s="21">
        <f t="shared" si="142"/>
        <v>-1.2573964497041401E-2</v>
      </c>
      <c r="K474" s="21">
        <f t="shared" si="143"/>
        <v>-2.5983956255906104E-3</v>
      </c>
      <c r="L474">
        <f t="shared" si="134"/>
        <v>-9.9755688714507906E-3</v>
      </c>
      <c r="M474">
        <f t="shared" si="135"/>
        <v>9.9511974309057997E-5</v>
      </c>
      <c r="N474">
        <f t="shared" si="144"/>
        <v>6.4727374517481673</v>
      </c>
      <c r="O474" s="21">
        <f t="shared" si="148"/>
        <v>-6.4737451748166919E-2</v>
      </c>
      <c r="P474" s="25">
        <f t="shared" si="145"/>
        <v>4.1909376588462402E-3</v>
      </c>
      <c r="Q474" s="27">
        <f t="shared" si="146"/>
        <v>5.0194834135318169</v>
      </c>
      <c r="R474" s="28">
        <f t="shared" si="147"/>
        <v>6.6585599999999827E-3</v>
      </c>
      <c r="T474" s="8"/>
      <c r="U474" s="14"/>
      <c r="AB474">
        <f t="shared" si="149"/>
        <v>-1.3142173396702327E-2</v>
      </c>
      <c r="AC474">
        <f t="shared" si="150"/>
        <v>1.7271672158899039E-4</v>
      </c>
      <c r="AE474" s="6">
        <f t="shared" si="151"/>
        <v>6.4932874484752405</v>
      </c>
      <c r="AF474" s="21">
        <f t="shared" si="152"/>
        <v>-8.5287448475240168E-2</v>
      </c>
      <c r="AG474" s="21">
        <f t="shared" si="153"/>
        <v>7.2739488674167466E-3</v>
      </c>
    </row>
    <row r="475" spans="1:33" x14ac:dyDescent="0.2">
      <c r="A475" s="1">
        <v>41579</v>
      </c>
      <c r="B475" s="21">
        <v>109.2934372015356</v>
      </c>
      <c r="C475">
        <v>234.1</v>
      </c>
      <c r="D475" s="20">
        <v>6.5862999999999996</v>
      </c>
      <c r="E475">
        <f t="shared" si="129"/>
        <v>5.5016377099039406</v>
      </c>
      <c r="F475">
        <f t="shared" si="130"/>
        <v>14.107460333202297</v>
      </c>
      <c r="H475" s="21">
        <f t="shared" si="140"/>
        <v>-6.3613231552173133E-4</v>
      </c>
      <c r="I475" s="21">
        <f t="shared" si="141"/>
        <v>1.8444894273523804E-3</v>
      </c>
      <c r="J475" s="21">
        <f t="shared" si="142"/>
        <v>2.7824594257178425E-2</v>
      </c>
      <c r="K475" s="21">
        <f t="shared" si="143"/>
        <v>-2.4806217428741117E-3</v>
      </c>
      <c r="L475">
        <f t="shared" si="134"/>
        <v>3.0305216000052537E-2</v>
      </c>
      <c r="M475">
        <f t="shared" si="135"/>
        <v>9.1840611680984031E-4</v>
      </c>
      <c r="N475">
        <f t="shared" si="144"/>
        <v>6.3921041758716628</v>
      </c>
      <c r="O475" s="21">
        <f t="shared" si="148"/>
        <v>0.1941958241283368</v>
      </c>
      <c r="P475" s="25">
        <f t="shared" si="145"/>
        <v>3.7712018108883916E-2</v>
      </c>
      <c r="Q475" s="27">
        <f t="shared" si="146"/>
        <v>5.0070319738382141</v>
      </c>
      <c r="R475" s="28">
        <f t="shared" si="147"/>
        <v>3.1790889999999725E-2</v>
      </c>
      <c r="T475" s="8"/>
      <c r="U475" s="14"/>
      <c r="AB475">
        <f t="shared" si="149"/>
        <v>2.7201496122470074E-2</v>
      </c>
      <c r="AC475">
        <f t="shared" si="150"/>
        <v>7.3992139130075454E-4</v>
      </c>
      <c r="AE475" s="6">
        <f t="shared" si="151"/>
        <v>6.4119928128472115</v>
      </c>
      <c r="AF475" s="21">
        <f t="shared" si="152"/>
        <v>0.17430718715278815</v>
      </c>
      <c r="AG475" s="21">
        <f t="shared" si="153"/>
        <v>3.0382995493117113E-2</v>
      </c>
    </row>
    <row r="476" spans="1:33" x14ac:dyDescent="0.2">
      <c r="A476" s="1">
        <v>41609</v>
      </c>
      <c r="B476" s="21">
        <v>109.58562844039396</v>
      </c>
      <c r="C476">
        <v>234.71899999999999</v>
      </c>
      <c r="D476" s="20">
        <v>6.5327999999999999</v>
      </c>
      <c r="E476">
        <f t="shared" si="129"/>
        <v>5.4567889440714072</v>
      </c>
      <c r="F476">
        <f t="shared" si="130"/>
        <v>13.992457816072433</v>
      </c>
      <c r="H476" s="21">
        <f t="shared" si="140"/>
        <v>2.673456397199514E-3</v>
      </c>
      <c r="I476" s="21">
        <f t="shared" si="141"/>
        <v>2.6441691584793148E-3</v>
      </c>
      <c r="J476" s="21">
        <f t="shared" si="142"/>
        <v>-8.1229218225710165E-3</v>
      </c>
      <c r="K476" s="21">
        <f t="shared" si="143"/>
        <v>2.9287238720199227E-5</v>
      </c>
      <c r="L476">
        <f t="shared" si="134"/>
        <v>-8.1522090612912157E-3</v>
      </c>
      <c r="M476">
        <f t="shared" si="135"/>
        <v>6.6458512578998607E-5</v>
      </c>
      <c r="N476">
        <f t="shared" si="144"/>
        <v>6.586492894540382</v>
      </c>
      <c r="O476" s="21">
        <f t="shared" si="148"/>
        <v>-5.3692894540382063E-2</v>
      </c>
      <c r="P476" s="25">
        <f t="shared" si="145"/>
        <v>2.8829269241245899E-3</v>
      </c>
      <c r="Q476" s="27">
        <f t="shared" si="146"/>
        <v>5.0071786159789111</v>
      </c>
      <c r="R476" s="28">
        <f t="shared" si="147"/>
        <v>2.8622499999999633E-3</v>
      </c>
      <c r="T476" s="8"/>
      <c r="U476" s="14"/>
      <c r="AB476">
        <f t="shared" si="149"/>
        <v>-9.9157783184772742E-3</v>
      </c>
      <c r="AC476">
        <f t="shared" si="150"/>
        <v>9.8322659661183992E-5</v>
      </c>
      <c r="AE476" s="6">
        <f t="shared" si="151"/>
        <v>6.5981082907389865</v>
      </c>
      <c r="AF476" s="21">
        <f t="shared" si="152"/>
        <v>-6.5308290738986585E-2</v>
      </c>
      <c r="AG476" s="21">
        <f t="shared" si="153"/>
        <v>4.2651728392480012E-3</v>
      </c>
    </row>
    <row r="477" spans="1:33" x14ac:dyDescent="0.2">
      <c r="A477" s="1">
        <v>41640</v>
      </c>
      <c r="B477" s="21">
        <v>108.31598793821188</v>
      </c>
      <c r="C477">
        <v>235.28800000000001</v>
      </c>
      <c r="D477" s="20">
        <v>6.4862000000000002</v>
      </c>
      <c r="E477">
        <f t="shared" si="129"/>
        <v>5.4946584175277833</v>
      </c>
      <c r="F477">
        <f t="shared" si="130"/>
        <v>14.089563827553951</v>
      </c>
      <c r="H477" s="21">
        <f t="shared" si="140"/>
        <v>-1.1585830370746786E-2</v>
      </c>
      <c r="I477" s="21">
        <f t="shared" si="141"/>
        <v>2.4241752904536895E-3</v>
      </c>
      <c r="J477" s="21">
        <f t="shared" si="142"/>
        <v>-7.1332353661522907E-3</v>
      </c>
      <c r="K477" s="21">
        <f t="shared" si="143"/>
        <v>-1.4010005661200475E-2</v>
      </c>
      <c r="L477">
        <f t="shared" si="134"/>
        <v>6.8767702950481846E-3</v>
      </c>
      <c r="M477">
        <f t="shared" si="135"/>
        <v>4.7289969690857099E-5</v>
      </c>
      <c r="N477">
        <f t="shared" si="144"/>
        <v>6.4412754350165091</v>
      </c>
      <c r="O477" s="21">
        <f t="shared" si="148"/>
        <v>4.4924564983491067E-2</v>
      </c>
      <c r="P477" s="25">
        <f t="shared" si="145"/>
        <v>2.0182165389559118E-3</v>
      </c>
      <c r="Q477" s="27">
        <f t="shared" si="146"/>
        <v>4.9370280152224044</v>
      </c>
      <c r="R477" s="28">
        <f t="shared" si="147"/>
        <v>2.1715599999999769E-3</v>
      </c>
      <c r="T477" s="8"/>
      <c r="U477" s="14"/>
      <c r="AB477">
        <f t="shared" si="149"/>
        <v>-2.3829939348353436E-3</v>
      </c>
      <c r="AC477">
        <f t="shared" si="150"/>
        <v>5.6786600934620339E-6</v>
      </c>
      <c r="AE477" s="6">
        <f t="shared" si="151"/>
        <v>6.5017676227774928</v>
      </c>
      <c r="AF477" s="21">
        <f t="shared" si="152"/>
        <v>-1.5567622777492574E-2</v>
      </c>
      <c r="AG477" s="21">
        <f t="shared" si="153"/>
        <v>2.4235087894230558E-4</v>
      </c>
    </row>
    <row r="478" spans="1:33" x14ac:dyDescent="0.2">
      <c r="A478" s="1">
        <v>41671</v>
      </c>
      <c r="B478" s="21">
        <v>108.77166713214571</v>
      </c>
      <c r="C478">
        <v>235.547</v>
      </c>
      <c r="D478" s="20">
        <v>6.4930000000000003</v>
      </c>
      <c r="E478">
        <f t="shared" si="129"/>
        <v>5.4834052752796678</v>
      </c>
      <c r="F478">
        <f t="shared" si="130"/>
        <v>14.060708191058042</v>
      </c>
      <c r="H478" s="21">
        <f t="shared" si="140"/>
        <v>4.2069430617552861E-3</v>
      </c>
      <c r="I478" s="21">
        <f t="shared" si="141"/>
        <v>1.1007786202441583E-3</v>
      </c>
      <c r="J478" s="21">
        <f t="shared" si="142"/>
        <v>1.0483796367672937E-3</v>
      </c>
      <c r="K478" s="21">
        <f t="shared" si="143"/>
        <v>3.1061644415111278E-3</v>
      </c>
      <c r="L478">
        <f t="shared" si="134"/>
        <v>-2.0577848047438341E-3</v>
      </c>
      <c r="M478">
        <f t="shared" si="135"/>
        <v>4.2344783026346192E-6</v>
      </c>
      <c r="N478">
        <f t="shared" si="144"/>
        <v>6.5063472038005292</v>
      </c>
      <c r="O478" s="21">
        <f t="shared" si="148"/>
        <v>-1.3347203800528895E-2</v>
      </c>
      <c r="P478" s="25">
        <f t="shared" si="145"/>
        <v>1.7814784929285298E-4</v>
      </c>
      <c r="Q478" s="27">
        <f t="shared" si="146"/>
        <v>4.9523632360900329</v>
      </c>
      <c r="R478" s="28">
        <f t="shared" si="147"/>
        <v>4.6240000000001895E-5</v>
      </c>
      <c r="T478" s="8"/>
      <c r="U478" s="14"/>
      <c r="AB478">
        <f t="shared" si="149"/>
        <v>-2.1784742115280873E-3</v>
      </c>
      <c r="AC478">
        <f t="shared" si="150"/>
        <v>4.7457498902929214E-6</v>
      </c>
      <c r="AE478" s="6">
        <f t="shared" si="151"/>
        <v>6.5071300194308135</v>
      </c>
      <c r="AF478" s="21">
        <f t="shared" si="152"/>
        <v>-1.4130019430813157E-2</v>
      </c>
      <c r="AG478" s="21">
        <f t="shared" si="153"/>
        <v>1.9965744911515737E-4</v>
      </c>
    </row>
    <row r="479" spans="1:33" x14ac:dyDescent="0.2">
      <c r="A479" s="1">
        <v>41699</v>
      </c>
      <c r="B479" s="21">
        <v>108.7647101978872</v>
      </c>
      <c r="C479">
        <v>236.02799999999999</v>
      </c>
      <c r="D479" s="20">
        <v>6.4114000000000004</v>
      </c>
      <c r="E479">
        <f t="shared" si="129"/>
        <v>5.4258969660079037</v>
      </c>
      <c r="F479">
        <f t="shared" si="130"/>
        <v>13.913243702362164</v>
      </c>
      <c r="H479" s="21">
        <f t="shared" si="140"/>
        <v>-6.3959066197494252E-5</v>
      </c>
      <c r="I479" s="21">
        <f t="shared" si="141"/>
        <v>2.0420553010651599E-3</v>
      </c>
      <c r="J479" s="21">
        <f t="shared" si="142"/>
        <v>-1.2567380255659955E-2</v>
      </c>
      <c r="K479" s="21">
        <f t="shared" si="143"/>
        <v>-2.1060143672626541E-3</v>
      </c>
      <c r="L479">
        <f t="shared" si="134"/>
        <v>-1.04613658883973E-2</v>
      </c>
      <c r="M479">
        <f t="shared" si="135"/>
        <v>1.0944017625092264E-4</v>
      </c>
      <c r="N479">
        <f t="shared" si="144"/>
        <v>6.4793256487133641</v>
      </c>
      <c r="O479" s="21">
        <f t="shared" si="148"/>
        <v>-6.7925648713363707E-2</v>
      </c>
      <c r="P479" s="25">
        <f t="shared" si="145"/>
        <v>4.6138937531312882E-3</v>
      </c>
      <c r="Q479" s="27">
        <f t="shared" si="146"/>
        <v>4.941933487962924</v>
      </c>
      <c r="R479" s="28">
        <f t="shared" si="147"/>
        <v>6.6585599999999827E-3</v>
      </c>
      <c r="T479" s="8"/>
      <c r="U479" s="14"/>
      <c r="AB479">
        <f t="shared" si="149"/>
        <v>-1.3365066438381727E-2</v>
      </c>
      <c r="AC479">
        <f t="shared" si="150"/>
        <v>1.7862500090235761E-4</v>
      </c>
      <c r="AE479" s="6">
        <f t="shared" si="151"/>
        <v>6.498179376384412</v>
      </c>
      <c r="AF479" s="21">
        <f t="shared" si="152"/>
        <v>-8.6779376384411577E-2</v>
      </c>
      <c r="AG479" s="21">
        <f t="shared" si="153"/>
        <v>7.5306601656673694E-3</v>
      </c>
    </row>
    <row r="480" spans="1:33" x14ac:dyDescent="0.2">
      <c r="A480" s="1">
        <v>41730</v>
      </c>
      <c r="B480" s="21">
        <v>109.18560472052837</v>
      </c>
      <c r="C480">
        <v>236.46799999999999</v>
      </c>
      <c r="D480" s="20">
        <v>6.5488</v>
      </c>
      <c r="E480">
        <f t="shared" si="129"/>
        <v>5.5311046060081432</v>
      </c>
      <c r="F480">
        <f t="shared" si="130"/>
        <v>14.183020210070289</v>
      </c>
      <c r="H480" s="21">
        <f t="shared" si="140"/>
        <v>3.8697710118971163E-3</v>
      </c>
      <c r="I480" s="21">
        <f t="shared" si="141"/>
        <v>1.8641856050976013E-3</v>
      </c>
      <c r="J480" s="21">
        <f t="shared" si="142"/>
        <v>2.1430576785101518E-2</v>
      </c>
      <c r="K480" s="21">
        <f t="shared" si="143"/>
        <v>2.0055854067995149E-3</v>
      </c>
      <c r="L480">
        <f t="shared" si="134"/>
        <v>1.9424991378302003E-2</v>
      </c>
      <c r="M480">
        <f t="shared" si="135"/>
        <v>3.7733029004710715E-4</v>
      </c>
      <c r="N480">
        <f t="shared" si="144"/>
        <v>6.4242586102771551</v>
      </c>
      <c r="O480" s="21">
        <f t="shared" si="148"/>
        <v>0.1245413897228449</v>
      </c>
      <c r="P480" s="25">
        <f t="shared" si="145"/>
        <v>1.5510557754097537E-2</v>
      </c>
      <c r="Q480" s="27">
        <f t="shared" si="146"/>
        <v>4.9518449576477561</v>
      </c>
      <c r="R480" s="28">
        <f t="shared" si="147"/>
        <v>1.887875999999987E-2</v>
      </c>
      <c r="T480" s="8"/>
      <c r="U480" s="14"/>
      <c r="AB480">
        <f t="shared" si="149"/>
        <v>1.8716654496258648E-2</v>
      </c>
      <c r="AC480">
        <f t="shared" si="150"/>
        <v>3.5031315553231906E-4</v>
      </c>
      <c r="AE480" s="6">
        <f t="shared" si="151"/>
        <v>6.4288000413626873</v>
      </c>
      <c r="AF480" s="21">
        <f t="shared" si="152"/>
        <v>0.11999995863731261</v>
      </c>
      <c r="AG480" s="21">
        <f t="shared" si="153"/>
        <v>1.4399990072956738E-2</v>
      </c>
    </row>
    <row r="481" spans="1:33" x14ac:dyDescent="0.2">
      <c r="A481" s="1">
        <v>41760</v>
      </c>
      <c r="B481" s="21">
        <v>109.24126019459663</v>
      </c>
      <c r="C481">
        <v>236.91800000000001</v>
      </c>
      <c r="D481" s="20">
        <v>6.5719000000000003</v>
      </c>
      <c r="E481">
        <f t="shared" si="129"/>
        <v>5.5583444069512655</v>
      </c>
      <c r="F481">
        <f t="shared" si="130"/>
        <v>14.252869304385904</v>
      </c>
      <c r="H481" s="21">
        <f t="shared" si="140"/>
        <v>5.097327089107484E-4</v>
      </c>
      <c r="I481" s="21">
        <f t="shared" si="141"/>
        <v>1.9030059035471947E-3</v>
      </c>
      <c r="J481" s="21">
        <f t="shared" si="142"/>
        <v>3.5273637918398215E-3</v>
      </c>
      <c r="K481" s="21">
        <f t="shared" si="143"/>
        <v>-1.3932731946364463E-3</v>
      </c>
      <c r="L481">
        <f t="shared" si="134"/>
        <v>4.9206369864762678E-3</v>
      </c>
      <c r="M481">
        <f t="shared" si="135"/>
        <v>2.4212668352678246E-5</v>
      </c>
      <c r="N481">
        <f t="shared" si="144"/>
        <v>6.5396757325029649</v>
      </c>
      <c r="O481" s="21">
        <f t="shared" si="148"/>
        <v>3.2224267497035441E-2</v>
      </c>
      <c r="P481" s="25">
        <f t="shared" si="145"/>
        <v>1.0384034157204947E-3</v>
      </c>
      <c r="Q481" s="27">
        <f t="shared" si="146"/>
        <v>4.9449456848042699</v>
      </c>
      <c r="R481" s="28">
        <f t="shared" si="147"/>
        <v>5.3361000000001584E-4</v>
      </c>
      <c r="T481" s="8"/>
      <c r="U481" s="14"/>
      <c r="AB481">
        <f t="shared" si="149"/>
        <v>2.3975002464473464E-3</v>
      </c>
      <c r="AC481">
        <f t="shared" si="150"/>
        <v>5.7480074317150866E-6</v>
      </c>
      <c r="AE481" s="6">
        <f t="shared" si="151"/>
        <v>6.556199250386066</v>
      </c>
      <c r="AF481" s="21">
        <f t="shared" si="152"/>
        <v>1.5700749613934306E-2</v>
      </c>
      <c r="AG481" s="21">
        <f t="shared" si="153"/>
        <v>2.4651353843945824E-4</v>
      </c>
    </row>
    <row r="482" spans="1:33" x14ac:dyDescent="0.2">
      <c r="A482" s="1">
        <v>41791</v>
      </c>
      <c r="B482" s="21">
        <v>109.4673605579989</v>
      </c>
      <c r="C482">
        <v>237.23099999999999</v>
      </c>
      <c r="D482" s="20">
        <v>6.6859000000000002</v>
      </c>
      <c r="E482">
        <f t="shared" si="129"/>
        <v>5.6505382593634712</v>
      </c>
      <c r="F482">
        <f t="shared" si="130"/>
        <v>14.489275477320366</v>
      </c>
      <c r="H482" s="21">
        <f t="shared" si="140"/>
        <v>2.0697341187707607E-3</v>
      </c>
      <c r="I482" s="21">
        <f t="shared" si="141"/>
        <v>1.321132206079767E-3</v>
      </c>
      <c r="J482" s="21">
        <f t="shared" si="142"/>
        <v>1.7346581658272298E-2</v>
      </c>
      <c r="K482" s="21">
        <f t="shared" si="143"/>
        <v>7.4860191269099374E-4</v>
      </c>
      <c r="L482">
        <f t="shared" si="134"/>
        <v>1.6597979745581304E-2</v>
      </c>
      <c r="M482">
        <f t="shared" si="135"/>
        <v>2.7549293163472722E-4</v>
      </c>
      <c r="N482">
        <f t="shared" si="144"/>
        <v>6.5768197369100143</v>
      </c>
      <c r="O482" s="21">
        <f t="shared" si="148"/>
        <v>0.10908026308998586</v>
      </c>
      <c r="P482" s="25">
        <f t="shared" si="145"/>
        <v>1.1898503795780533E-2</v>
      </c>
      <c r="Q482" s="27">
        <f t="shared" si="146"/>
        <v>4.9486474806020677</v>
      </c>
      <c r="R482" s="28">
        <f t="shared" si="147"/>
        <v>1.2995999999999973E-2</v>
      </c>
      <c r="T482" s="8"/>
      <c r="U482" s="14"/>
      <c r="AB482">
        <f t="shared" si="149"/>
        <v>1.5218484179374216E-2</v>
      </c>
      <c r="AC482">
        <f t="shared" si="150"/>
        <v>2.3160226071786331E-4</v>
      </c>
      <c r="AE482" s="6">
        <f t="shared" si="151"/>
        <v>6.5858856438215714</v>
      </c>
      <c r="AF482" s="21">
        <f t="shared" si="152"/>
        <v>0.1000143561784288</v>
      </c>
      <c r="AG482" s="21">
        <f t="shared" si="153"/>
        <v>1.0002871441785618E-2</v>
      </c>
    </row>
    <row r="483" spans="1:33" x14ac:dyDescent="0.2">
      <c r="A483" s="1">
        <v>41821</v>
      </c>
      <c r="B483" s="21">
        <v>109.10907844368452</v>
      </c>
      <c r="C483">
        <v>237.49799999999999</v>
      </c>
      <c r="D483" s="20">
        <v>6.8189000000000002</v>
      </c>
      <c r="E483">
        <f t="shared" si="129"/>
        <v>5.7883734241655027</v>
      </c>
      <c r="F483">
        <f t="shared" si="130"/>
        <v>14.842716438448104</v>
      </c>
      <c r="H483" s="21">
        <f t="shared" si="140"/>
        <v>-3.272958373053525E-3</v>
      </c>
      <c r="I483" s="21">
        <f t="shared" si="141"/>
        <v>1.1254852864928111E-3</v>
      </c>
      <c r="J483" s="21">
        <f t="shared" si="142"/>
        <v>1.9892609820667317E-2</v>
      </c>
      <c r="K483" s="21">
        <f t="shared" si="143"/>
        <v>-4.3984436595463361E-3</v>
      </c>
      <c r="L483">
        <f t="shared" si="134"/>
        <v>2.4291053480213654E-2</v>
      </c>
      <c r="M483">
        <f t="shared" si="135"/>
        <v>5.9005527917859986E-4</v>
      </c>
      <c r="N483">
        <f t="shared" si="144"/>
        <v>6.6564924455366397</v>
      </c>
      <c r="O483" s="21">
        <f t="shared" si="148"/>
        <v>0.16240755446336053</v>
      </c>
      <c r="P483" s="25">
        <f t="shared" si="145"/>
        <v>2.6376213746769416E-2</v>
      </c>
      <c r="Q483" s="27">
        <f t="shared" si="146"/>
        <v>4.9268811334676839</v>
      </c>
      <c r="R483" s="28">
        <f t="shared" si="147"/>
        <v>1.7689000000000003E-2</v>
      </c>
      <c r="T483" s="8"/>
      <c r="U483" s="14"/>
      <c r="AB483">
        <f t="shared" si="149"/>
        <v>2.0163324265923883E-2</v>
      </c>
      <c r="AC483">
        <f t="shared" si="150"/>
        <v>4.0655964545279491E-4</v>
      </c>
      <c r="AE483" s="6">
        <f t="shared" si="151"/>
        <v>6.6840900302904593</v>
      </c>
      <c r="AF483" s="21">
        <f t="shared" si="152"/>
        <v>0.13480996970954084</v>
      </c>
      <c r="AG483" s="21">
        <f t="shared" si="153"/>
        <v>1.817372793308732E-2</v>
      </c>
    </row>
    <row r="484" spans="1:33" x14ac:dyDescent="0.2">
      <c r="A484" s="1">
        <v>41852</v>
      </c>
      <c r="B484" s="21">
        <v>108.99776749554802</v>
      </c>
      <c r="C484">
        <v>237.46</v>
      </c>
      <c r="D484" s="20">
        <v>6.8982999999999999</v>
      </c>
      <c r="E484">
        <f t="shared" si="129"/>
        <v>5.8608160208196542</v>
      </c>
      <c r="F484">
        <f t="shared" si="130"/>
        <v>15.028475863663047</v>
      </c>
      <c r="H484" s="21">
        <f t="shared" si="140"/>
        <v>-1.0201804444160967E-3</v>
      </c>
      <c r="I484" s="21">
        <f t="shared" si="141"/>
        <v>-1.6000134737970129E-4</v>
      </c>
      <c r="J484" s="21">
        <f t="shared" si="142"/>
        <v>1.1644106820748235E-2</v>
      </c>
      <c r="K484" s="21">
        <f t="shared" si="143"/>
        <v>-8.6017909703639539E-4</v>
      </c>
      <c r="L484">
        <f t="shared" si="134"/>
        <v>1.250428591778463E-2</v>
      </c>
      <c r="M484">
        <f t="shared" si="135"/>
        <v>1.5635716631370701E-4</v>
      </c>
      <c r="N484">
        <f t="shared" si="144"/>
        <v>6.8130345247552189</v>
      </c>
      <c r="O484" s="21">
        <f t="shared" si="148"/>
        <v>8.5265475244781008E-2</v>
      </c>
      <c r="P484" s="25">
        <f t="shared" si="145"/>
        <v>7.2702012687183631E-3</v>
      </c>
      <c r="Q484" s="27">
        <f t="shared" si="146"/>
        <v>4.922643133303092</v>
      </c>
      <c r="R484" s="28">
        <f t="shared" si="147"/>
        <v>6.3043599999999516E-3</v>
      </c>
      <c r="T484" s="8"/>
      <c r="U484" s="14"/>
      <c r="AB484">
        <f t="shared" si="149"/>
        <v>1.026579152569239E-2</v>
      </c>
      <c r="AC484">
        <f t="shared" si="150"/>
        <v>1.0538647564897769E-4</v>
      </c>
      <c r="AE484" s="6">
        <f t="shared" si="151"/>
        <v>6.8282985941654575</v>
      </c>
      <c r="AF484" s="21">
        <f t="shared" si="152"/>
        <v>7.0001405834542396E-2</v>
      </c>
      <c r="AG484" s="21">
        <f t="shared" si="153"/>
        <v>4.900196818812306E-3</v>
      </c>
    </row>
    <row r="485" spans="1:33" x14ac:dyDescent="0.2">
      <c r="A485" s="1">
        <v>41883</v>
      </c>
      <c r="B485" s="21">
        <v>109.17169085201131</v>
      </c>
      <c r="C485">
        <v>237.477</v>
      </c>
      <c r="D485" s="20">
        <v>7.1302000000000003</v>
      </c>
      <c r="E485">
        <f t="shared" si="129"/>
        <v>6.0486210898427801</v>
      </c>
      <c r="F485">
        <f t="shared" si="130"/>
        <v>15.510051114764837</v>
      </c>
      <c r="H485" s="21">
        <f t="shared" si="140"/>
        <v>1.5956598053294968E-3</v>
      </c>
      <c r="I485" s="21">
        <f t="shared" si="141"/>
        <v>7.1591004800808378E-5</v>
      </c>
      <c r="J485" s="21">
        <f t="shared" si="142"/>
        <v>3.3616978096052685E-2</v>
      </c>
      <c r="K485" s="21">
        <f t="shared" si="143"/>
        <v>1.5240688005286884E-3</v>
      </c>
      <c r="L485">
        <f t="shared" si="134"/>
        <v>3.2092909295523997E-2</v>
      </c>
      <c r="M485">
        <f t="shared" si="135"/>
        <v>1.0299548270507307E-3</v>
      </c>
      <c r="N485">
        <f t="shared" si="144"/>
        <v>6.9088134838066866</v>
      </c>
      <c r="O485" s="21">
        <f t="shared" si="148"/>
        <v>0.22138651619331373</v>
      </c>
      <c r="P485" s="25">
        <f t="shared" si="145"/>
        <v>4.9011989552212365E-2</v>
      </c>
      <c r="Q485" s="27">
        <f t="shared" si="146"/>
        <v>4.9301455801186957</v>
      </c>
      <c r="R485" s="28">
        <f t="shared" si="147"/>
        <v>5.3777610000000205E-2</v>
      </c>
      <c r="T485" s="8"/>
      <c r="U485" s="14"/>
      <c r="AB485">
        <f t="shared" si="149"/>
        <v>3.1127469553035435E-2</v>
      </c>
      <c r="AC485">
        <f t="shared" si="150"/>
        <v>9.6891936077514798E-4</v>
      </c>
      <c r="AE485" s="6">
        <f t="shared" si="151"/>
        <v>6.9154733767822956</v>
      </c>
      <c r="AF485" s="21">
        <f t="shared" si="152"/>
        <v>0.21472662321770475</v>
      </c>
      <c r="AG485" s="21">
        <f t="shared" si="153"/>
        <v>4.6107522718478143E-2</v>
      </c>
    </row>
    <row r="486" spans="1:33" x14ac:dyDescent="0.2">
      <c r="A486" s="1">
        <v>41913</v>
      </c>
      <c r="B486" s="21">
        <v>109.23082479320882</v>
      </c>
      <c r="C486">
        <v>237.43</v>
      </c>
      <c r="D486" s="20">
        <v>7.2455999999999996</v>
      </c>
      <c r="E486">
        <f t="shared" si="129"/>
        <v>6.1419727399769464</v>
      </c>
      <c r="F486">
        <f t="shared" si="130"/>
        <v>15.749426146482389</v>
      </c>
      <c r="H486" s="21">
        <f t="shared" si="140"/>
        <v>5.4166002867606089E-4</v>
      </c>
      <c r="I486" s="21">
        <f t="shared" si="141"/>
        <v>-1.9791390324119806E-4</v>
      </c>
      <c r="J486" s="21">
        <f t="shared" si="142"/>
        <v>1.6184679251633804E-2</v>
      </c>
      <c r="K486" s="21">
        <f t="shared" si="143"/>
        <v>7.3957393191725895E-4</v>
      </c>
      <c r="L486">
        <f t="shared" si="134"/>
        <v>1.5445105319716546E-2</v>
      </c>
      <c r="M486">
        <f t="shared" si="135"/>
        <v>2.3855127833713634E-4</v>
      </c>
      <c r="N486">
        <f t="shared" si="144"/>
        <v>7.1354733100493579</v>
      </c>
      <c r="O486" s="21">
        <f t="shared" si="148"/>
        <v>0.11012668995064168</v>
      </c>
      <c r="P486" s="25">
        <f t="shared" si="145"/>
        <v>1.2127887839484762E-2</v>
      </c>
      <c r="Q486" s="27">
        <f t="shared" si="146"/>
        <v>4.9337917872703088</v>
      </c>
      <c r="R486" s="28">
        <f t="shared" si="147"/>
        <v>1.3317159999999833E-2</v>
      </c>
      <c r="T486" s="8"/>
      <c r="U486" s="14"/>
      <c r="AB486">
        <f t="shared" si="149"/>
        <v>1.406078931813767E-2</v>
      </c>
      <c r="AC486">
        <f t="shared" si="150"/>
        <v>1.9770579624905438E-4</v>
      </c>
      <c r="AE486" s="6">
        <f t="shared" si="151"/>
        <v>7.1453437600038141</v>
      </c>
      <c r="AF486" s="21">
        <f t="shared" si="152"/>
        <v>0.10025623999618549</v>
      </c>
      <c r="AG486" s="21">
        <f t="shared" si="153"/>
        <v>1.0051313658172743E-2</v>
      </c>
    </row>
    <row r="487" spans="1:33" x14ac:dyDescent="0.2">
      <c r="A487" s="1">
        <v>41944</v>
      </c>
      <c r="B487" s="21">
        <v>109.0708153052626</v>
      </c>
      <c r="C487">
        <v>236.983</v>
      </c>
      <c r="D487" s="20">
        <v>7.4154999999999998</v>
      </c>
      <c r="E487">
        <f t="shared" si="129"/>
        <v>6.2833640516762594</v>
      </c>
      <c r="F487">
        <f t="shared" si="130"/>
        <v>16.111985883497919</v>
      </c>
      <c r="H487" s="21">
        <f t="shared" si="140"/>
        <v>-1.4648748487356977E-3</v>
      </c>
      <c r="I487" s="21">
        <f t="shared" si="141"/>
        <v>-1.8826601524659647E-3</v>
      </c>
      <c r="J487" s="21">
        <f t="shared" si="142"/>
        <v>2.3448713702108881E-2</v>
      </c>
      <c r="K487" s="21">
        <f t="shared" si="143"/>
        <v>4.1778530373026701E-4</v>
      </c>
      <c r="L487">
        <f t="shared" si="134"/>
        <v>2.3030928398378614E-2</v>
      </c>
      <c r="M487">
        <f t="shared" si="135"/>
        <v>5.3042366289124247E-4</v>
      </c>
      <c r="N487">
        <f t="shared" si="144"/>
        <v>7.2486271051967064</v>
      </c>
      <c r="O487" s="21">
        <f t="shared" si="148"/>
        <v>0.16687289480329337</v>
      </c>
      <c r="P487" s="25">
        <f t="shared" si="145"/>
        <v>2.7846563020031016E-2</v>
      </c>
      <c r="Q487" s="27">
        <f t="shared" si="146"/>
        <v>4.9358530529706952</v>
      </c>
      <c r="R487" s="28">
        <f t="shared" si="147"/>
        <v>2.8866010000000056E-2</v>
      </c>
      <c r="T487" s="8"/>
      <c r="U487" s="14"/>
      <c r="AB487">
        <f t="shared" si="149"/>
        <v>2.1474795317828459E-2</v>
      </c>
      <c r="AC487">
        <f t="shared" si="150"/>
        <v>4.6116683394262714E-4</v>
      </c>
      <c r="AE487" s="6">
        <f t="shared" si="151"/>
        <v>7.2599022230451418</v>
      </c>
      <c r="AF487" s="21">
        <f t="shared" si="152"/>
        <v>0.15559777695485799</v>
      </c>
      <c r="AG487" s="21">
        <f t="shared" si="153"/>
        <v>2.4210668193293736E-2</v>
      </c>
    </row>
    <row r="488" spans="1:33" x14ac:dyDescent="0.2">
      <c r="A488" s="1">
        <v>41974</v>
      </c>
      <c r="B488" s="21">
        <v>109.24126019459662</v>
      </c>
      <c r="C488">
        <v>236.25200000000001</v>
      </c>
      <c r="D488" s="20">
        <v>7.6288999999999998</v>
      </c>
      <c r="E488">
        <f t="shared" si="129"/>
        <v>6.4341897540979769</v>
      </c>
      <c r="F488">
        <f t="shared" si="130"/>
        <v>16.498737561150445</v>
      </c>
      <c r="H488" s="21">
        <f t="shared" si="140"/>
        <v>1.5626993238933018E-3</v>
      </c>
      <c r="I488" s="21">
        <f t="shared" si="141"/>
        <v>-3.0846094445592387E-3</v>
      </c>
      <c r="J488" s="21">
        <f t="shared" si="142"/>
        <v>2.8777560515137246E-2</v>
      </c>
      <c r="K488" s="21">
        <f t="shared" si="143"/>
        <v>4.6473087684525405E-3</v>
      </c>
      <c r="L488">
        <f t="shared" si="134"/>
        <v>2.4130251746684706E-2</v>
      </c>
      <c r="M488">
        <f t="shared" si="135"/>
        <v>5.8226904935838029E-4</v>
      </c>
      <c r="N488">
        <f t="shared" si="144"/>
        <v>7.4499621181724587</v>
      </c>
      <c r="O488" s="21">
        <f t="shared" si="148"/>
        <v>0.17893788182754111</v>
      </c>
      <c r="P488" s="25">
        <f t="shared" si="145"/>
        <v>3.201876555292707E-2</v>
      </c>
      <c r="Q488" s="27">
        <f t="shared" si="146"/>
        <v>4.9587914861435589</v>
      </c>
      <c r="R488" s="28">
        <f t="shared" si="147"/>
        <v>4.5539560000000014E-2</v>
      </c>
      <c r="T488" s="8"/>
      <c r="U488" s="14"/>
      <c r="AB488">
        <f t="shared" si="149"/>
        <v>2.4832446970784156E-2</v>
      </c>
      <c r="AC488">
        <f t="shared" si="150"/>
        <v>6.166504225568072E-4</v>
      </c>
      <c r="AE488" s="6">
        <f t="shared" si="151"/>
        <v>7.4447549894881506</v>
      </c>
      <c r="AF488" s="21">
        <f t="shared" si="152"/>
        <v>0.18414501051184917</v>
      </c>
      <c r="AG488" s="21">
        <f t="shared" si="153"/>
        <v>3.3909384896409045E-2</v>
      </c>
    </row>
    <row r="489" spans="1:33" x14ac:dyDescent="0.2">
      <c r="A489" s="1">
        <v>42005</v>
      </c>
      <c r="B489" s="21">
        <v>108.09336604193885</v>
      </c>
      <c r="C489">
        <v>234.74700000000001</v>
      </c>
      <c r="D489" s="20">
        <v>8.1130999999999993</v>
      </c>
      <c r="E489">
        <f t="shared" si="129"/>
        <v>6.8711746756749985</v>
      </c>
      <c r="F489">
        <f t="shared" si="130"/>
        <v>17.619267078435396</v>
      </c>
      <c r="H489" s="21">
        <f t="shared" si="140"/>
        <v>-1.0507880910683109E-2</v>
      </c>
      <c r="I489" s="21">
        <f t="shared" si="141"/>
        <v>-6.3703164417655556E-3</v>
      </c>
      <c r="J489" s="21">
        <f t="shared" si="142"/>
        <v>6.3469176421240281E-2</v>
      </c>
      <c r="K489" s="21">
        <f t="shared" si="143"/>
        <v>-4.1375644689175539E-3</v>
      </c>
      <c r="L489">
        <f t="shared" si="134"/>
        <v>6.7606740890157835E-2</v>
      </c>
      <c r="M489">
        <f t="shared" si="135"/>
        <v>4.570671413788939E-3</v>
      </c>
      <c r="N489">
        <f t="shared" si="144"/>
        <v>7.5973349344230749</v>
      </c>
      <c r="O489" s="21">
        <f t="shared" si="148"/>
        <v>0.51576506557692436</v>
      </c>
      <c r="P489" s="25">
        <f t="shared" si="145"/>
        <v>0.2660136028695691</v>
      </c>
      <c r="Q489" s="27">
        <f t="shared" si="146"/>
        <v>4.9382741666817207</v>
      </c>
      <c r="R489" s="28">
        <f t="shared" si="147"/>
        <v>0.23444963999999954</v>
      </c>
      <c r="T489" s="8"/>
      <c r="U489" s="14"/>
      <c r="AB489">
        <f t="shared" si="149"/>
        <v>6.3618306531471797E-2</v>
      </c>
      <c r="AC489">
        <f t="shared" si="150"/>
        <v>4.047288925932307E-3</v>
      </c>
      <c r="AE489" s="6">
        <f t="shared" si="151"/>
        <v>7.6277623013020541</v>
      </c>
      <c r="AF489" s="21">
        <f t="shared" si="152"/>
        <v>0.48533769869794519</v>
      </c>
      <c r="AG489" s="21">
        <f t="shared" si="153"/>
        <v>0.23555268177741742</v>
      </c>
    </row>
    <row r="490" spans="1:33" x14ac:dyDescent="0.2">
      <c r="A490" s="1">
        <v>42036</v>
      </c>
      <c r="B490" s="21">
        <v>108.85167187611883</v>
      </c>
      <c r="C490">
        <v>235.34200000000001</v>
      </c>
      <c r="D490" s="20">
        <v>8.3536999999999999</v>
      </c>
      <c r="E490">
        <f t="shared" si="129"/>
        <v>7.0434650033902475</v>
      </c>
      <c r="F490">
        <f t="shared" si="130"/>
        <v>18.061058976084677</v>
      </c>
      <c r="H490" s="21">
        <f t="shared" si="140"/>
        <v>7.0152855993563801E-3</v>
      </c>
      <c r="I490" s="21">
        <f t="shared" si="141"/>
        <v>2.5346436802173855E-3</v>
      </c>
      <c r="J490" s="21">
        <f t="shared" si="142"/>
        <v>2.9655741948207304E-2</v>
      </c>
      <c r="K490" s="21">
        <f t="shared" si="143"/>
        <v>4.4806419191389946E-3</v>
      </c>
      <c r="L490">
        <f t="shared" si="134"/>
        <v>2.5175100029068309E-2</v>
      </c>
      <c r="M490">
        <f t="shared" si="135"/>
        <v>6.3378566147359518E-4</v>
      </c>
      <c r="N490">
        <f t="shared" si="144"/>
        <v>8.1494518959541651</v>
      </c>
      <c r="O490" s="21">
        <f t="shared" si="148"/>
        <v>0.20424810404583482</v>
      </c>
      <c r="P490" s="25">
        <f t="shared" si="145"/>
        <v>4.1717288006318166E-2</v>
      </c>
      <c r="Q490" s="27">
        <f t="shared" si="146"/>
        <v>4.9604008049211563</v>
      </c>
      <c r="R490" s="28">
        <f t="shared" si="147"/>
        <v>5.7888360000000284E-2</v>
      </c>
      <c r="T490" s="8"/>
      <c r="U490" s="14"/>
      <c r="AB490">
        <f t="shared" si="149"/>
        <v>2.5788304503644568E-2</v>
      </c>
      <c r="AC490">
        <f t="shared" si="150"/>
        <v>6.6503664917269469E-4</v>
      </c>
      <c r="AE490" s="6">
        <f t="shared" si="151"/>
        <v>8.1444769067314802</v>
      </c>
      <c r="AF490" s="21">
        <f t="shared" si="152"/>
        <v>0.20922309326851973</v>
      </c>
      <c r="AG490" s="21">
        <f t="shared" si="153"/>
        <v>4.3774302756847711E-2</v>
      </c>
    </row>
    <row r="491" spans="1:33" x14ac:dyDescent="0.2">
      <c r="A491" s="1">
        <v>42064</v>
      </c>
      <c r="B491" s="21">
        <v>108.94211202147973</v>
      </c>
      <c r="C491">
        <v>235.976</v>
      </c>
      <c r="D491" s="20">
        <v>8.5448000000000004</v>
      </c>
      <c r="E491">
        <f t="shared" si="129"/>
        <v>7.2180036449180198</v>
      </c>
      <c r="F491">
        <f t="shared" si="130"/>
        <v>18.508616065772987</v>
      </c>
      <c r="H491" s="21">
        <f t="shared" si="140"/>
        <v>8.3085674112415298E-4</v>
      </c>
      <c r="I491" s="21">
        <f t="shared" si="141"/>
        <v>2.6939517808124425E-3</v>
      </c>
      <c r="J491" s="21">
        <f t="shared" si="142"/>
        <v>2.2876090834001772E-2</v>
      </c>
      <c r="K491" s="21">
        <f t="shared" si="143"/>
        <v>-1.8630950396882895E-3</v>
      </c>
      <c r="L491">
        <f t="shared" si="134"/>
        <v>2.4739185873690062E-2</v>
      </c>
      <c r="M491">
        <f t="shared" si="135"/>
        <v>6.1202731769298586E-4</v>
      </c>
      <c r="N491">
        <f t="shared" si="144"/>
        <v>8.3381362629669553</v>
      </c>
      <c r="O491" s="21">
        <f t="shared" si="148"/>
        <v>0.20666373703304508</v>
      </c>
      <c r="P491" s="25">
        <f t="shared" si="145"/>
        <v>4.2709900204463608E-2</v>
      </c>
      <c r="Q491" s="27">
        <f t="shared" si="146"/>
        <v>4.9511591067866423</v>
      </c>
      <c r="R491" s="28">
        <f t="shared" si="147"/>
        <v>3.6519210000000191E-2</v>
      </c>
      <c r="T491" s="8"/>
      <c r="U491" s="14"/>
      <c r="AB491">
        <f t="shared" si="149"/>
        <v>2.1965190619771098E-2</v>
      </c>
      <c r="AC491">
        <f t="shared" si="150"/>
        <v>4.8246959896288023E-4</v>
      </c>
      <c r="AE491" s="6">
        <f t="shared" si="151"/>
        <v>8.3613093871196185</v>
      </c>
      <c r="AF491" s="21">
        <f t="shared" si="152"/>
        <v>0.18349061288038193</v>
      </c>
      <c r="AG491" s="21">
        <f t="shared" si="153"/>
        <v>3.3668805015218184E-2</v>
      </c>
    </row>
    <row r="492" spans="1:33" x14ac:dyDescent="0.2">
      <c r="A492" s="1">
        <v>42095</v>
      </c>
      <c r="B492" s="21">
        <v>108.93167662009193</v>
      </c>
      <c r="C492">
        <v>236.22200000000001</v>
      </c>
      <c r="D492" s="20">
        <v>8.6320999999999994</v>
      </c>
      <c r="E492">
        <f t="shared" si="129"/>
        <v>7.3000488657635456</v>
      </c>
      <c r="F492">
        <f t="shared" si="130"/>
        <v>18.718998820806721</v>
      </c>
      <c r="H492" s="21">
        <f t="shared" si="140"/>
        <v>-9.5788498994164861E-5</v>
      </c>
      <c r="I492" s="21">
        <f t="shared" si="141"/>
        <v>1.0424788961589382E-3</v>
      </c>
      <c r="J492" s="21">
        <f t="shared" si="142"/>
        <v>1.0216740005617231E-2</v>
      </c>
      <c r="K492" s="21">
        <f t="shared" si="143"/>
        <v>-1.138267395153103E-3</v>
      </c>
      <c r="L492">
        <f t="shared" si="134"/>
        <v>1.1355007400770334E-2</v>
      </c>
      <c r="M492">
        <f t="shared" si="135"/>
        <v>1.2893619307154905E-4</v>
      </c>
      <c r="N492">
        <f t="shared" si="144"/>
        <v>8.5350737327618962</v>
      </c>
      <c r="O492" s="21">
        <f t="shared" si="148"/>
        <v>9.7026267238103259E-2</v>
      </c>
      <c r="P492" s="25">
        <f t="shared" si="145"/>
        <v>9.4140965341598295E-3</v>
      </c>
      <c r="Q492" s="27">
        <f t="shared" si="146"/>
        <v>4.9455233638071716</v>
      </c>
      <c r="R492" s="28">
        <f t="shared" si="147"/>
        <v>7.6212899999998336E-3</v>
      </c>
      <c r="T492" s="8"/>
      <c r="U492" s="14"/>
      <c r="AB492">
        <f t="shared" si="149"/>
        <v>8.9680294549002362E-3</v>
      </c>
      <c r="AC492">
        <f t="shared" si="150"/>
        <v>8.0425552303958227E-5</v>
      </c>
      <c r="AE492" s="6">
        <f t="shared" si="151"/>
        <v>8.5554699819137667</v>
      </c>
      <c r="AF492" s="21">
        <f t="shared" si="152"/>
        <v>7.663001808623271E-2</v>
      </c>
      <c r="AG492" s="21">
        <f t="shared" si="153"/>
        <v>5.872159671896352E-3</v>
      </c>
    </row>
    <row r="493" spans="1:33" x14ac:dyDescent="0.2">
      <c r="A493" s="1">
        <v>42125</v>
      </c>
      <c r="B493" s="21">
        <v>109.30735107005266</v>
      </c>
      <c r="C493">
        <v>237.001</v>
      </c>
      <c r="D493" s="20">
        <v>8.3350000000000009</v>
      </c>
      <c r="E493">
        <f t="shared" si="129"/>
        <v>7.0477349545777246</v>
      </c>
      <c r="F493">
        <f t="shared" si="130"/>
        <v>18.07200810981146</v>
      </c>
      <c r="H493" s="21">
        <f t="shared" si="140"/>
        <v>3.4487163111509567E-3</v>
      </c>
      <c r="I493" s="21">
        <f t="shared" si="141"/>
        <v>3.2977453412468272E-3</v>
      </c>
      <c r="J493" s="21">
        <f t="shared" si="142"/>
        <v>-3.4418044276595339E-2</v>
      </c>
      <c r="K493" s="21">
        <f t="shared" si="143"/>
        <v>1.509709699041295E-4</v>
      </c>
      <c r="L493">
        <f t="shared" si="134"/>
        <v>-3.4569015246499468E-2</v>
      </c>
      <c r="M493">
        <f t="shared" si="135"/>
        <v>1.1950168151127127E-3</v>
      </c>
      <c r="N493">
        <f t="shared" si="144"/>
        <v>8.6334031965093097</v>
      </c>
      <c r="O493" s="21">
        <f t="shared" si="148"/>
        <v>-0.2984031965093088</v>
      </c>
      <c r="P493" s="25">
        <f t="shared" si="145"/>
        <v>8.9044467686973161E-2</v>
      </c>
      <c r="Q493" s="27">
        <f t="shared" si="146"/>
        <v>4.946269994266089</v>
      </c>
      <c r="R493" s="28">
        <f t="shared" si="147"/>
        <v>8.8268409999999159E-2</v>
      </c>
      <c r="T493" s="8"/>
      <c r="U493" s="14"/>
      <c r="AB493">
        <f t="shared" si="149"/>
        <v>-3.626761221623042E-2</v>
      </c>
      <c r="AC493">
        <f t="shared" si="150"/>
        <v>1.3153396958668661E-3</v>
      </c>
      <c r="AE493" s="6">
        <f t="shared" si="151"/>
        <v>8.6480656554117239</v>
      </c>
      <c r="AF493" s="21">
        <f t="shared" si="152"/>
        <v>-0.31306565541172304</v>
      </c>
      <c r="AG493" s="21">
        <f t="shared" si="153"/>
        <v>9.8010104598371714E-2</v>
      </c>
    </row>
    <row r="494" spans="1:33" x14ac:dyDescent="0.2">
      <c r="A494" s="1">
        <v>42156</v>
      </c>
      <c r="B494" s="21">
        <v>108.99081056128944</v>
      </c>
      <c r="C494">
        <v>237.65700000000001</v>
      </c>
      <c r="D494" s="20">
        <v>8.2652999999999999</v>
      </c>
      <c r="E494">
        <f t="shared" si="129"/>
        <v>7.0284975858645655</v>
      </c>
      <c r="F494">
        <f t="shared" si="130"/>
        <v>18.022679086283151</v>
      </c>
      <c r="H494" s="21">
        <f t="shared" si="140"/>
        <v>-2.8958757637477239E-3</v>
      </c>
      <c r="I494" s="21">
        <f t="shared" si="141"/>
        <v>2.7679208104607333E-3</v>
      </c>
      <c r="J494" s="21">
        <f t="shared" si="142"/>
        <v>-8.3623275344931747E-3</v>
      </c>
      <c r="K494" s="21">
        <f t="shared" si="143"/>
        <v>-5.6637965742084573E-3</v>
      </c>
      <c r="L494">
        <f t="shared" si="134"/>
        <v>-2.6985309602847174E-3</v>
      </c>
      <c r="M494">
        <f t="shared" si="135"/>
        <v>7.2820693436151589E-6</v>
      </c>
      <c r="N494">
        <f t="shared" si="144"/>
        <v>8.287792255553974</v>
      </c>
      <c r="O494" s="21">
        <f t="shared" si="148"/>
        <v>-2.2492255553974161E-2</v>
      </c>
      <c r="P494" s="25">
        <f t="shared" si="145"/>
        <v>5.0590155990528143E-4</v>
      </c>
      <c r="Q494" s="27">
        <f t="shared" si="146"/>
        <v>4.9182553272174543</v>
      </c>
      <c r="R494" s="28">
        <f t="shared" si="147"/>
        <v>4.8580900000001368E-3</v>
      </c>
      <c r="T494" s="8"/>
      <c r="U494" s="14"/>
      <c r="AB494">
        <f t="shared" si="149"/>
        <v>-7.5018876598897787E-3</v>
      </c>
      <c r="AC494">
        <f t="shared" si="150"/>
        <v>5.6278318461606538E-5</v>
      </c>
      <c r="AE494" s="6">
        <f t="shared" si="151"/>
        <v>8.3278282336451817</v>
      </c>
      <c r="AF494" s="21">
        <f t="shared" si="152"/>
        <v>-6.2528233645181786E-2</v>
      </c>
      <c r="AG494" s="21">
        <f t="shared" si="153"/>
        <v>3.9097800027864437E-3</v>
      </c>
    </row>
    <row r="495" spans="1:33" x14ac:dyDescent="0.2">
      <c r="A495" s="1">
        <v>42186</v>
      </c>
      <c r="B495" s="21">
        <v>109.02559523258211</v>
      </c>
      <c r="C495">
        <v>238.03399999999999</v>
      </c>
      <c r="D495" s="20">
        <v>8.5325000000000006</v>
      </c>
      <c r="E495">
        <f t="shared" si="129"/>
        <v>7.2649056015572988</v>
      </c>
      <c r="F495">
        <f t="shared" si="130"/>
        <v>18.628883434823312</v>
      </c>
      <c r="H495" s="21">
        <f t="shared" si="140"/>
        <v>3.1915233140789034E-4</v>
      </c>
      <c r="I495" s="21">
        <f t="shared" si="141"/>
        <v>1.5863197801873063E-3</v>
      </c>
      <c r="J495" s="21">
        <f t="shared" si="142"/>
        <v>3.2327925181179218E-2</v>
      </c>
      <c r="K495" s="21">
        <f t="shared" si="143"/>
        <v>-1.267167448779416E-3</v>
      </c>
      <c r="L495">
        <f t="shared" si="134"/>
        <v>3.3595092629958634E-2</v>
      </c>
      <c r="M495">
        <f t="shared" si="135"/>
        <v>1.128630248815501E-3</v>
      </c>
      <c r="N495">
        <f t="shared" si="144"/>
        <v>8.2548264808856029</v>
      </c>
      <c r="O495" s="21">
        <f t="shared" si="148"/>
        <v>0.27767351911439775</v>
      </c>
      <c r="P495" s="25">
        <f t="shared" si="145"/>
        <v>7.7102583217373816E-2</v>
      </c>
      <c r="Q495" s="27">
        <f t="shared" si="146"/>
        <v>4.9120230741620183</v>
      </c>
      <c r="R495" s="28">
        <f t="shared" si="147"/>
        <v>7.1395840000000418E-2</v>
      </c>
      <c r="T495" s="8"/>
      <c r="U495" s="14"/>
      <c r="AB495">
        <f t="shared" si="149"/>
        <v>3.1139289285198293E-2</v>
      </c>
      <c r="AC495">
        <f t="shared" si="150"/>
        <v>9.6965533718726524E-4</v>
      </c>
      <c r="AE495" s="6">
        <f t="shared" si="151"/>
        <v>8.2751244322710509</v>
      </c>
      <c r="AF495" s="21">
        <f t="shared" si="152"/>
        <v>0.25737556772894976</v>
      </c>
      <c r="AG495" s="21">
        <f t="shared" si="153"/>
        <v>6.6242182863799209E-2</v>
      </c>
    </row>
    <row r="496" spans="1:33" x14ac:dyDescent="0.2">
      <c r="A496" s="1">
        <v>42217</v>
      </c>
      <c r="B496" s="21">
        <v>108.80993027056761</v>
      </c>
      <c r="C496">
        <v>238.03299999999999</v>
      </c>
      <c r="D496" s="20">
        <v>8.5515000000000008</v>
      </c>
      <c r="E496">
        <f t="shared" si="129"/>
        <v>7.2954836513782357</v>
      </c>
      <c r="F496">
        <f t="shared" si="130"/>
        <v>18.707292564551899</v>
      </c>
      <c r="H496" s="21">
        <f t="shared" si="140"/>
        <v>-1.9781131353094894E-3</v>
      </c>
      <c r="I496" s="21">
        <f t="shared" si="141"/>
        <v>-4.2010805179071298E-6</v>
      </c>
      <c r="J496" s="21">
        <f t="shared" si="142"/>
        <v>2.2267799589803516E-3</v>
      </c>
      <c r="K496" s="21">
        <f t="shared" si="143"/>
        <v>-1.9739120547915823E-3</v>
      </c>
      <c r="L496">
        <f t="shared" si="134"/>
        <v>4.2006920137719339E-3</v>
      </c>
      <c r="M496">
        <f t="shared" si="135"/>
        <v>1.7645813394567305E-5</v>
      </c>
      <c r="N496">
        <f t="shared" si="144"/>
        <v>8.5156575953924918</v>
      </c>
      <c r="O496" s="21">
        <f t="shared" si="148"/>
        <v>3.5842404607508982E-2</v>
      </c>
      <c r="P496" s="25">
        <f t="shared" si="145"/>
        <v>1.2846779680483812E-3</v>
      </c>
      <c r="Q496" s="27">
        <f t="shared" si="146"/>
        <v>4.9023271726025159</v>
      </c>
      <c r="R496" s="28">
        <f t="shared" si="147"/>
        <v>3.6100000000000487E-4</v>
      </c>
      <c r="T496" s="8"/>
      <c r="U496" s="14"/>
      <c r="AB496">
        <f t="shared" si="149"/>
        <v>1.3675266892925579E-3</v>
      </c>
      <c r="AC496">
        <f t="shared" si="150"/>
        <v>1.8701292459274642E-6</v>
      </c>
      <c r="AE496" s="6">
        <f t="shared" si="151"/>
        <v>8.5398315785236125</v>
      </c>
      <c r="AF496" s="21">
        <f t="shared" si="152"/>
        <v>1.1668421476388247E-2</v>
      </c>
      <c r="AG496" s="21">
        <f t="shared" si="153"/>
        <v>1.3615205975063847E-4</v>
      </c>
    </row>
    <row r="497" spans="1:33" x14ac:dyDescent="0.2">
      <c r="A497" s="1">
        <v>42248</v>
      </c>
      <c r="B497" s="21">
        <v>109.24473866172586</v>
      </c>
      <c r="C497">
        <v>237.49799999999999</v>
      </c>
      <c r="D497" s="20">
        <v>8.3658999999999999</v>
      </c>
      <c r="E497">
        <f t="shared" si="129"/>
        <v>7.0927596939803523</v>
      </c>
      <c r="F497">
        <f t="shared" si="130"/>
        <v>18.187461863516813</v>
      </c>
      <c r="H497" s="21">
        <f t="shared" si="140"/>
        <v>3.9960359323552019E-3</v>
      </c>
      <c r="I497" s="21">
        <f t="shared" si="141"/>
        <v>-2.2475875193775918E-3</v>
      </c>
      <c r="J497" s="21">
        <f t="shared" si="142"/>
        <v>-2.1703794655908437E-2</v>
      </c>
      <c r="K497" s="21">
        <f t="shared" si="143"/>
        <v>6.2436234517327938E-3</v>
      </c>
      <c r="L497">
        <f t="shared" si="134"/>
        <v>-2.7947418107641231E-2</v>
      </c>
      <c r="M497">
        <f t="shared" si="135"/>
        <v>7.8105817888331295E-4</v>
      </c>
      <c r="N497">
        <f t="shared" si="144"/>
        <v>8.6048923459474942</v>
      </c>
      <c r="O497" s="21">
        <f t="shared" si="148"/>
        <v>-0.2389923459474943</v>
      </c>
      <c r="P497" s="25">
        <f t="shared" si="145"/>
        <v>5.7117341421486792E-2</v>
      </c>
      <c r="Q497" s="27">
        <f t="shared" si="146"/>
        <v>4.9329354575054447</v>
      </c>
      <c r="R497" s="28">
        <f t="shared" si="147"/>
        <v>3.4447360000000322E-2</v>
      </c>
      <c r="T497" s="8"/>
      <c r="U497" s="14"/>
      <c r="AB497">
        <f t="shared" si="149"/>
        <v>-2.6392880376768083E-2</v>
      </c>
      <c r="AC497">
        <f t="shared" si="150"/>
        <v>6.965841345823897E-4</v>
      </c>
      <c r="AE497" s="6">
        <f t="shared" si="151"/>
        <v>8.5915987165419327</v>
      </c>
      <c r="AF497" s="21">
        <f t="shared" si="152"/>
        <v>-0.22569871654193285</v>
      </c>
      <c r="AG497" s="21">
        <f t="shared" si="153"/>
        <v>5.0939910648675757E-2</v>
      </c>
    </row>
    <row r="498" spans="1:33" x14ac:dyDescent="0.2">
      <c r="A498" s="1">
        <v>42278</v>
      </c>
      <c r="B498" s="21">
        <v>109.324743405699</v>
      </c>
      <c r="C498">
        <v>237.733</v>
      </c>
      <c r="D498" s="20">
        <v>8.3314000000000004</v>
      </c>
      <c r="E498">
        <f t="shared" si="129"/>
        <v>7.0653249435330361</v>
      </c>
      <c r="F498">
        <f t="shared" si="130"/>
        <v>18.117112873980464</v>
      </c>
      <c r="H498" s="21">
        <f t="shared" si="140"/>
        <v>7.3234413806289034E-4</v>
      </c>
      <c r="I498" s="21">
        <f t="shared" si="141"/>
        <v>9.8948201669069036E-4</v>
      </c>
      <c r="J498" s="21">
        <f t="shared" si="142"/>
        <v>-4.1238838618677942E-3</v>
      </c>
      <c r="K498" s="21">
        <f t="shared" si="143"/>
        <v>-2.5713787862780002E-4</v>
      </c>
      <c r="L498">
        <f t="shared" si="134"/>
        <v>-3.8667459832399942E-3</v>
      </c>
      <c r="M498">
        <f t="shared" si="135"/>
        <v>1.495172449890263E-5</v>
      </c>
      <c r="N498">
        <f t="shared" si="144"/>
        <v>8.3637488102211872</v>
      </c>
      <c r="O498" s="21">
        <f t="shared" si="148"/>
        <v>-3.2348810221186852E-2</v>
      </c>
      <c r="P498" s="25">
        <f t="shared" si="145"/>
        <v>1.0464455227263629E-3</v>
      </c>
      <c r="Q498" s="27">
        <f t="shared" si="146"/>
        <v>4.9316670129464937</v>
      </c>
      <c r="R498" s="28">
        <f t="shared" si="147"/>
        <v>1.1902499999999676E-3</v>
      </c>
      <c r="T498" s="8"/>
      <c r="U498" s="14"/>
      <c r="AB498">
        <f t="shared" si="149"/>
        <v>-5.7832501880779024E-3</v>
      </c>
      <c r="AC498">
        <f t="shared" si="150"/>
        <v>3.3445982737903095E-5</v>
      </c>
      <c r="AE498" s="6">
        <f t="shared" si="151"/>
        <v>8.3797820927484405</v>
      </c>
      <c r="AF498" s="21">
        <f t="shared" si="152"/>
        <v>-4.8382092748440186E-2</v>
      </c>
      <c r="AG498" s="21">
        <f t="shared" si="153"/>
        <v>2.3408268987186683E-3</v>
      </c>
    </row>
    <row r="499" spans="1:33" x14ac:dyDescent="0.2">
      <c r="A499" s="1">
        <v>42309</v>
      </c>
      <c r="B499" s="21">
        <v>109.13690618071863</v>
      </c>
      <c r="C499">
        <v>238.017</v>
      </c>
      <c r="D499" s="20">
        <v>8.6829000000000001</v>
      </c>
      <c r="E499">
        <f t="shared" si="129"/>
        <v>7.3848943812895875</v>
      </c>
      <c r="F499">
        <f t="shared" si="130"/>
        <v>18.936562173366088</v>
      </c>
      <c r="H499" s="21">
        <f t="shared" si="140"/>
        <v>-1.7181583887493357E-3</v>
      </c>
      <c r="I499" s="21">
        <f t="shared" si="141"/>
        <v>1.1946174910508756E-3</v>
      </c>
      <c r="J499" s="21">
        <f t="shared" si="142"/>
        <v>4.2189788030823072E-2</v>
      </c>
      <c r="K499" s="21">
        <f t="shared" si="143"/>
        <v>-2.9127758798002112E-3</v>
      </c>
      <c r="L499">
        <f t="shared" si="134"/>
        <v>4.5102563910623283E-2</v>
      </c>
      <c r="M499">
        <f t="shared" si="135"/>
        <v>2.034241271311858E-3</v>
      </c>
      <c r="N499">
        <f t="shared" si="144"/>
        <v>8.307132499035033</v>
      </c>
      <c r="O499" s="21">
        <f t="shared" si="148"/>
        <v>0.37576750096496703</v>
      </c>
      <c r="P499" s="25">
        <f t="shared" si="145"/>
        <v>0.1412012147814565</v>
      </c>
      <c r="Q499" s="27">
        <f t="shared" si="146"/>
        <v>4.9173021722239767</v>
      </c>
      <c r="R499" s="28">
        <f t="shared" si="147"/>
        <v>0.12355224999999979</v>
      </c>
      <c r="T499" s="8"/>
      <c r="U499" s="14"/>
      <c r="AB499">
        <f t="shared" si="149"/>
        <v>4.1768097962583517E-2</v>
      </c>
      <c r="AC499">
        <f t="shared" si="150"/>
        <v>1.7445740074119734E-3</v>
      </c>
      <c r="AE499" s="6">
        <f t="shared" si="151"/>
        <v>8.3349132686345317</v>
      </c>
      <c r="AF499" s="21">
        <f t="shared" si="152"/>
        <v>0.34798673136546832</v>
      </c>
      <c r="AG499" s="21">
        <f t="shared" si="153"/>
        <v>0.12109476520642261</v>
      </c>
    </row>
    <row r="500" spans="1:33" x14ac:dyDescent="0.2">
      <c r="A500" s="1">
        <v>42339</v>
      </c>
      <c r="B500" s="21">
        <v>109.29691566866485</v>
      </c>
      <c r="C500">
        <v>237.761</v>
      </c>
      <c r="D500" s="20">
        <v>8.4938000000000002</v>
      </c>
      <c r="E500">
        <f t="shared" si="129"/>
        <v>7.2057284766364873</v>
      </c>
      <c r="F500">
        <f t="shared" si="130"/>
        <v>18.477139720228937</v>
      </c>
      <c r="H500" s="21">
        <f t="shared" si="140"/>
        <v>1.4661354581673169E-3</v>
      </c>
      <c r="I500" s="21">
        <f t="shared" si="141"/>
        <v>-1.0755534268560574E-3</v>
      </c>
      <c r="J500" s="21">
        <f t="shared" si="142"/>
        <v>-2.1778438079443463E-2</v>
      </c>
      <c r="K500" s="21">
        <f t="shared" si="143"/>
        <v>2.5416888850233743E-3</v>
      </c>
      <c r="L500">
        <f t="shared" si="134"/>
        <v>-2.4320126964466837E-2</v>
      </c>
      <c r="M500">
        <f t="shared" si="135"/>
        <v>5.9146857556778695E-4</v>
      </c>
      <c r="N500">
        <f t="shared" si="144"/>
        <v>8.7049692304197688</v>
      </c>
      <c r="O500" s="21">
        <f t="shared" si="148"/>
        <v>-0.21116923041976854</v>
      </c>
      <c r="P500" s="25">
        <f t="shared" si="145"/>
        <v>4.4592443876077296E-2</v>
      </c>
      <c r="Q500" s="27">
        <f t="shared" si="146"/>
        <v>4.9298004244994198</v>
      </c>
      <c r="R500" s="28">
        <f t="shared" si="147"/>
        <v>3.5758809999999933E-2</v>
      </c>
      <c r="T500" s="8"/>
      <c r="U500" s="14"/>
      <c r="AB500">
        <f t="shared" si="149"/>
        <v>-2.474221465811054E-2</v>
      </c>
      <c r="AC500">
        <f t="shared" si="150"/>
        <v>6.1217718618802007E-4</v>
      </c>
      <c r="AE500" s="6">
        <f t="shared" si="151"/>
        <v>8.7086341756549075</v>
      </c>
      <c r="AF500" s="21">
        <f t="shared" si="152"/>
        <v>-0.21483417565490726</v>
      </c>
      <c r="AG500" s="21">
        <f t="shared" si="153"/>
        <v>4.6153723029323544E-2</v>
      </c>
    </row>
    <row r="501" spans="1:33" x14ac:dyDescent="0.2">
      <c r="A501" s="1">
        <v>42370</v>
      </c>
      <c r="B501" s="21">
        <v>108.92124121870414</v>
      </c>
      <c r="C501">
        <v>237.65199999999999</v>
      </c>
      <c r="D501" s="20">
        <v>8.5482999999999993</v>
      </c>
      <c r="E501">
        <f t="shared" si="129"/>
        <v>7.2736399152354601</v>
      </c>
      <c r="F501">
        <f t="shared" si="130"/>
        <v>18.651280217426898</v>
      </c>
      <c r="H501" s="21">
        <f t="shared" si="140"/>
        <v>-3.4371916870882258E-3</v>
      </c>
      <c r="I501" s="21">
        <f t="shared" si="141"/>
        <v>-4.5844356307389589E-4</v>
      </c>
      <c r="J501" s="21">
        <f t="shared" si="142"/>
        <v>6.4164449363064424E-3</v>
      </c>
      <c r="K501" s="21">
        <f t="shared" si="143"/>
        <v>-2.9787481240143299E-3</v>
      </c>
      <c r="L501">
        <f t="shared" si="134"/>
        <v>9.3951930603207723E-3</v>
      </c>
      <c r="M501">
        <f t="shared" si="135"/>
        <v>8.8269652640699599E-5</v>
      </c>
      <c r="N501">
        <f t="shared" si="144"/>
        <v>8.468499109184247</v>
      </c>
      <c r="O501" s="21">
        <f t="shared" si="148"/>
        <v>7.9800890815752368E-2</v>
      </c>
      <c r="P501" s="25">
        <f t="shared" si="145"/>
        <v>6.3681821749876303E-3</v>
      </c>
      <c r="Q501" s="27">
        <f t="shared" si="146"/>
        <v>4.9151157907331768</v>
      </c>
      <c r="R501" s="28">
        <f t="shared" si="147"/>
        <v>2.9702499999999022E-3</v>
      </c>
      <c r="T501" s="8"/>
      <c r="U501" s="14"/>
      <c r="AB501">
        <f t="shared" si="149"/>
        <v>6.0255016341218999E-3</v>
      </c>
      <c r="AC501">
        <f t="shared" si="150"/>
        <v>3.6306669942805686E-5</v>
      </c>
      <c r="AE501" s="6">
        <f t="shared" si="151"/>
        <v>8.4971205942200942</v>
      </c>
      <c r="AF501" s="21">
        <f t="shared" si="152"/>
        <v>5.1179405779905096E-2</v>
      </c>
      <c r="AG501" s="21">
        <f t="shared" si="153"/>
        <v>2.619331575984183E-3</v>
      </c>
    </row>
    <row r="502" spans="1:33" x14ac:dyDescent="0.2">
      <c r="A502" s="1">
        <v>42401</v>
      </c>
      <c r="B502" s="21">
        <v>109.27256639876001</v>
      </c>
      <c r="C502">
        <v>237.33600000000001</v>
      </c>
      <c r="D502" s="20">
        <v>8.4803999999999995</v>
      </c>
      <c r="E502">
        <f t="shared" si="129"/>
        <v>7.1831008372553775</v>
      </c>
      <c r="F502">
        <f t="shared" si="130"/>
        <v>18.419117265491803</v>
      </c>
      <c r="H502" s="21">
        <f t="shared" si="140"/>
        <v>3.2254973972472012E-3</v>
      </c>
      <c r="I502" s="21">
        <f t="shared" si="141"/>
        <v>-1.3296753235823022E-3</v>
      </c>
      <c r="J502" s="21">
        <f t="shared" si="142"/>
        <v>-7.9430997976205342E-3</v>
      </c>
      <c r="K502" s="21">
        <f t="shared" si="143"/>
        <v>4.5551727208295034E-3</v>
      </c>
      <c r="L502">
        <f t="shared" si="134"/>
        <v>-1.2498272518450038E-2</v>
      </c>
      <c r="M502">
        <f t="shared" si="135"/>
        <v>1.5620681594544344E-4</v>
      </c>
      <c r="N502">
        <f t="shared" si="144"/>
        <v>8.5872389829694669</v>
      </c>
      <c r="O502" s="21">
        <f t="shared" si="148"/>
        <v>-0.10683898296946737</v>
      </c>
      <c r="P502" s="25">
        <f t="shared" si="145"/>
        <v>1.1414568281950139E-2</v>
      </c>
      <c r="Q502" s="27">
        <f t="shared" si="146"/>
        <v>4.9375049921028431</v>
      </c>
      <c r="R502" s="28">
        <f t="shared" si="147"/>
        <v>4.6104099999999797E-3</v>
      </c>
      <c r="T502" s="8"/>
      <c r="U502" s="14"/>
      <c r="AB502">
        <f t="shared" si="149"/>
        <v>-1.1845272776054648E-2</v>
      </c>
      <c r="AC502">
        <f t="shared" si="150"/>
        <v>1.4031048713914138E-4</v>
      </c>
      <c r="AE502" s="6">
        <f t="shared" si="151"/>
        <v>8.581656945271547</v>
      </c>
      <c r="AF502" s="21">
        <f t="shared" si="152"/>
        <v>-0.10125694527154749</v>
      </c>
      <c r="AG502" s="21">
        <f t="shared" si="153"/>
        <v>1.0252968965725164E-2</v>
      </c>
    </row>
    <row r="503" spans="1:33" x14ac:dyDescent="0.2">
      <c r="A503" s="1">
        <v>42430</v>
      </c>
      <c r="B503" s="21">
        <v>109.81520727092548</v>
      </c>
      <c r="C503">
        <v>238.08</v>
      </c>
      <c r="D503" s="20">
        <v>8.3393999999999995</v>
      </c>
      <c r="E503">
        <f t="shared" si="129"/>
        <v>7.0507998057129919</v>
      </c>
      <c r="F503">
        <f t="shared" si="130"/>
        <v>18.079867090736379</v>
      </c>
      <c r="H503" s="21">
        <f t="shared" si="140"/>
        <v>4.9659387534219945E-3</v>
      </c>
      <c r="I503" s="21">
        <f t="shared" si="141"/>
        <v>3.1347962382444194E-3</v>
      </c>
      <c r="J503" s="21">
        <f t="shared" si="142"/>
        <v>-1.6626574218197243E-2</v>
      </c>
      <c r="K503" s="21">
        <f t="shared" si="143"/>
        <v>1.8311425151775751E-3</v>
      </c>
      <c r="L503">
        <f t="shared" si="134"/>
        <v>-1.8457716733374818E-2</v>
      </c>
      <c r="M503">
        <f t="shared" si="135"/>
        <v>3.4068730700950479E-4</v>
      </c>
      <c r="N503">
        <f t="shared" si="144"/>
        <v>8.4959288209857107</v>
      </c>
      <c r="O503" s="21">
        <f t="shared" si="148"/>
        <v>-0.15652882098571119</v>
      </c>
      <c r="P503" s="25">
        <f t="shared" si="145"/>
        <v>2.450127179917682E-2</v>
      </c>
      <c r="Q503" s="27">
        <f t="shared" si="146"/>
        <v>4.946546267412784</v>
      </c>
      <c r="R503" s="28">
        <f t="shared" si="147"/>
        <v>1.9881000000000003E-2</v>
      </c>
      <c r="T503" s="8"/>
      <c r="U503" s="14"/>
      <c r="AB503">
        <f t="shared" si="149"/>
        <v>-1.9259196335391388E-2</v>
      </c>
      <c r="AC503">
        <f t="shared" si="150"/>
        <v>3.7091664348515307E-4</v>
      </c>
      <c r="AE503" s="6">
        <f t="shared" si="151"/>
        <v>8.5027256886026521</v>
      </c>
      <c r="AF503" s="21">
        <f t="shared" si="152"/>
        <v>-0.16332568860265262</v>
      </c>
      <c r="AG503" s="21">
        <f t="shared" si="153"/>
        <v>2.6675280557530653E-2</v>
      </c>
    </row>
    <row r="504" spans="1:33" x14ac:dyDescent="0.2">
      <c r="A504" s="1">
        <v>42461</v>
      </c>
      <c r="B504" s="21">
        <v>109.79433646814988</v>
      </c>
      <c r="C504">
        <v>238.99199999999999</v>
      </c>
      <c r="D504" s="20">
        <v>8.1110000000000007</v>
      </c>
      <c r="E504">
        <f t="shared" si="129"/>
        <v>6.8852700240727485</v>
      </c>
      <c r="F504">
        <f t="shared" si="130"/>
        <v>17.655410783071922</v>
      </c>
      <c r="H504" s="21">
        <f t="shared" si="140"/>
        <v>-1.9005384859049901E-4</v>
      </c>
      <c r="I504" s="21">
        <f t="shared" si="141"/>
        <v>3.8306451612901693E-3</v>
      </c>
      <c r="J504" s="21">
        <f t="shared" si="142"/>
        <v>-2.7388061491234295E-2</v>
      </c>
      <c r="K504" s="21">
        <f t="shared" si="143"/>
        <v>-4.0206990098806683E-3</v>
      </c>
      <c r="L504">
        <f t="shared" si="134"/>
        <v>-2.3367362481353626E-2</v>
      </c>
      <c r="M504">
        <f t="shared" si="135"/>
        <v>5.4603362933497315E-4</v>
      </c>
      <c r="N504">
        <f t="shared" si="144"/>
        <v>8.305869782677</v>
      </c>
      <c r="O504" s="21">
        <f t="shared" si="148"/>
        <v>-0.19486978267699939</v>
      </c>
      <c r="P504" s="25">
        <f t="shared" si="145"/>
        <v>3.7974232200580972E-2</v>
      </c>
      <c r="Q504" s="27">
        <f t="shared" si="146"/>
        <v>4.9266576937330688</v>
      </c>
      <c r="R504" s="28">
        <f t="shared" si="147"/>
        <v>5.2166559999999466E-2</v>
      </c>
      <c r="T504" s="8"/>
      <c r="U504" s="14"/>
      <c r="AB504">
        <f t="shared" si="149"/>
        <v>-2.7293397239663838E-2</v>
      </c>
      <c r="AC504">
        <f t="shared" si="150"/>
        <v>7.4492953288208955E-4</v>
      </c>
      <c r="AE504" s="6">
        <f t="shared" si="151"/>
        <v>8.3386105569404521</v>
      </c>
      <c r="AF504" s="21">
        <f t="shared" si="152"/>
        <v>-0.2276105569404514</v>
      </c>
      <c r="AG504" s="21">
        <f t="shared" si="153"/>
        <v>5.1806565630742471E-2</v>
      </c>
    </row>
    <row r="505" spans="1:33" x14ac:dyDescent="0.2">
      <c r="A505" s="1">
        <v>42491</v>
      </c>
      <c r="B505" s="21">
        <v>109.99260909451803</v>
      </c>
      <c r="C505">
        <v>239.55699999999999</v>
      </c>
      <c r="D505" s="20">
        <v>8.2154000000000007</v>
      </c>
      <c r="E505">
        <f t="shared" si="129"/>
        <v>6.9777792480329159</v>
      </c>
      <c r="F505">
        <f t="shared" si="130"/>
        <v>17.89262564095397</v>
      </c>
      <c r="H505" s="21">
        <f t="shared" si="140"/>
        <v>1.8058547712582751E-3</v>
      </c>
      <c r="I505" s="21">
        <f t="shared" si="141"/>
        <v>2.3640958693178504E-3</v>
      </c>
      <c r="J505" s="21">
        <f t="shared" si="142"/>
        <v>1.2871409197386274E-2</v>
      </c>
      <c r="K505" s="21">
        <f t="shared" si="143"/>
        <v>-5.5824109805957534E-4</v>
      </c>
      <c r="L505">
        <f t="shared" si="134"/>
        <v>1.342965029544585E-2</v>
      </c>
      <c r="M505">
        <f t="shared" si="135"/>
        <v>1.8035550705796879E-4</v>
      </c>
      <c r="N505">
        <f t="shared" si="144"/>
        <v>8.1064721064536389</v>
      </c>
      <c r="O505" s="21">
        <f t="shared" si="148"/>
        <v>0.10892789354636179</v>
      </c>
      <c r="P505" s="25">
        <f t="shared" si="145"/>
        <v>1.1865285992447527E-2</v>
      </c>
      <c r="Q505" s="27">
        <f t="shared" si="146"/>
        <v>4.9239074309323554</v>
      </c>
      <c r="R505" s="28">
        <f t="shared" si="147"/>
        <v>1.0899360000000011E-2</v>
      </c>
      <c r="T505" s="8"/>
      <c r="U505" s="14"/>
      <c r="AB505">
        <f t="shared" si="149"/>
        <v>1.1352373859708744E-2</v>
      </c>
      <c r="AC505">
        <f t="shared" si="150"/>
        <v>1.2887639225059842E-4</v>
      </c>
      <c r="AE505" s="6">
        <f t="shared" si="151"/>
        <v>8.1233208956239036</v>
      </c>
      <c r="AF505" s="21">
        <f t="shared" si="152"/>
        <v>9.2079104376097121E-2</v>
      </c>
      <c r="AG505" s="21">
        <f t="shared" si="153"/>
        <v>8.4785614627041882E-3</v>
      </c>
    </row>
    <row r="506" spans="1:33" x14ac:dyDescent="0.2">
      <c r="A506" s="1">
        <v>42522</v>
      </c>
      <c r="B506" s="21">
        <v>110.10739850978385</v>
      </c>
      <c r="C506">
        <v>240.22200000000001</v>
      </c>
      <c r="D506" s="20">
        <v>8.3042999999999996</v>
      </c>
      <c r="E506">
        <f t="shared" si="129"/>
        <v>7.0654927817253412</v>
      </c>
      <c r="F506">
        <f t="shared" si="130"/>
        <v>18.117543249582276</v>
      </c>
      <c r="H506" s="21">
        <f t="shared" si="140"/>
        <v>1.0436102590054563E-3</v>
      </c>
      <c r="I506" s="21">
        <f t="shared" si="141"/>
        <v>2.7759572878272021E-3</v>
      </c>
      <c r="J506" s="21">
        <f t="shared" si="142"/>
        <v>1.0821140784380345E-2</v>
      </c>
      <c r="K506" s="21">
        <f t="shared" si="143"/>
        <v>-1.7323470288217457E-3</v>
      </c>
      <c r="L506">
        <f t="shared" si="134"/>
        <v>1.2553487813202091E-2</v>
      </c>
      <c r="M506">
        <f t="shared" si="135"/>
        <v>1.5759005627621341E-4</v>
      </c>
      <c r="N506">
        <f t="shared" si="144"/>
        <v>8.2011680762194192</v>
      </c>
      <c r="O506" s="21">
        <f t="shared" si="148"/>
        <v>0.10313192378058034</v>
      </c>
      <c r="P506" s="25">
        <f t="shared" si="145"/>
        <v>1.0636193702683433E-2</v>
      </c>
      <c r="Q506" s="27">
        <f t="shared" si="146"/>
        <v>4.9153775145241863</v>
      </c>
      <c r="R506" s="28">
        <f t="shared" si="147"/>
        <v>7.9032099999997996E-3</v>
      </c>
      <c r="T506" s="8"/>
      <c r="U506" s="14"/>
      <c r="AB506">
        <f t="shared" si="149"/>
        <v>9.8493046636914314E-3</v>
      </c>
      <c r="AC506">
        <f t="shared" si="150"/>
        <v>9.7008802358213782E-5</v>
      </c>
      <c r="AE506" s="6">
        <f t="shared" si="151"/>
        <v>8.2233840224659094</v>
      </c>
      <c r="AF506" s="21">
        <f t="shared" si="152"/>
        <v>8.0915977534090189E-2</v>
      </c>
      <c r="AG506" s="21">
        <f t="shared" si="153"/>
        <v>6.5473954202973882E-3</v>
      </c>
    </row>
    <row r="507" spans="1:33" x14ac:dyDescent="0.2">
      <c r="A507" s="1">
        <v>42552</v>
      </c>
      <c r="B507" s="21">
        <v>110.17348938523989</v>
      </c>
      <c r="C507">
        <v>240.101</v>
      </c>
      <c r="D507" s="20">
        <v>8.5722000000000005</v>
      </c>
      <c r="E507">
        <f t="shared" si="129"/>
        <v>7.2853816877691502</v>
      </c>
      <c r="F507">
        <f t="shared" si="130"/>
        <v>18.681388813993028</v>
      </c>
      <c r="H507" s="21">
        <f t="shared" si="140"/>
        <v>6.0024009603831807E-4</v>
      </c>
      <c r="I507" s="21">
        <f t="shared" si="141"/>
        <v>-5.0370074347894089E-4</v>
      </c>
      <c r="J507" s="21">
        <f t="shared" si="142"/>
        <v>3.2260395216936022E-2</v>
      </c>
      <c r="K507" s="21">
        <f t="shared" si="143"/>
        <v>1.103940839517259E-3</v>
      </c>
      <c r="L507">
        <f t="shared" si="134"/>
        <v>3.1156454377418763E-2</v>
      </c>
      <c r="M507">
        <f t="shared" si="135"/>
        <v>9.7072464937217676E-4</v>
      </c>
      <c r="N507">
        <f t="shared" si="144"/>
        <v>8.313467455913603</v>
      </c>
      <c r="O507" s="21">
        <f t="shared" si="148"/>
        <v>0.25873254408639745</v>
      </c>
      <c r="P507" s="25">
        <f t="shared" si="145"/>
        <v>6.6942529369419607E-2</v>
      </c>
      <c r="Q507" s="27">
        <f t="shared" si="146"/>
        <v>4.9208038005041139</v>
      </c>
      <c r="R507" s="28">
        <f t="shared" si="147"/>
        <v>7.1770410000000492E-2</v>
      </c>
      <c r="T507" s="8"/>
      <c r="U507" s="14"/>
      <c r="AB507">
        <f t="shared" si="149"/>
        <v>2.996668986788717E-2</v>
      </c>
      <c r="AC507">
        <f t="shared" si="150"/>
        <v>8.980025016381316E-4</v>
      </c>
      <c r="AE507" s="6">
        <f t="shared" si="151"/>
        <v>8.3233476173301053</v>
      </c>
      <c r="AF507" s="21">
        <f t="shared" si="152"/>
        <v>0.24885238266989518</v>
      </c>
      <c r="AG507" s="21">
        <f t="shared" si="153"/>
        <v>6.1927508360483947E-2</v>
      </c>
    </row>
    <row r="508" spans="1:33" x14ac:dyDescent="0.2">
      <c r="A508" s="1">
        <v>42583</v>
      </c>
      <c r="B508" s="21">
        <v>110.05174303571556</v>
      </c>
      <c r="C508">
        <v>240.54499999999999</v>
      </c>
      <c r="D508" s="20">
        <v>8.4693000000000005</v>
      </c>
      <c r="E508">
        <f t="shared" si="129"/>
        <v>7.2192166563712563</v>
      </c>
      <c r="F508">
        <f t="shared" si="130"/>
        <v>18.511726505220761</v>
      </c>
      <c r="H508" s="21">
        <f t="shared" si="140"/>
        <v>-1.105042149465052E-3</v>
      </c>
      <c r="I508" s="21">
        <f t="shared" si="141"/>
        <v>1.8492217858316895E-3</v>
      </c>
      <c r="J508" s="21">
        <f t="shared" si="142"/>
        <v>-1.2003919647231798E-2</v>
      </c>
      <c r="K508" s="21">
        <f t="shared" si="143"/>
        <v>-2.9542639352967415E-3</v>
      </c>
      <c r="L508">
        <f t="shared" si="134"/>
        <v>-9.0496557119350562E-3</v>
      </c>
      <c r="M508">
        <f t="shared" si="135"/>
        <v>8.1896268504558787E-5</v>
      </c>
      <c r="N508">
        <f t="shared" si="144"/>
        <v>8.5468754586938491</v>
      </c>
      <c r="O508" s="21">
        <f t="shared" si="148"/>
        <v>-7.7575458693848631E-2</v>
      </c>
      <c r="P508" s="25">
        <f t="shared" si="145"/>
        <v>6.0179517915610152E-3</v>
      </c>
      <c r="Q508" s="27">
        <f t="shared" si="146"/>
        <v>4.9062664473036133</v>
      </c>
      <c r="R508" s="28">
        <f t="shared" si="147"/>
        <v>1.0588409999999998E-2</v>
      </c>
      <c r="T508" s="8"/>
      <c r="U508" s="14"/>
      <c r="AB508">
        <f t="shared" si="149"/>
        <v>-1.2406273954627914E-2</v>
      </c>
      <c r="AC508">
        <f t="shared" si="150"/>
        <v>1.5391563343727894E-4</v>
      </c>
      <c r="AE508" s="6">
        <f t="shared" si="151"/>
        <v>8.575649061593861</v>
      </c>
      <c r="AF508" s="21">
        <f t="shared" si="152"/>
        <v>-0.10634906159386048</v>
      </c>
      <c r="AG508" s="21">
        <f t="shared" si="153"/>
        <v>1.1310122901894731E-2</v>
      </c>
    </row>
    <row r="509" spans="1:33" x14ac:dyDescent="0.2">
      <c r="A509" s="1">
        <v>42614</v>
      </c>
      <c r="B509" s="21">
        <v>110.23610179356669</v>
      </c>
      <c r="C509">
        <v>241.17599999999999</v>
      </c>
      <c r="D509" s="20">
        <v>8.5311000000000003</v>
      </c>
      <c r="E509">
        <f t="shared" si="129"/>
        <v>7.2787771625607904</v>
      </c>
      <c r="F509">
        <f t="shared" si="130"/>
        <v>18.664453297277916</v>
      </c>
      <c r="H509" s="21">
        <f t="shared" si="140"/>
        <v>1.6752007080096387E-3</v>
      </c>
      <c r="I509" s="21">
        <f t="shared" si="141"/>
        <v>2.6232097944252075E-3</v>
      </c>
      <c r="J509" s="21">
        <f t="shared" si="142"/>
        <v>7.2969430767595433E-3</v>
      </c>
      <c r="K509" s="21">
        <f t="shared" si="143"/>
        <v>-9.480090864155688E-4</v>
      </c>
      <c r="L509">
        <f t="shared" si="134"/>
        <v>8.2449521631751121E-3</v>
      </c>
      <c r="M509">
        <f t="shared" si="135"/>
        <v>6.7979236173045958E-5</v>
      </c>
      <c r="N509">
        <f t="shared" si="144"/>
        <v>8.4612710266444218</v>
      </c>
      <c r="O509" s="21">
        <f t="shared" si="148"/>
        <v>6.9828973355578583E-2</v>
      </c>
      <c r="P509" s="25">
        <f t="shared" si="145"/>
        <v>4.876085519894104E-3</v>
      </c>
      <c r="Q509" s="27">
        <f t="shared" si="146"/>
        <v>4.9016152621311937</v>
      </c>
      <c r="R509" s="28">
        <f t="shared" si="147"/>
        <v>3.819239999999982E-3</v>
      </c>
      <c r="T509" s="8"/>
      <c r="U509" s="14"/>
      <c r="AB509">
        <f t="shared" si="149"/>
        <v>5.9595614829628376E-3</v>
      </c>
      <c r="AC509">
        <f t="shared" si="150"/>
        <v>3.5516373069214217E-5</v>
      </c>
      <c r="AE509" s="6">
        <f t="shared" si="151"/>
        <v>8.4806266859323429</v>
      </c>
      <c r="AF509" s="21">
        <f t="shared" si="152"/>
        <v>5.0473314067657427E-2</v>
      </c>
      <c r="AG509" s="21">
        <f t="shared" si="153"/>
        <v>2.5475554329723849E-3</v>
      </c>
    </row>
    <row r="510" spans="1:33" x14ac:dyDescent="0.2">
      <c r="A510" s="1">
        <v>42644</v>
      </c>
      <c r="B510" s="21">
        <v>110.61525471065666</v>
      </c>
      <c r="C510">
        <v>241.74100000000001</v>
      </c>
      <c r="D510" s="20">
        <v>8.8209999999999997</v>
      </c>
      <c r="E510">
        <f t="shared" si="129"/>
        <v>7.5178951249617283</v>
      </c>
      <c r="F510">
        <f t="shared" si="130"/>
        <v>19.277606570430521</v>
      </c>
      <c r="H510" s="21">
        <f t="shared" si="140"/>
        <v>3.4394623079105902E-3</v>
      </c>
      <c r="I510" s="21">
        <f t="shared" si="141"/>
        <v>2.3426874979268764E-3</v>
      </c>
      <c r="J510" s="21">
        <f t="shared" si="142"/>
        <v>3.3981549858752125E-2</v>
      </c>
      <c r="K510" s="21">
        <f t="shared" si="143"/>
        <v>1.0967748099837138E-3</v>
      </c>
      <c r="L510">
        <f t="shared" si="134"/>
        <v>3.2884775048768411E-2</v>
      </c>
      <c r="M510">
        <f t="shared" si="135"/>
        <v>1.0814084300081015E-3</v>
      </c>
      <c r="N510">
        <f t="shared" si="144"/>
        <v>8.5404566955814527</v>
      </c>
      <c r="O510" s="21">
        <f t="shared" si="148"/>
        <v>0.28054330441854702</v>
      </c>
      <c r="P510" s="25">
        <f t="shared" si="145"/>
        <v>7.8704545654077543E-2</v>
      </c>
      <c r="Q510" s="27">
        <f t="shared" si="146"/>
        <v>4.9069912302789307</v>
      </c>
      <c r="R510" s="28">
        <f t="shared" si="147"/>
        <v>8.404200999999964E-2</v>
      </c>
      <c r="T510" s="8"/>
      <c r="U510" s="14"/>
      <c r="AB510">
        <f t="shared" si="149"/>
        <v>3.1691184281394176E-2</v>
      </c>
      <c r="AC510">
        <f t="shared" si="150"/>
        <v>1.0043311611572852E-3</v>
      </c>
      <c r="AE510" s="6">
        <f t="shared" si="151"/>
        <v>8.5506393377769996</v>
      </c>
      <c r="AF510" s="21">
        <f t="shared" si="152"/>
        <v>0.27036066222300015</v>
      </c>
      <c r="AG510" s="21">
        <f t="shared" si="153"/>
        <v>7.3094887677659176E-2</v>
      </c>
    </row>
    <row r="511" spans="1:33" x14ac:dyDescent="0.2">
      <c r="A511" s="1">
        <v>42675</v>
      </c>
      <c r="B511" s="21">
        <v>110.65003938194934</v>
      </c>
      <c r="C511">
        <v>242.02600000000001</v>
      </c>
      <c r="D511" s="20">
        <v>9.1265999999999998</v>
      </c>
      <c r="E511">
        <f t="shared" si="129"/>
        <v>7.785071711979664</v>
      </c>
      <c r="F511">
        <f t="shared" si="130"/>
        <v>19.962708589513074</v>
      </c>
      <c r="H511" s="21">
        <f t="shared" si="140"/>
        <v>3.1446540880519791E-4</v>
      </c>
      <c r="I511" s="21">
        <f t="shared" si="141"/>
        <v>1.1789477167711837E-3</v>
      </c>
      <c r="J511" s="21">
        <f t="shared" si="142"/>
        <v>3.4644598118127146E-2</v>
      </c>
      <c r="K511" s="21">
        <f t="shared" si="143"/>
        <v>-8.644823079659858E-4</v>
      </c>
      <c r="L511">
        <f t="shared" si="134"/>
        <v>3.5509080426093131E-2</v>
      </c>
      <c r="M511">
        <f t="shared" si="135"/>
        <v>1.2608947927067503E-3</v>
      </c>
      <c r="N511">
        <f t="shared" si="144"/>
        <v>8.8133744015614326</v>
      </c>
      <c r="O511" s="21">
        <f t="shared" si="148"/>
        <v>0.31322559843856723</v>
      </c>
      <c r="P511" s="25">
        <f t="shared" si="145"/>
        <v>9.8110275517198572E-2</v>
      </c>
      <c r="Q511" s="27">
        <f t="shared" si="146"/>
        <v>4.9027492231750101</v>
      </c>
      <c r="R511" s="28">
        <f t="shared" si="147"/>
        <v>9.3391360000000062E-2</v>
      </c>
      <c r="T511" s="8"/>
      <c r="U511" s="14"/>
      <c r="AB511">
        <f t="shared" si="149"/>
        <v>3.3268288360722986E-2</v>
      </c>
      <c r="AC511">
        <f t="shared" si="150"/>
        <v>1.1067790104522166E-3</v>
      </c>
      <c r="AE511" s="6">
        <f t="shared" si="151"/>
        <v>8.8331404283700632</v>
      </c>
      <c r="AF511" s="21">
        <f t="shared" si="152"/>
        <v>0.29345957162993663</v>
      </c>
      <c r="AG511" s="21">
        <f t="shared" si="153"/>
        <v>8.6118520181225913E-2</v>
      </c>
    </row>
    <row r="512" spans="1:33" x14ac:dyDescent="0.2">
      <c r="A512" s="1">
        <v>42705</v>
      </c>
      <c r="B512" s="21">
        <v>111.19963718837333</v>
      </c>
      <c r="C512">
        <v>242.637</v>
      </c>
      <c r="D512" s="20">
        <v>9.2070000000000007</v>
      </c>
      <c r="E512">
        <f t="shared" si="129"/>
        <v>7.8345661327193179</v>
      </c>
      <c r="F512">
        <f t="shared" si="130"/>
        <v>20.089623630836591</v>
      </c>
      <c r="H512" s="21">
        <f t="shared" si="140"/>
        <v>4.9669915121028918E-3</v>
      </c>
      <c r="I512" s="21">
        <f t="shared" si="141"/>
        <v>2.5245221587761879E-3</v>
      </c>
      <c r="J512" s="21">
        <f t="shared" si="142"/>
        <v>8.809414239695057E-3</v>
      </c>
      <c r="K512" s="21">
        <f t="shared" si="143"/>
        <v>2.4424693533267039E-3</v>
      </c>
      <c r="L512">
        <f t="shared" si="134"/>
        <v>6.3669448863683531E-3</v>
      </c>
      <c r="M512">
        <f t="shared" si="135"/>
        <v>4.0537987186052123E-5</v>
      </c>
      <c r="N512">
        <f t="shared" si="144"/>
        <v>9.148891440800071</v>
      </c>
      <c r="O512" s="21">
        <f t="shared" si="148"/>
        <v>5.8108559199929743E-2</v>
      </c>
      <c r="P512" s="25">
        <f t="shared" si="145"/>
        <v>3.3766046522917398E-3</v>
      </c>
      <c r="Q512" s="27">
        <f t="shared" si="146"/>
        <v>4.9147240378996617</v>
      </c>
      <c r="R512" s="28">
        <f t="shared" si="147"/>
        <v>6.4641600000001475E-3</v>
      </c>
      <c r="T512" s="8"/>
      <c r="U512" s="14"/>
      <c r="AB512">
        <f t="shared" si="149"/>
        <v>5.891879527823724E-3</v>
      </c>
      <c r="AC512">
        <f t="shared" si="150"/>
        <v>3.4714244370388311E-5</v>
      </c>
      <c r="AE512" s="6">
        <f t="shared" si="151"/>
        <v>9.1532271723013636</v>
      </c>
      <c r="AF512" s="21">
        <f t="shared" si="152"/>
        <v>5.3772827698637116E-2</v>
      </c>
      <c r="AG512" s="21">
        <f t="shared" si="153"/>
        <v>2.891516998707315E-3</v>
      </c>
    </row>
    <row r="513" spans="1:33" x14ac:dyDescent="0.2">
      <c r="A513" s="1">
        <v>42736</v>
      </c>
      <c r="B513" s="21">
        <v>110.44133135419335</v>
      </c>
      <c r="C513">
        <v>243.61799999999999</v>
      </c>
      <c r="D513" s="20">
        <v>8.9451000000000001</v>
      </c>
      <c r="E513">
        <f t="shared" si="129"/>
        <v>7.6949551077079077</v>
      </c>
      <c r="F513">
        <f t="shared" si="130"/>
        <v>19.731628957017808</v>
      </c>
      <c r="H513" s="21">
        <f t="shared" si="140"/>
        <v>-6.8193193193193391E-3</v>
      </c>
      <c r="I513" s="21">
        <f t="shared" si="141"/>
        <v>4.0430766948156283E-3</v>
      </c>
      <c r="J513" s="21">
        <f t="shared" si="142"/>
        <v>-2.8445747800586618E-2</v>
      </c>
      <c r="K513" s="21">
        <f t="shared" si="143"/>
        <v>-1.0862396014134967E-2</v>
      </c>
      <c r="L513">
        <f t="shared" si="134"/>
        <v>-1.7583351786451651E-2</v>
      </c>
      <c r="M513">
        <f t="shared" si="135"/>
        <v>3.0917426004611247E-4</v>
      </c>
      <c r="N513">
        <f t="shared" si="144"/>
        <v>9.1069899198978597</v>
      </c>
      <c r="O513" s="21">
        <f t="shared" si="148"/>
        <v>-0.16188991989785961</v>
      </c>
      <c r="P513" s="25">
        <f t="shared" si="145"/>
        <v>2.6208346164535403E-2</v>
      </c>
      <c r="Q513" s="27">
        <f t="shared" si="146"/>
        <v>4.8613383590998067</v>
      </c>
      <c r="R513" s="28">
        <f t="shared" si="147"/>
        <v>6.8591610000000358E-2</v>
      </c>
      <c r="T513" s="8"/>
      <c r="U513" s="14"/>
      <c r="AB513">
        <f t="shared" si="149"/>
        <v>-2.5162469007932085E-2</v>
      </c>
      <c r="AC513">
        <f t="shared" si="150"/>
        <v>6.3314984657514273E-4</v>
      </c>
      <c r="AE513" s="6">
        <f t="shared" si="151"/>
        <v>9.1767708521560305</v>
      </c>
      <c r="AF513" s="21">
        <f t="shared" si="152"/>
        <v>-0.23167085215603045</v>
      </c>
      <c r="AG513" s="21">
        <f t="shared" si="153"/>
        <v>5.3671383738701318E-2</v>
      </c>
    </row>
    <row r="514" spans="1:33" x14ac:dyDescent="0.2">
      <c r="A514" s="1">
        <v>42767</v>
      </c>
      <c r="B514" s="21">
        <v>111.21702952401967</v>
      </c>
      <c r="C514">
        <v>244.006</v>
      </c>
      <c r="D514" s="20">
        <v>8.9007000000000005</v>
      </c>
      <c r="E514">
        <f t="shared" si="129"/>
        <v>7.6154667764373141</v>
      </c>
      <c r="F514">
        <f t="shared" si="130"/>
        <v>19.527802653018608</v>
      </c>
      <c r="H514" s="21">
        <f t="shared" si="140"/>
        <v>7.0236220472441602E-3</v>
      </c>
      <c r="I514" s="21">
        <f t="shared" si="141"/>
        <v>1.5926573570097524E-3</v>
      </c>
      <c r="J514" s="21">
        <f t="shared" si="142"/>
        <v>-4.9636113626454481E-3</v>
      </c>
      <c r="K514" s="21">
        <f t="shared" si="143"/>
        <v>5.4309646902344078E-3</v>
      </c>
      <c r="L514">
        <f t="shared" si="134"/>
        <v>-1.0394576052879856E-2</v>
      </c>
      <c r="M514">
        <f t="shared" si="135"/>
        <v>1.0804721131910336E-4</v>
      </c>
      <c r="N514">
        <f t="shared" si="144"/>
        <v>8.9936805222506155</v>
      </c>
      <c r="O514" s="21">
        <f t="shared" si="148"/>
        <v>-9.2980522250615039E-2</v>
      </c>
      <c r="P514" s="25">
        <f t="shared" si="145"/>
        <v>8.6453775179971184E-3</v>
      </c>
      <c r="Q514" s="27">
        <f t="shared" si="146"/>
        <v>4.88774011607536</v>
      </c>
      <c r="R514" s="28">
        <f t="shared" si="147"/>
        <v>1.9713599999999602E-3</v>
      </c>
      <c r="T514" s="8"/>
      <c r="U514" s="14"/>
      <c r="AB514">
        <f t="shared" si="149"/>
        <v>-9.273952520242228E-3</v>
      </c>
      <c r="AC514">
        <f t="shared" si="150"/>
        <v>8.600619534770717E-5</v>
      </c>
      <c r="AE514" s="6">
        <f t="shared" si="151"/>
        <v>8.9836564326888197</v>
      </c>
      <c r="AF514" s="21">
        <f t="shared" si="152"/>
        <v>-8.2956432688819248E-2</v>
      </c>
      <c r="AG514" s="21">
        <f t="shared" si="153"/>
        <v>6.881769724454599E-3</v>
      </c>
    </row>
    <row r="515" spans="1:33" x14ac:dyDescent="0.2">
      <c r="A515" s="1">
        <v>42795</v>
      </c>
      <c r="B515" s="21">
        <v>111.19963718837334</v>
      </c>
      <c r="C515">
        <v>243.892</v>
      </c>
      <c r="D515" s="20">
        <v>8.9146999999999998</v>
      </c>
      <c r="E515">
        <f t="shared" ref="E515:E578" si="154">C515*D515/B515/$F$8*$E$8</f>
        <v>7.6250740893765681</v>
      </c>
      <c r="F515">
        <f t="shared" ref="F515:F578" si="155">C515*D515/B515</f>
        <v>19.552438005861852</v>
      </c>
      <c r="H515" s="21">
        <f t="shared" si="140"/>
        <v>-1.563819472679695E-4</v>
      </c>
      <c r="I515" s="21">
        <f t="shared" si="141"/>
        <v>-4.6720162618951733E-4</v>
      </c>
      <c r="J515" s="21">
        <f t="shared" si="142"/>
        <v>1.5729099958430304E-3</v>
      </c>
      <c r="K515" s="21">
        <f t="shared" si="143"/>
        <v>3.1081967892154783E-4</v>
      </c>
      <c r="L515">
        <f t="shared" ref="L515:L578" si="156">J515-K515</f>
        <v>1.2620903169214825E-3</v>
      </c>
      <c r="M515">
        <f t="shared" ref="M515:M578" si="157">(J515-K515)^2</f>
        <v>1.5928719680669683E-6</v>
      </c>
      <c r="N515">
        <f t="shared" si="144"/>
        <v>8.903466512716177</v>
      </c>
      <c r="O515" s="21">
        <f t="shared" si="148"/>
        <v>1.1233487283822896E-2</v>
      </c>
      <c r="P515" s="25">
        <f t="shared" si="145"/>
        <v>1.2619123655581072E-4</v>
      </c>
      <c r="Q515" s="27">
        <f t="shared" si="146"/>
        <v>4.8892593218888898</v>
      </c>
      <c r="R515" s="28">
        <f t="shared" si="147"/>
        <v>1.959999999999817E-4</v>
      </c>
      <c r="T515" s="8"/>
      <c r="U515" s="14"/>
      <c r="AB515">
        <f t="shared" si="149"/>
        <v>-3.511564077885624E-4</v>
      </c>
      <c r="AC515">
        <f t="shared" si="150"/>
        <v>1.2331082273096712E-7</v>
      </c>
      <c r="AE515" s="6">
        <f t="shared" si="151"/>
        <v>8.9178255378388034</v>
      </c>
      <c r="AF515" s="21">
        <f t="shared" si="152"/>
        <v>-3.1255378388035382E-3</v>
      </c>
      <c r="AG515" s="21">
        <f t="shared" si="153"/>
        <v>9.7689867817926918E-6</v>
      </c>
    </row>
    <row r="516" spans="1:33" x14ac:dyDescent="0.2">
      <c r="A516" s="1">
        <v>42826</v>
      </c>
      <c r="B516" s="21">
        <v>111.84663207441683</v>
      </c>
      <c r="C516">
        <v>244.19300000000001</v>
      </c>
      <c r="D516" s="20">
        <v>8.9616000000000007</v>
      </c>
      <c r="E516">
        <f t="shared" si="154"/>
        <v>7.630254169225533</v>
      </c>
      <c r="F516">
        <f t="shared" si="155"/>
        <v>19.565720918122786</v>
      </c>
      <c r="H516" s="21">
        <f t="shared" ref="H516:H579" si="158">B516/B515-1</f>
        <v>5.8183183183184717E-3</v>
      </c>
      <c r="I516" s="21">
        <f t="shared" ref="I516:I579" si="159">C516/C515-1</f>
        <v>1.2341528217407749E-3</v>
      </c>
      <c r="J516" s="21">
        <f t="shared" ref="J516:J579" si="160">D516/D515-1</f>
        <v>5.2609734483495263E-3</v>
      </c>
      <c r="K516" s="21">
        <f t="shared" ref="K516:K579" si="161">H516-I516</f>
        <v>4.5841654965776968E-3</v>
      </c>
      <c r="L516">
        <f t="shared" si="156"/>
        <v>6.7680795177182951E-4</v>
      </c>
      <c r="M516">
        <f t="shared" si="157"/>
        <v>4.5806900358157908E-7</v>
      </c>
      <c r="N516">
        <f t="shared" si="144"/>
        <v>8.9555664601523404</v>
      </c>
      <c r="O516" s="21">
        <f t="shared" si="148"/>
        <v>6.0335398476603075E-3</v>
      </c>
      <c r="P516" s="25">
        <f t="shared" si="145"/>
        <v>3.6403603093304765E-5</v>
      </c>
      <c r="Q516" s="27">
        <f t="shared" si="146"/>
        <v>4.9116724957761138</v>
      </c>
      <c r="R516" s="28">
        <f t="shared" si="147"/>
        <v>2.1996100000000779E-3</v>
      </c>
      <c r="T516" s="8"/>
      <c r="U516" s="14"/>
      <c r="AB516">
        <f t="shared" si="149"/>
        <v>1.3452882102699473E-3</v>
      </c>
      <c r="AC516">
        <f t="shared" si="150"/>
        <v>1.8098003686913181E-6</v>
      </c>
      <c r="AE516" s="6">
        <f t="shared" si="151"/>
        <v>8.949607159191908</v>
      </c>
      <c r="AF516" s="21">
        <f t="shared" si="152"/>
        <v>1.1992840808092708E-2</v>
      </c>
      <c r="AG516" s="21">
        <f t="shared" si="153"/>
        <v>1.4382823064825376E-4</v>
      </c>
    </row>
    <row r="517" spans="1:33" x14ac:dyDescent="0.2">
      <c r="A517" s="1">
        <v>42856</v>
      </c>
      <c r="B517" s="21">
        <v>111.91620141700214</v>
      </c>
      <c r="C517">
        <v>244.00399999999999</v>
      </c>
      <c r="D517" s="20">
        <v>8.7826000000000004</v>
      </c>
      <c r="E517">
        <f t="shared" si="154"/>
        <v>7.4674141503398195</v>
      </c>
      <c r="F517">
        <f t="shared" si="155"/>
        <v>19.148161778786395</v>
      </c>
      <c r="H517" s="21">
        <f t="shared" si="158"/>
        <v>6.2200659326983043E-4</v>
      </c>
      <c r="I517" s="21">
        <f t="shared" si="159"/>
        <v>-7.7397796005629349E-4</v>
      </c>
      <c r="J517" s="21">
        <f t="shared" si="160"/>
        <v>-1.9974111765756142E-2</v>
      </c>
      <c r="K517" s="21">
        <f t="shared" si="161"/>
        <v>1.3959845533261239E-3</v>
      </c>
      <c r="L517">
        <f t="shared" si="156"/>
        <v>-2.1370096319082266E-2</v>
      </c>
      <c r="M517">
        <f t="shared" si="157"/>
        <v>4.5668101668685341E-4</v>
      </c>
      <c r="N517">
        <f t="shared" ref="N517:N580" si="162">D516*(1+K517)</f>
        <v>8.9741102551730876</v>
      </c>
      <c r="O517" s="21">
        <f t="shared" si="148"/>
        <v>-0.19151025517308717</v>
      </c>
      <c r="P517" s="25">
        <f t="shared" ref="P517:P580" si="163">(D517-N517)^2</f>
        <v>3.667617783646096E-2</v>
      </c>
      <c r="Q517" s="27">
        <f t="shared" ref="Q517:Q580" si="164">Q516*(1+K517)</f>
        <v>4.9185291147112133</v>
      </c>
      <c r="R517" s="28">
        <f t="shared" ref="R517:R580" si="165">(D517-D516)^2</f>
        <v>3.2041000000000097E-2</v>
      </c>
      <c r="T517" s="8"/>
      <c r="U517" s="14"/>
      <c r="AB517">
        <f t="shared" si="149"/>
        <v>-2.2403925865587745E-2</v>
      </c>
      <c r="AC517">
        <f t="shared" si="150"/>
        <v>5.0193589419075162E-4</v>
      </c>
      <c r="AE517" s="6">
        <f t="shared" si="151"/>
        <v>8.9833750220370518</v>
      </c>
      <c r="AF517" s="21">
        <f t="shared" si="152"/>
        <v>-0.20077502203705144</v>
      </c>
      <c r="AG517" s="21">
        <f t="shared" si="153"/>
        <v>4.0310609473978493E-2</v>
      </c>
    </row>
    <row r="518" spans="1:33" x14ac:dyDescent="0.2">
      <c r="A518" s="1">
        <v>42887</v>
      </c>
      <c r="B518" s="21">
        <v>111.99620616097528</v>
      </c>
      <c r="C518">
        <v>244.16300000000001</v>
      </c>
      <c r="D518" s="20">
        <v>8.6778999999999993</v>
      </c>
      <c r="E518">
        <f t="shared" si="154"/>
        <v>7.3779266400037571</v>
      </c>
      <c r="F518">
        <f t="shared" si="155"/>
        <v>18.918695287361412</v>
      </c>
      <c r="H518" s="21">
        <f t="shared" si="158"/>
        <v>7.1486293280309532E-4</v>
      </c>
      <c r="I518" s="21">
        <f t="shared" si="159"/>
        <v>6.5162866182522095E-4</v>
      </c>
      <c r="J518" s="21">
        <f t="shared" si="160"/>
        <v>-1.1921298931979241E-2</v>
      </c>
      <c r="K518" s="21">
        <f t="shared" si="161"/>
        <v>6.3234270977874374E-5</v>
      </c>
      <c r="L518">
        <f t="shared" si="156"/>
        <v>-1.1984533202957115E-2</v>
      </c>
      <c r="M518">
        <f t="shared" si="157"/>
        <v>1.4362903609278153E-4</v>
      </c>
      <c r="N518">
        <f t="shared" si="162"/>
        <v>8.7831553613082907</v>
      </c>
      <c r="O518" s="21">
        <f t="shared" si="148"/>
        <v>-0.10525536130829138</v>
      </c>
      <c r="P518" s="25">
        <f t="shared" si="163"/>
        <v>1.1078691084138963E-2</v>
      </c>
      <c r="Q518" s="27">
        <f t="shared" si="164"/>
        <v>4.918840134314066</v>
      </c>
      <c r="R518" s="28">
        <f t="shared" si="165"/>
        <v>1.0962090000000235E-2</v>
      </c>
      <c r="T518" s="8"/>
      <c r="U518" s="14"/>
      <c r="AB518">
        <f t="shared" si="149"/>
        <v>-1.372997664893872E-2</v>
      </c>
      <c r="AC518">
        <f t="shared" si="150"/>
        <v>1.8851225878040252E-4</v>
      </c>
      <c r="AE518" s="6">
        <f t="shared" si="151"/>
        <v>8.798484892916969</v>
      </c>
      <c r="AF518" s="21">
        <f t="shared" si="152"/>
        <v>-0.12058489291696972</v>
      </c>
      <c r="AG518" s="21">
        <f t="shared" si="153"/>
        <v>1.4540716399797055E-2</v>
      </c>
    </row>
    <row r="519" spans="1:33" x14ac:dyDescent="0.2">
      <c r="A519" s="1">
        <v>42917</v>
      </c>
      <c r="B519" s="21">
        <v>112.594502507209</v>
      </c>
      <c r="C519">
        <v>244.24299999999999</v>
      </c>
      <c r="D519" s="20">
        <v>8.3129000000000008</v>
      </c>
      <c r="E519">
        <f t="shared" si="154"/>
        <v>7.0323527271558346</v>
      </c>
      <c r="F519">
        <f t="shared" si="155"/>
        <v>18.032564552341295</v>
      </c>
      <c r="H519" s="21">
        <f t="shared" si="158"/>
        <v>5.3421126191879331E-3</v>
      </c>
      <c r="I519" s="21">
        <f t="shared" si="159"/>
        <v>3.2764997153544861E-4</v>
      </c>
      <c r="J519" s="21">
        <f t="shared" si="160"/>
        <v>-4.2060867260512169E-2</v>
      </c>
      <c r="K519" s="21">
        <f t="shared" si="161"/>
        <v>5.0144626476524845E-3</v>
      </c>
      <c r="L519">
        <f t="shared" si="156"/>
        <v>-4.7075329908164654E-2</v>
      </c>
      <c r="M519">
        <f t="shared" si="157"/>
        <v>2.2160866859625415E-3</v>
      </c>
      <c r="N519">
        <f t="shared" si="162"/>
        <v>8.7214150054100621</v>
      </c>
      <c r="O519" s="21">
        <f t="shared" si="148"/>
        <v>-0.40851500541006125</v>
      </c>
      <c r="P519" s="25">
        <f t="shared" si="163"/>
        <v>0.16688450964518237</v>
      </c>
      <c r="Q519" s="27">
        <f t="shared" si="164"/>
        <v>4.9435054744373579</v>
      </c>
      <c r="R519" s="28">
        <f t="shared" si="165"/>
        <v>0.13322499999999887</v>
      </c>
      <c r="T519" s="8"/>
      <c r="U519" s="14"/>
      <c r="AB519">
        <f t="shared" si="149"/>
        <v>-4.6177095105499208E-2</v>
      </c>
      <c r="AC519">
        <f t="shared" si="150"/>
        <v>2.1323241123823188E-3</v>
      </c>
      <c r="AE519" s="6">
        <f t="shared" si="151"/>
        <v>8.7136202136160126</v>
      </c>
      <c r="AF519" s="21">
        <f t="shared" si="152"/>
        <v>-0.40072021361601173</v>
      </c>
      <c r="AG519" s="21">
        <f t="shared" si="153"/>
        <v>0.16057668960046206</v>
      </c>
    </row>
    <row r="520" spans="1:33" x14ac:dyDescent="0.2">
      <c r="A520" s="1">
        <v>42948</v>
      </c>
      <c r="B520" s="21">
        <v>112.41710068361644</v>
      </c>
      <c r="C520">
        <v>245.18299999999999</v>
      </c>
      <c r="D520" s="20">
        <v>8.0835000000000008</v>
      </c>
      <c r="E520">
        <f t="shared" si="154"/>
        <v>6.8754411213976772</v>
      </c>
      <c r="F520">
        <f t="shared" si="155"/>
        <v>17.630207223346812</v>
      </c>
      <c r="H520" s="21">
        <f t="shared" si="158"/>
        <v>-1.5755815749637359E-3</v>
      </c>
      <c r="I520" s="21">
        <f t="shared" si="159"/>
        <v>3.8486261632881824E-3</v>
      </c>
      <c r="J520" s="21">
        <f t="shared" si="160"/>
        <v>-2.7595664569524447E-2</v>
      </c>
      <c r="K520" s="21">
        <f t="shared" si="161"/>
        <v>-5.4242077382519183E-3</v>
      </c>
      <c r="L520">
        <f t="shared" si="156"/>
        <v>-2.2171456831272529E-2</v>
      </c>
      <c r="M520">
        <f t="shared" si="157"/>
        <v>4.9157349802098126E-4</v>
      </c>
      <c r="N520">
        <f t="shared" si="162"/>
        <v>8.2678091034926862</v>
      </c>
      <c r="O520" s="21">
        <f t="shared" si="148"/>
        <v>-0.18430910349268537</v>
      </c>
      <c r="P520" s="25">
        <f t="shared" si="163"/>
        <v>3.3969845630277405E-2</v>
      </c>
      <c r="Q520" s="27">
        <f t="shared" si="164"/>
        <v>4.9166908737888244</v>
      </c>
      <c r="R520" s="28">
        <f t="shared" si="165"/>
        <v>5.2624360000000023E-2</v>
      </c>
      <c r="T520" s="8"/>
      <c r="U520" s="14"/>
      <c r="AB520">
        <f t="shared" si="149"/>
        <v>-2.6846886530535432E-2</v>
      </c>
      <c r="AC520">
        <f t="shared" si="150"/>
        <v>7.2075531638344484E-4</v>
      </c>
      <c r="AE520" s="6">
        <f t="shared" si="151"/>
        <v>8.3066754830396885</v>
      </c>
      <c r="AF520" s="21">
        <f t="shared" si="152"/>
        <v>-0.22317548303968771</v>
      </c>
      <c r="AG520" s="21">
        <f t="shared" si="153"/>
        <v>4.9807296229997931E-2</v>
      </c>
    </row>
    <row r="521" spans="1:33" x14ac:dyDescent="0.2">
      <c r="A521" s="1">
        <v>42979</v>
      </c>
      <c r="B521" s="21">
        <v>112.57015323730415</v>
      </c>
      <c r="C521">
        <v>246.435</v>
      </c>
      <c r="D521" s="20">
        <v>8.0096000000000007</v>
      </c>
      <c r="E521">
        <f t="shared" si="154"/>
        <v>6.8380631880884009</v>
      </c>
      <c r="F521">
        <f t="shared" si="155"/>
        <v>17.534361633487549</v>
      </c>
      <c r="H521" s="21">
        <f t="shared" si="158"/>
        <v>1.3614703880191481E-3</v>
      </c>
      <c r="I521" s="21">
        <f t="shared" si="159"/>
        <v>5.106389920997767E-3</v>
      </c>
      <c r="J521" s="21">
        <f t="shared" si="160"/>
        <v>-9.1420795447516578E-3</v>
      </c>
      <c r="K521" s="21">
        <f t="shared" si="161"/>
        <v>-3.7449195329786189E-3</v>
      </c>
      <c r="L521">
        <f t="shared" si="156"/>
        <v>-5.3971600117730389E-3</v>
      </c>
      <c r="M521">
        <f t="shared" si="157"/>
        <v>2.9129336192681951E-5</v>
      </c>
      <c r="N521">
        <f t="shared" si="162"/>
        <v>8.0532279429551679</v>
      </c>
      <c r="O521" s="21">
        <f t="shared" si="148"/>
        <v>-4.3627942955167143E-2</v>
      </c>
      <c r="P521" s="25">
        <f t="shared" si="163"/>
        <v>1.9033974064993184E-3</v>
      </c>
      <c r="Q521" s="27">
        <f t="shared" si="164"/>
        <v>4.8982782620979552</v>
      </c>
      <c r="R521" s="28">
        <f t="shared" si="165"/>
        <v>5.4612100000000115E-3</v>
      </c>
      <c r="T521" s="8"/>
      <c r="U521" s="14"/>
      <c r="AB521">
        <f t="shared" si="149"/>
        <v>-9.1759439973368561E-3</v>
      </c>
      <c r="AC521">
        <f t="shared" si="150"/>
        <v>8.4197948242262279E-5</v>
      </c>
      <c r="AE521" s="6">
        <f t="shared" si="151"/>
        <v>8.0837737433024728</v>
      </c>
      <c r="AF521" s="21">
        <f t="shared" si="152"/>
        <v>-7.4173743302472062E-2</v>
      </c>
      <c r="AG521" s="21">
        <f t="shared" si="153"/>
        <v>5.5017441955010193E-3</v>
      </c>
    </row>
    <row r="522" spans="1:33" x14ac:dyDescent="0.2">
      <c r="A522" s="1">
        <v>43009</v>
      </c>
      <c r="B522" s="21">
        <v>112.48667002620176</v>
      </c>
      <c r="C522">
        <v>246.626</v>
      </c>
      <c r="D522" s="20">
        <v>8.1776</v>
      </c>
      <c r="E522">
        <f t="shared" si="154"/>
        <v>6.9920868274149788</v>
      </c>
      <c r="F522">
        <f t="shared" si="155"/>
        <v>17.929313554488015</v>
      </c>
      <c r="H522" s="21">
        <f t="shared" si="158"/>
        <v>-7.4161053086962969E-4</v>
      </c>
      <c r="I522" s="21">
        <f t="shared" si="159"/>
        <v>7.7505224501384085E-4</v>
      </c>
      <c r="J522" s="21">
        <f t="shared" si="160"/>
        <v>2.0974830203755346E-2</v>
      </c>
      <c r="K522" s="21">
        <f t="shared" si="161"/>
        <v>-1.5166627758834705E-3</v>
      </c>
      <c r="L522">
        <f t="shared" si="156"/>
        <v>2.2491492979638816E-2</v>
      </c>
      <c r="M522">
        <f t="shared" si="157"/>
        <v>5.0586725645314216E-4</v>
      </c>
      <c r="N522">
        <f t="shared" si="162"/>
        <v>7.9974521378302841</v>
      </c>
      <c r="O522" s="21">
        <f t="shared" ref="O522:O585" si="166">(D522-N522)</f>
        <v>0.1801478621697159</v>
      </c>
      <c r="P522" s="25">
        <f t="shared" si="163"/>
        <v>3.2453252244318956E-2</v>
      </c>
      <c r="Q522" s="27">
        <f t="shared" si="164"/>
        <v>4.8908492257919125</v>
      </c>
      <c r="R522" s="28">
        <f t="shared" si="165"/>
        <v>2.8223999999999753E-2</v>
      </c>
      <c r="T522" s="8"/>
      <c r="U522" s="14"/>
      <c r="AB522">
        <f t="shared" ref="AB522:AB585" si="167">(J522 - 0.001779207 - 0.466056088*K522)</f>
        <v>1.9902473123898815E-2</v>
      </c>
      <c r="AC522">
        <f t="shared" ref="AC522:AC585" si="168">(J522 - 0.001779207 - 0.466056088*K522)^2</f>
        <v>3.9610843644751468E-4</v>
      </c>
      <c r="AE522" s="6">
        <f t="shared" ref="AE522:AE585" si="169">D521*(1+0.001779207+0.466056088*K522)</f>
        <v>8.0181891512668191</v>
      </c>
      <c r="AF522" s="21">
        <f t="shared" ref="AF522:AF585" si="170">(D522-AE522)</f>
        <v>0.1594108487331809</v>
      </c>
      <c r="AG522" s="21">
        <f t="shared" ref="AG522:AG585" si="171">(D522-AE522)^2</f>
        <v>2.541181869383308E-2</v>
      </c>
    </row>
    <row r="523" spans="1:33" x14ac:dyDescent="0.2">
      <c r="A523" s="1">
        <v>43040</v>
      </c>
      <c r="B523" s="21">
        <v>112.71624885673332</v>
      </c>
      <c r="C523">
        <v>247.28399999999999</v>
      </c>
      <c r="D523" s="20">
        <v>8.3893000000000004</v>
      </c>
      <c r="E523">
        <f t="shared" si="154"/>
        <v>7.177585345604057</v>
      </c>
      <c r="F523">
        <f t="shared" si="155"/>
        <v>18.404974280476807</v>
      </c>
      <c r="H523" s="21">
        <f t="shared" si="158"/>
        <v>2.0409425443750351E-3</v>
      </c>
      <c r="I523" s="21">
        <f t="shared" si="159"/>
        <v>2.6680074282516841E-3</v>
      </c>
      <c r="J523" s="21">
        <f t="shared" si="160"/>
        <v>2.5887791038935681E-2</v>
      </c>
      <c r="K523" s="21">
        <f t="shared" si="161"/>
        <v>-6.2706488387664905E-4</v>
      </c>
      <c r="L523">
        <f t="shared" si="156"/>
        <v>2.651485592281233E-2</v>
      </c>
      <c r="M523">
        <f t="shared" si="157"/>
        <v>7.0303758460749609E-4</v>
      </c>
      <c r="N523">
        <f t="shared" si="162"/>
        <v>8.1724721142056111</v>
      </c>
      <c r="O523" s="21">
        <f t="shared" si="166"/>
        <v>0.21682788579438927</v>
      </c>
      <c r="P523" s="25">
        <f t="shared" si="163"/>
        <v>4.7014332058064719E-2</v>
      </c>
      <c r="Q523" s="27">
        <f t="shared" si="164"/>
        <v>4.8877823459900833</v>
      </c>
      <c r="R523" s="28">
        <f t="shared" si="165"/>
        <v>4.4816890000000185E-2</v>
      </c>
      <c r="T523" s="8"/>
      <c r="U523" s="14"/>
      <c r="AB523">
        <f t="shared" si="167"/>
        <v>2.4400831445637407E-2</v>
      </c>
      <c r="AC523">
        <f t="shared" si="168"/>
        <v>5.9540057523840731E-4</v>
      </c>
      <c r="AE523" s="6">
        <f t="shared" si="169"/>
        <v>8.1897597607701567</v>
      </c>
      <c r="AF523" s="21">
        <f t="shared" si="170"/>
        <v>0.19954023922984376</v>
      </c>
      <c r="AG523" s="21">
        <f t="shared" si="171"/>
        <v>3.9816307071903277E-2</v>
      </c>
    </row>
    <row r="524" spans="1:33" x14ac:dyDescent="0.2">
      <c r="A524" s="1">
        <v>43070</v>
      </c>
      <c r="B524" s="21">
        <v>113.13018644511597</v>
      </c>
      <c r="C524">
        <v>247.80500000000001</v>
      </c>
      <c r="D524" s="20">
        <v>8.3925000000000001</v>
      </c>
      <c r="E524">
        <f t="shared" si="154"/>
        <v>7.1691235071977131</v>
      </c>
      <c r="F524">
        <f t="shared" si="155"/>
        <v>18.38327618693485</v>
      </c>
      <c r="H524" s="21">
        <f t="shared" si="158"/>
        <v>3.6723861251697354E-3</v>
      </c>
      <c r="I524" s="21">
        <f t="shared" si="159"/>
        <v>2.1068892447551058E-3</v>
      </c>
      <c r="J524" s="21">
        <f t="shared" si="160"/>
        <v>3.8143826064152009E-4</v>
      </c>
      <c r="K524" s="21">
        <f t="shared" si="161"/>
        <v>1.5654968804146296E-3</v>
      </c>
      <c r="L524">
        <f t="shared" si="156"/>
        <v>-1.1840586197731096E-3</v>
      </c>
      <c r="M524">
        <f t="shared" si="157"/>
        <v>1.4019948150590012E-6</v>
      </c>
      <c r="N524">
        <f t="shared" si="162"/>
        <v>8.4024334229788629</v>
      </c>
      <c r="O524" s="21">
        <f t="shared" si="166"/>
        <v>-9.9334229788627937E-3</v>
      </c>
      <c r="P524" s="25">
        <f t="shared" si="163"/>
        <v>9.8672892076999381E-5</v>
      </c>
      <c r="Q524" s="27">
        <f t="shared" si="164"/>
        <v>4.8954341540048762</v>
      </c>
      <c r="R524" s="28">
        <f t="shared" si="165"/>
        <v>1.0239999999997744E-5</v>
      </c>
      <c r="T524" s="8"/>
      <c r="U524" s="14"/>
      <c r="AB524">
        <f t="shared" si="167"/>
        <v>-2.1273780912207259E-3</v>
      </c>
      <c r="AC524">
        <f t="shared" si="168"/>
        <v>4.5257375430059395E-6</v>
      </c>
      <c r="AE524" s="6">
        <f t="shared" si="169"/>
        <v>8.4103472130206782</v>
      </c>
      <c r="AF524" s="21">
        <f t="shared" si="170"/>
        <v>-1.7847213020678154E-2</v>
      </c>
      <c r="AG524" s="21">
        <f t="shared" si="171"/>
        <v>3.1852301260546385E-4</v>
      </c>
    </row>
    <row r="525" spans="1:33" x14ac:dyDescent="0.2">
      <c r="A525" s="1">
        <v>43101</v>
      </c>
      <c r="B525" s="21">
        <v>112.1840433859556</v>
      </c>
      <c r="C525">
        <v>248.85900000000001</v>
      </c>
      <c r="D525" s="20">
        <v>8.048</v>
      </c>
      <c r="E525">
        <f t="shared" si="154"/>
        <v>6.9623103872754744</v>
      </c>
      <c r="F525">
        <f t="shared" si="155"/>
        <v>17.852959935750846</v>
      </c>
      <c r="H525" s="21">
        <f t="shared" si="158"/>
        <v>-8.3633121175785696E-3</v>
      </c>
      <c r="I525" s="21">
        <f t="shared" si="159"/>
        <v>4.2533443635115464E-3</v>
      </c>
      <c r="J525" s="21">
        <f t="shared" si="160"/>
        <v>-4.1048555257670594E-2</v>
      </c>
      <c r="K525" s="21">
        <f t="shared" si="161"/>
        <v>-1.2616656481090116E-2</v>
      </c>
      <c r="L525">
        <f t="shared" si="156"/>
        <v>-2.8431898776580478E-2</v>
      </c>
      <c r="M525">
        <f t="shared" si="157"/>
        <v>8.0837286804171849E-4</v>
      </c>
      <c r="N525">
        <f t="shared" si="162"/>
        <v>8.2866147104824517</v>
      </c>
      <c r="O525" s="21">
        <f t="shared" si="166"/>
        <v>-0.23861471048245164</v>
      </c>
      <c r="P525" s="25">
        <f t="shared" si="163"/>
        <v>5.6936980058624215E-2</v>
      </c>
      <c r="Q525" s="27">
        <f t="shared" si="164"/>
        <v>4.8336701429580007</v>
      </c>
      <c r="R525" s="28">
        <f t="shared" si="165"/>
        <v>0.11868025000000001</v>
      </c>
      <c r="T525" s="8"/>
      <c r="U525" s="14"/>
      <c r="AB525">
        <f t="shared" si="167"/>
        <v>-3.6947692694453887E-2</v>
      </c>
      <c r="AC525">
        <f t="shared" si="168"/>
        <v>1.3651319954438011E-3</v>
      </c>
      <c r="AE525" s="6">
        <f t="shared" si="169"/>
        <v>8.3580835109382043</v>
      </c>
      <c r="AF525" s="21">
        <f t="shared" si="170"/>
        <v>-0.3100835109382043</v>
      </c>
      <c r="AG525" s="21">
        <f t="shared" si="171"/>
        <v>9.615178375576347E-2</v>
      </c>
    </row>
    <row r="526" spans="1:33" x14ac:dyDescent="0.2">
      <c r="A526" s="1">
        <v>43132</v>
      </c>
      <c r="B526" s="21">
        <v>113.00496162846238</v>
      </c>
      <c r="C526">
        <v>249.529</v>
      </c>
      <c r="D526" s="20">
        <v>8.0541999999999998</v>
      </c>
      <c r="E526">
        <f t="shared" si="154"/>
        <v>6.9356804256739171</v>
      </c>
      <c r="F526">
        <f t="shared" si="155"/>
        <v>17.78467460931207</v>
      </c>
      <c r="H526" s="21">
        <f t="shared" si="158"/>
        <v>7.3176025549597234E-3</v>
      </c>
      <c r="I526" s="21">
        <f t="shared" si="159"/>
        <v>2.6922876006090224E-3</v>
      </c>
      <c r="J526" s="21">
        <f t="shared" si="160"/>
        <v>7.703777335983375E-4</v>
      </c>
      <c r="K526" s="21">
        <f t="shared" si="161"/>
        <v>4.6253149543507011E-3</v>
      </c>
      <c r="L526">
        <f t="shared" si="156"/>
        <v>-3.8549372207523636E-3</v>
      </c>
      <c r="M526">
        <f t="shared" si="157"/>
        <v>1.4860540975941957E-5</v>
      </c>
      <c r="N526">
        <f t="shared" si="162"/>
        <v>8.0852245347526139</v>
      </c>
      <c r="O526" s="21">
        <f t="shared" si="166"/>
        <v>-3.102453475261413E-2</v>
      </c>
      <c r="P526" s="25">
        <f t="shared" si="163"/>
        <v>9.625217566161619E-4</v>
      </c>
      <c r="Q526" s="27">
        <f t="shared" si="164"/>
        <v>4.8560273897546224</v>
      </c>
      <c r="R526" s="28">
        <f t="shared" si="165"/>
        <v>3.8439999999997037E-5</v>
      </c>
      <c r="T526" s="8"/>
      <c r="U526" s="14"/>
      <c r="AB526">
        <f t="shared" si="167"/>
        <v>-3.164485459794249E-3</v>
      </c>
      <c r="AC526">
        <f t="shared" si="168"/>
        <v>1.0013968225249219E-5</v>
      </c>
      <c r="AE526" s="6">
        <f t="shared" si="169"/>
        <v>8.0796677789804239</v>
      </c>
      <c r="AF526" s="21">
        <f t="shared" si="170"/>
        <v>-2.5467778980424072E-2</v>
      </c>
      <c r="AG526" s="21">
        <f t="shared" si="171"/>
        <v>6.4860776619573017E-4</v>
      </c>
    </row>
    <row r="527" spans="1:33" x14ac:dyDescent="0.2">
      <c r="A527" s="1">
        <v>43160</v>
      </c>
      <c r="B527" s="21">
        <v>113.31454520296705</v>
      </c>
      <c r="C527">
        <v>249.577</v>
      </c>
      <c r="D527" s="20">
        <v>8.2406000000000006</v>
      </c>
      <c r="E527">
        <f t="shared" si="154"/>
        <v>7.0781682911017914</v>
      </c>
      <c r="F527">
        <f t="shared" si="155"/>
        <v>18.150046161471494</v>
      </c>
      <c r="H527" s="21">
        <f t="shared" si="158"/>
        <v>2.7395573614061863E-3</v>
      </c>
      <c r="I527" s="21">
        <f t="shared" si="159"/>
        <v>1.9236241078202099E-4</v>
      </c>
      <c r="J527" s="21">
        <f t="shared" si="160"/>
        <v>2.3143204787564375E-2</v>
      </c>
      <c r="K527" s="21">
        <f t="shared" si="161"/>
        <v>2.5471949506241653E-3</v>
      </c>
      <c r="L527">
        <f t="shared" si="156"/>
        <v>2.059600983694021E-2</v>
      </c>
      <c r="M527">
        <f t="shared" si="157"/>
        <v>4.2419562120333789E-4</v>
      </c>
      <c r="N527">
        <f t="shared" si="162"/>
        <v>8.0747156175713162</v>
      </c>
      <c r="O527" s="21">
        <f t="shared" si="166"/>
        <v>0.16588438242868442</v>
      </c>
      <c r="P527" s="25">
        <f t="shared" si="163"/>
        <v>2.7517628333746023E-2</v>
      </c>
      <c r="Q527" s="27">
        <f t="shared" si="164"/>
        <v>4.8683966382018982</v>
      </c>
      <c r="R527" s="28">
        <f t="shared" si="165"/>
        <v>3.4744960000000297E-2</v>
      </c>
      <c r="T527" s="8"/>
      <c r="U527" s="14"/>
      <c r="AB527">
        <f t="shared" si="167"/>
        <v>2.0176862073503124E-2</v>
      </c>
      <c r="AC527">
        <f t="shared" si="168"/>
        <v>4.071057631331688E-4</v>
      </c>
      <c r="AE527" s="6">
        <f t="shared" si="169"/>
        <v>8.0780915174875911</v>
      </c>
      <c r="AF527" s="21">
        <f t="shared" si="170"/>
        <v>0.16250848251240946</v>
      </c>
      <c r="AG527" s="21">
        <f t="shared" si="171"/>
        <v>2.6409006888486089E-2</v>
      </c>
    </row>
    <row r="528" spans="1:33" x14ac:dyDescent="0.2">
      <c r="A528" s="1">
        <v>43191</v>
      </c>
      <c r="B528" s="21">
        <v>113.7806597982887</v>
      </c>
      <c r="C528">
        <v>250.227</v>
      </c>
      <c r="D528" s="20">
        <v>8.4596</v>
      </c>
      <c r="E528">
        <f t="shared" si="154"/>
        <v>7.2553555528032625</v>
      </c>
      <c r="F528">
        <f t="shared" si="155"/>
        <v>18.604394920478722</v>
      </c>
      <c r="H528" s="21">
        <f t="shared" si="158"/>
        <v>4.1134577603143541E-3</v>
      </c>
      <c r="I528" s="21">
        <f t="shared" si="159"/>
        <v>2.6044066560619861E-3</v>
      </c>
      <c r="J528" s="21">
        <f t="shared" si="160"/>
        <v>2.6575734776593807E-2</v>
      </c>
      <c r="K528" s="21">
        <f t="shared" si="161"/>
        <v>1.509051104252368E-3</v>
      </c>
      <c r="L528">
        <f t="shared" si="156"/>
        <v>2.5066683672341439E-2</v>
      </c>
      <c r="M528">
        <f t="shared" si="157"/>
        <v>6.283386303292289E-4</v>
      </c>
      <c r="N528">
        <f t="shared" si="162"/>
        <v>8.2530354865297024</v>
      </c>
      <c r="O528" s="21">
        <f t="shared" si="166"/>
        <v>0.20656451347029758</v>
      </c>
      <c r="P528" s="25">
        <f t="shared" si="163"/>
        <v>4.2668898225220749E-2</v>
      </c>
      <c r="Q528" s="27">
        <f t="shared" si="164"/>
        <v>4.875743297524715</v>
      </c>
      <c r="R528" s="28">
        <f t="shared" si="165"/>
        <v>4.7960999999999747E-2</v>
      </c>
      <c r="T528" s="8"/>
      <c r="U528" s="14"/>
      <c r="AB528">
        <f t="shared" si="167"/>
        <v>2.4093225322353865E-2</v>
      </c>
      <c r="AC528">
        <f t="shared" si="168"/>
        <v>5.8048350643371356E-4</v>
      </c>
      <c r="AE528" s="6">
        <f t="shared" si="169"/>
        <v>8.2610573674086112</v>
      </c>
      <c r="AF528" s="21">
        <f t="shared" si="170"/>
        <v>0.19854263259138882</v>
      </c>
      <c r="AG528" s="21">
        <f t="shared" si="171"/>
        <v>3.9419176956319212E-2</v>
      </c>
    </row>
    <row r="529" spans="1:33" x14ac:dyDescent="0.2">
      <c r="A529" s="1">
        <v>43221</v>
      </c>
      <c r="B529" s="21">
        <v>114.04502330011292</v>
      </c>
      <c r="C529">
        <v>250.792</v>
      </c>
      <c r="D529" s="20">
        <v>8.7554999999999996</v>
      </c>
      <c r="E529">
        <f t="shared" si="154"/>
        <v>7.5086427762930574</v>
      </c>
      <c r="F529">
        <f t="shared" si="155"/>
        <v>19.253881427352258</v>
      </c>
      <c r="H529" s="21">
        <f t="shared" si="158"/>
        <v>2.3234484867014071E-3</v>
      </c>
      <c r="I529" s="21">
        <f t="shared" si="159"/>
        <v>2.2579497815982119E-3</v>
      </c>
      <c r="J529" s="21">
        <f t="shared" si="160"/>
        <v>3.4978013144829401E-2</v>
      </c>
      <c r="K529" s="21">
        <f t="shared" si="161"/>
        <v>6.5498705103195221E-5</v>
      </c>
      <c r="L529">
        <f t="shared" si="156"/>
        <v>3.4912514439726205E-2</v>
      </c>
      <c r="M529">
        <f t="shared" si="157"/>
        <v>1.2188836645040909E-3</v>
      </c>
      <c r="N529">
        <f t="shared" si="162"/>
        <v>8.4601540928456913</v>
      </c>
      <c r="O529" s="21">
        <f t="shared" si="166"/>
        <v>0.29534590715430831</v>
      </c>
      <c r="P529" s="25">
        <f t="shared" si="163"/>
        <v>8.7229204872801308E-2</v>
      </c>
      <c r="Q529" s="27">
        <f t="shared" si="164"/>
        <v>4.8760626523971187</v>
      </c>
      <c r="R529" s="28">
        <f t="shared" si="165"/>
        <v>8.7556809999999763E-2</v>
      </c>
      <c r="T529" s="8"/>
      <c r="U529" s="14"/>
      <c r="AB529">
        <f t="shared" si="167"/>
        <v>3.3168280074559943E-2</v>
      </c>
      <c r="AC529">
        <f t="shared" si="168"/>
        <v>1.1001348031044501E-3</v>
      </c>
      <c r="AE529" s="6">
        <f t="shared" si="169"/>
        <v>8.4749096178812522</v>
      </c>
      <c r="AF529" s="21">
        <f t="shared" si="170"/>
        <v>0.28059038211874743</v>
      </c>
      <c r="AG529" s="21">
        <f t="shared" si="171"/>
        <v>7.8730962537544691E-2</v>
      </c>
    </row>
    <row r="530" spans="1:33" x14ac:dyDescent="0.2">
      <c r="A530" s="1">
        <v>43252</v>
      </c>
      <c r="B530" s="21">
        <v>114.30938680193714</v>
      </c>
      <c r="C530">
        <v>251.018</v>
      </c>
      <c r="D530" s="20">
        <v>8.8010000000000002</v>
      </c>
      <c r="E530">
        <f t="shared" si="154"/>
        <v>7.5369935091800082</v>
      </c>
      <c r="F530">
        <f t="shared" si="155"/>
        <v>19.3265792058519</v>
      </c>
      <c r="H530" s="21">
        <f t="shared" si="158"/>
        <v>2.3180625876899619E-3</v>
      </c>
      <c r="I530" s="21">
        <f t="shared" si="159"/>
        <v>9.0114517209483047E-4</v>
      </c>
      <c r="J530" s="21">
        <f t="shared" si="160"/>
        <v>5.1967334818114885E-3</v>
      </c>
      <c r="K530" s="21">
        <f t="shared" si="161"/>
        <v>1.4169174155951314E-3</v>
      </c>
      <c r="L530">
        <f t="shared" si="156"/>
        <v>3.7798160662163571E-3</v>
      </c>
      <c r="M530">
        <f t="shared" si="157"/>
        <v>1.4287009494427297E-5</v>
      </c>
      <c r="N530">
        <f t="shared" si="162"/>
        <v>8.767905820432242</v>
      </c>
      <c r="O530" s="21">
        <f t="shared" si="166"/>
        <v>3.3094179567758175E-2</v>
      </c>
      <c r="P530" s="25">
        <f t="shared" si="163"/>
        <v>1.0952247212630227E-3</v>
      </c>
      <c r="Q530" s="27">
        <f t="shared" si="164"/>
        <v>4.8829716304888331</v>
      </c>
      <c r="R530" s="28">
        <f t="shared" si="165"/>
        <v>2.070250000000049E-3</v>
      </c>
      <c r="T530" s="8"/>
      <c r="U530" s="14"/>
      <c r="AB530">
        <f t="shared" si="167"/>
        <v>2.7571634940801513E-3</v>
      </c>
      <c r="AC530">
        <f t="shared" si="168"/>
        <v>7.6019505330882687E-6</v>
      </c>
      <c r="AE530" s="6">
        <f t="shared" si="169"/>
        <v>8.7768596550275806</v>
      </c>
      <c r="AF530" s="21">
        <f t="shared" si="170"/>
        <v>2.414034497241957E-2</v>
      </c>
      <c r="AG530" s="21">
        <f t="shared" si="171"/>
        <v>5.8275625538742283E-4</v>
      </c>
    </row>
    <row r="531" spans="1:33" x14ac:dyDescent="0.2">
      <c r="A531" s="1">
        <v>43282</v>
      </c>
      <c r="B531" s="21">
        <v>114.90420468104162</v>
      </c>
      <c r="C531">
        <v>251.214</v>
      </c>
      <c r="D531" s="20">
        <v>8.8239000000000001</v>
      </c>
      <c r="E531">
        <f t="shared" si="154"/>
        <v>7.5233565678238277</v>
      </c>
      <c r="F531">
        <f t="shared" si="155"/>
        <v>19.291610961959321</v>
      </c>
      <c r="H531" s="21">
        <f t="shared" si="158"/>
        <v>5.2035786014241747E-3</v>
      </c>
      <c r="I531" s="21">
        <f t="shared" si="159"/>
        <v>7.8082049892835848E-4</v>
      </c>
      <c r="J531" s="21">
        <f t="shared" si="160"/>
        <v>2.6019770480627535E-3</v>
      </c>
      <c r="K531" s="21">
        <f t="shared" si="161"/>
        <v>4.4227581024958162E-3</v>
      </c>
      <c r="L531">
        <f t="shared" si="156"/>
        <v>-1.8207810544330627E-3</v>
      </c>
      <c r="M531">
        <f t="shared" si="157"/>
        <v>3.3152436481823755E-6</v>
      </c>
      <c r="N531">
        <f t="shared" si="162"/>
        <v>8.8399246940600662</v>
      </c>
      <c r="O531" s="21">
        <f t="shared" si="166"/>
        <v>-1.6024694060066125E-2</v>
      </c>
      <c r="P531" s="25">
        <f t="shared" si="163"/>
        <v>2.5679081971871853E-4</v>
      </c>
      <c r="Q531" s="27">
        <f t="shared" si="164"/>
        <v>4.9045678328318347</v>
      </c>
      <c r="R531" s="28">
        <f t="shared" si="165"/>
        <v>5.2440999999999632E-4</v>
      </c>
      <c r="T531" s="8"/>
      <c r="U531" s="14"/>
      <c r="AB531">
        <f t="shared" si="167"/>
        <v>-1.2384832913567498E-3</v>
      </c>
      <c r="AC531">
        <f t="shared" si="168"/>
        <v>1.5338408629698479E-6</v>
      </c>
      <c r="AE531" s="6">
        <f t="shared" si="169"/>
        <v>8.834799891447231</v>
      </c>
      <c r="AF531" s="21">
        <f t="shared" si="170"/>
        <v>-1.0899891447230914E-2</v>
      </c>
      <c r="AG531" s="21">
        <f t="shared" si="171"/>
        <v>1.1880763356141762E-4</v>
      </c>
    </row>
    <row r="532" spans="1:33" x14ac:dyDescent="0.2">
      <c r="A532" s="1">
        <v>43313</v>
      </c>
      <c r="B532" s="21">
        <v>114.66071198199302</v>
      </c>
      <c r="C532">
        <v>251.66300000000001</v>
      </c>
      <c r="D532" s="20">
        <v>9.0690000000000008</v>
      </c>
      <c r="E532">
        <f t="shared" si="154"/>
        <v>7.762601421019041</v>
      </c>
      <c r="F532">
        <f t="shared" si="155"/>
        <v>19.905089612198037</v>
      </c>
      <c r="H532" s="21">
        <f t="shared" si="158"/>
        <v>-2.119093028183805E-3</v>
      </c>
      <c r="I532" s="21">
        <f t="shared" si="159"/>
        <v>1.7873207703393845E-3</v>
      </c>
      <c r="J532" s="21">
        <f t="shared" si="160"/>
        <v>2.7776833372998411E-2</v>
      </c>
      <c r="K532" s="21">
        <f t="shared" si="161"/>
        <v>-3.9064137985231895E-3</v>
      </c>
      <c r="L532">
        <f t="shared" si="156"/>
        <v>3.16832471715216E-2</v>
      </c>
      <c r="M532">
        <f t="shared" si="157"/>
        <v>1.0038281513317314E-3</v>
      </c>
      <c r="N532">
        <f t="shared" si="162"/>
        <v>8.7894301952832112</v>
      </c>
      <c r="O532" s="21">
        <f t="shared" si="166"/>
        <v>0.2795698047167896</v>
      </c>
      <c r="P532" s="25">
        <f t="shared" si="163"/>
        <v>7.8159275709383871E-2</v>
      </c>
      <c r="Q532" s="27">
        <f t="shared" si="164"/>
        <v>4.8854085613738674</v>
      </c>
      <c r="R532" s="28">
        <f t="shared" si="165"/>
        <v>6.0074010000000372E-2</v>
      </c>
      <c r="T532" s="8"/>
      <c r="U532" s="14"/>
      <c r="AB532">
        <f t="shared" si="167"/>
        <v>2.7818234306047348E-2</v>
      </c>
      <c r="AC532">
        <f t="shared" si="168"/>
        <v>7.7385415990614955E-4</v>
      </c>
      <c r="AE532" s="6">
        <f t="shared" si="169"/>
        <v>8.8235346823068692</v>
      </c>
      <c r="AF532" s="21">
        <f t="shared" si="170"/>
        <v>0.24546531769313162</v>
      </c>
      <c r="AG532" s="21">
        <f t="shared" si="171"/>
        <v>6.0253222190190039E-2</v>
      </c>
    </row>
    <row r="533" spans="1:33" x14ac:dyDescent="0.2">
      <c r="A533" s="1">
        <v>43344</v>
      </c>
      <c r="B533" s="21">
        <v>115.18596051851216</v>
      </c>
      <c r="C533">
        <v>252.18199999999999</v>
      </c>
      <c r="D533" s="20">
        <v>8.9395000000000007</v>
      </c>
      <c r="E533">
        <f t="shared" si="154"/>
        <v>7.6325721011410002</v>
      </c>
      <c r="F533">
        <f t="shared" si="155"/>
        <v>19.571664626937643</v>
      </c>
      <c r="H533" s="21">
        <f t="shared" si="158"/>
        <v>4.5808937293327912E-3</v>
      </c>
      <c r="I533" s="21">
        <f t="shared" si="159"/>
        <v>2.0622817021174189E-3</v>
      </c>
      <c r="J533" s="21">
        <f t="shared" si="160"/>
        <v>-1.4279413386260931E-2</v>
      </c>
      <c r="K533" s="21">
        <f t="shared" si="161"/>
        <v>2.5186120272153723E-3</v>
      </c>
      <c r="L533">
        <f t="shared" si="156"/>
        <v>-1.6798025413476303E-2</v>
      </c>
      <c r="M533">
        <f t="shared" si="157"/>
        <v>2.8217365779179573E-4</v>
      </c>
      <c r="N533">
        <f t="shared" si="162"/>
        <v>9.0918412924748164</v>
      </c>
      <c r="O533" s="21">
        <f t="shared" si="166"/>
        <v>-0.15234129247481576</v>
      </c>
      <c r="P533" s="25">
        <f t="shared" si="163"/>
        <v>2.3207869392897356E-2</v>
      </c>
      <c r="Q533" s="27">
        <f t="shared" si="164"/>
        <v>4.8977130101344049</v>
      </c>
      <c r="R533" s="28">
        <f t="shared" si="165"/>
        <v>1.6770250000000046E-2</v>
      </c>
      <c r="T533" s="8"/>
      <c r="U533" s="14"/>
      <c r="AB533">
        <f t="shared" si="167"/>
        <v>-1.7232434854854678E-2</v>
      </c>
      <c r="AC533">
        <f t="shared" si="168"/>
        <v>2.9695681102681035E-4</v>
      </c>
      <c r="AE533" s="6">
        <f t="shared" si="169"/>
        <v>9.0957809516986785</v>
      </c>
      <c r="AF533" s="21">
        <f t="shared" si="170"/>
        <v>-0.15628095169867784</v>
      </c>
      <c r="AG533" s="21">
        <f t="shared" si="171"/>
        <v>2.4423735863844477E-2</v>
      </c>
    </row>
    <row r="534" spans="1:33" x14ac:dyDescent="0.2">
      <c r="A534" s="1">
        <v>43374</v>
      </c>
      <c r="B534" s="21">
        <v>115.03986489908301</v>
      </c>
      <c r="C534">
        <v>252.77199999999999</v>
      </c>
      <c r="D534" s="20">
        <v>9.0390999999999995</v>
      </c>
      <c r="E534">
        <f t="shared" si="154"/>
        <v>7.7454908112378229</v>
      </c>
      <c r="F534">
        <f t="shared" si="155"/>
        <v>19.861214086128609</v>
      </c>
      <c r="H534" s="21">
        <f t="shared" si="158"/>
        <v>-1.2683457148031652E-3</v>
      </c>
      <c r="I534" s="21">
        <f t="shared" si="159"/>
        <v>2.3395801444987541E-3</v>
      </c>
      <c r="J534" s="21">
        <f t="shared" si="160"/>
        <v>1.1141562727221777E-2</v>
      </c>
      <c r="K534" s="21">
        <f t="shared" si="161"/>
        <v>-3.6079258593019192E-3</v>
      </c>
      <c r="L534">
        <f t="shared" si="156"/>
        <v>1.4749488586523696E-2</v>
      </c>
      <c r="M534">
        <f t="shared" si="157"/>
        <v>2.1754741356399277E-4</v>
      </c>
      <c r="N534">
        <f t="shared" si="162"/>
        <v>8.9072469467807718</v>
      </c>
      <c r="O534" s="21">
        <f t="shared" si="166"/>
        <v>0.13185305321922769</v>
      </c>
      <c r="P534" s="25">
        <f t="shared" si="163"/>
        <v>1.7385227643232488E-2</v>
      </c>
      <c r="Q534" s="27">
        <f t="shared" si="164"/>
        <v>4.8800424247137011</v>
      </c>
      <c r="R534" s="28">
        <f t="shared" si="165"/>
        <v>9.9201599999997614E-3</v>
      </c>
      <c r="T534" s="8"/>
      <c r="U534" s="14"/>
      <c r="AB534">
        <f t="shared" si="167"/>
        <v>1.1043851539002067E-2</v>
      </c>
      <c r="AC534">
        <f t="shared" si="168"/>
        <v>1.2196665681551833E-4</v>
      </c>
      <c r="AE534" s="6">
        <f t="shared" si="169"/>
        <v>8.9403734891670901</v>
      </c>
      <c r="AF534" s="21">
        <f t="shared" si="170"/>
        <v>9.8726510832909398E-2</v>
      </c>
      <c r="AG534" s="21">
        <f t="shared" si="171"/>
        <v>9.7469239412405762E-3</v>
      </c>
    </row>
    <row r="535" spans="1:33" x14ac:dyDescent="0.2">
      <c r="A535" s="1">
        <v>43405</v>
      </c>
      <c r="B535" s="21">
        <v>114.92855395094647</v>
      </c>
      <c r="C535">
        <v>252.59399999999999</v>
      </c>
      <c r="D535" s="20">
        <v>9.0676000000000005</v>
      </c>
      <c r="E535">
        <f t="shared" si="154"/>
        <v>7.7719606318599874</v>
      </c>
      <c r="F535">
        <f t="shared" si="155"/>
        <v>19.929088774384059</v>
      </c>
      <c r="H535" s="21">
        <f t="shared" si="158"/>
        <v>-9.675858732466347E-4</v>
      </c>
      <c r="I535" s="21">
        <f t="shared" si="159"/>
        <v>-7.0419191999115949E-4</v>
      </c>
      <c r="J535" s="21">
        <f t="shared" si="160"/>
        <v>3.15296876901483E-3</v>
      </c>
      <c r="K535" s="21">
        <f t="shared" si="161"/>
        <v>-2.6339395325547521E-4</v>
      </c>
      <c r="L535">
        <f t="shared" si="156"/>
        <v>3.4163627222703052E-3</v>
      </c>
      <c r="M535">
        <f t="shared" si="157"/>
        <v>1.1671534250118172E-5</v>
      </c>
      <c r="N535">
        <f t="shared" si="162"/>
        <v>9.0367191557171278</v>
      </c>
      <c r="O535" s="21">
        <f t="shared" si="166"/>
        <v>3.0880844282872744E-2</v>
      </c>
      <c r="P535" s="25">
        <f t="shared" si="163"/>
        <v>9.5362654362303424E-4</v>
      </c>
      <c r="Q535" s="27">
        <f t="shared" si="164"/>
        <v>4.8787570510474012</v>
      </c>
      <c r="R535" s="28">
        <f t="shared" si="165"/>
        <v>8.1225000000006151E-4</v>
      </c>
      <c r="T535" s="8"/>
      <c r="U535" s="14"/>
      <c r="AB535">
        <f t="shared" si="167"/>
        <v>1.4965181244719315E-3</v>
      </c>
      <c r="AC535">
        <f t="shared" si="168"/>
        <v>2.2395664968729874E-6</v>
      </c>
      <c r="AE535" s="6">
        <f t="shared" si="169"/>
        <v>9.0540728230210874</v>
      </c>
      <c r="AF535" s="21">
        <f t="shared" si="170"/>
        <v>1.3527176978913147E-2</v>
      </c>
      <c r="AG535" s="21">
        <f t="shared" si="171"/>
        <v>1.8298451701883781E-4</v>
      </c>
    </row>
    <row r="536" spans="1:33" x14ac:dyDescent="0.2">
      <c r="A536" s="1">
        <v>43435</v>
      </c>
      <c r="B536" s="21">
        <v>115.43988861894856</v>
      </c>
      <c r="C536">
        <v>252.767</v>
      </c>
      <c r="D536" s="20">
        <v>9.0303000000000004</v>
      </c>
      <c r="E536">
        <f t="shared" si="154"/>
        <v>7.710984030661729</v>
      </c>
      <c r="F536">
        <f t="shared" si="155"/>
        <v>19.772730790086154</v>
      </c>
      <c r="H536" s="21">
        <f t="shared" si="158"/>
        <v>4.4491525423728806E-3</v>
      </c>
      <c r="I536" s="21">
        <f t="shared" si="159"/>
        <v>6.8489354458134422E-4</v>
      </c>
      <c r="J536" s="21">
        <f t="shared" si="160"/>
        <v>-4.11354713485379E-3</v>
      </c>
      <c r="K536" s="21">
        <f t="shared" si="161"/>
        <v>3.7642589977915364E-3</v>
      </c>
      <c r="L536">
        <f t="shared" si="156"/>
        <v>-7.8778061326453264E-3</v>
      </c>
      <c r="M536">
        <f t="shared" si="157"/>
        <v>6.2059829463544314E-5</v>
      </c>
      <c r="N536">
        <f t="shared" si="162"/>
        <v>9.1017327948883757</v>
      </c>
      <c r="O536" s="21">
        <f t="shared" si="166"/>
        <v>-7.1432794888375284E-2</v>
      </c>
      <c r="P536" s="25">
        <f t="shared" si="163"/>
        <v>5.1026441855646937E-3</v>
      </c>
      <c r="Q536" s="27">
        <f t="shared" si="164"/>
        <v>4.8971219561748454</v>
      </c>
      <c r="R536" s="28">
        <f t="shared" si="165"/>
        <v>1.3912900000000083E-3</v>
      </c>
      <c r="T536" s="8"/>
      <c r="U536" s="14"/>
      <c r="AB536">
        <f t="shared" si="167"/>
        <v>-7.6471099575833139E-3</v>
      </c>
      <c r="AC536">
        <f t="shared" si="168"/>
        <v>5.8478290703369876E-5</v>
      </c>
      <c r="AE536" s="6">
        <f t="shared" si="169"/>
        <v>9.0996409342513829</v>
      </c>
      <c r="AF536" s="21">
        <f t="shared" si="170"/>
        <v>-6.9340934251382436E-2</v>
      </c>
      <c r="AG536" s="21">
        <f t="shared" si="171"/>
        <v>4.808165162854542E-3</v>
      </c>
    </row>
    <row r="537" spans="1:33" x14ac:dyDescent="0.2">
      <c r="A537" s="1">
        <v>43466</v>
      </c>
      <c r="B537" s="21">
        <v>114.28851599916152</v>
      </c>
      <c r="C537">
        <v>252.56100000000001</v>
      </c>
      <c r="D537" s="20">
        <v>8.9949999999999992</v>
      </c>
      <c r="E537">
        <f t="shared" si="154"/>
        <v>7.7518973444611037</v>
      </c>
      <c r="F537">
        <f t="shared" si="155"/>
        <v>19.877641906004509</v>
      </c>
      <c r="H537" s="21">
        <f t="shared" si="158"/>
        <v>-9.9737849157803815E-3</v>
      </c>
      <c r="I537" s="21">
        <f t="shared" si="159"/>
        <v>-8.1497980353439914E-4</v>
      </c>
      <c r="J537" s="21">
        <f t="shared" si="160"/>
        <v>-3.9090617144503792E-3</v>
      </c>
      <c r="K537" s="21">
        <f t="shared" si="161"/>
        <v>-9.1588051122459824E-3</v>
      </c>
      <c r="L537">
        <f t="shared" si="156"/>
        <v>5.2497433977956032E-3</v>
      </c>
      <c r="M537">
        <f t="shared" si="157"/>
        <v>2.7559805742698526E-5</v>
      </c>
      <c r="N537">
        <f t="shared" si="162"/>
        <v>8.9475932421948858</v>
      </c>
      <c r="O537" s="21">
        <f t="shared" si="166"/>
        <v>4.7406757805113386E-2</v>
      </c>
      <c r="P537" s="25">
        <f t="shared" si="163"/>
        <v>2.2474006855926791E-3</v>
      </c>
      <c r="Q537" s="27">
        <f t="shared" si="164"/>
        <v>4.8522701705673388</v>
      </c>
      <c r="R537" s="28">
        <f t="shared" si="165"/>
        <v>1.2460900000000861E-3</v>
      </c>
      <c r="T537" s="8"/>
      <c r="U537" s="14"/>
      <c r="AB537">
        <f t="shared" si="167"/>
        <v>-1.4197518330826154E-3</v>
      </c>
      <c r="AC537">
        <f t="shared" si="168"/>
        <v>2.0156952675414467E-6</v>
      </c>
      <c r="AE537" s="6">
        <f t="shared" si="169"/>
        <v>9.0078207849782856</v>
      </c>
      <c r="AF537" s="21">
        <f t="shared" si="170"/>
        <v>-1.2820784978286426E-2</v>
      </c>
      <c r="AG537" s="21">
        <f t="shared" si="171"/>
        <v>1.6437252745945486E-4</v>
      </c>
    </row>
    <row r="538" spans="1:33" x14ac:dyDescent="0.2">
      <c r="A538" s="1">
        <v>43497</v>
      </c>
      <c r="B538" s="21">
        <v>115.14421891296094</v>
      </c>
      <c r="C538">
        <v>253.31899999999999</v>
      </c>
      <c r="D538" s="20">
        <v>9.2481000000000009</v>
      </c>
      <c r="E538">
        <f t="shared" si="154"/>
        <v>7.9345316043061516</v>
      </c>
      <c r="F538">
        <f t="shared" si="155"/>
        <v>20.345958016970815</v>
      </c>
      <c r="H538" s="21">
        <f t="shared" si="158"/>
        <v>7.4872169466764227E-3</v>
      </c>
      <c r="I538" s="21">
        <f t="shared" si="159"/>
        <v>3.001255142321968E-3</v>
      </c>
      <c r="J538" s="21">
        <f t="shared" si="160"/>
        <v>2.8137854363535553E-2</v>
      </c>
      <c r="K538" s="21">
        <f t="shared" si="161"/>
        <v>4.4859618043544547E-3</v>
      </c>
      <c r="L538">
        <f t="shared" si="156"/>
        <v>2.3651892559181098E-2</v>
      </c>
      <c r="M538">
        <f t="shared" si="157"/>
        <v>5.5941202163104615E-4</v>
      </c>
      <c r="N538">
        <f t="shared" si="162"/>
        <v>9.0353512264301674</v>
      </c>
      <c r="O538" s="21">
        <f t="shared" si="166"/>
        <v>0.21274877356983346</v>
      </c>
      <c r="P538" s="25">
        <f t="shared" si="163"/>
        <v>4.5262040655468266E-2</v>
      </c>
      <c r="Q538" s="27">
        <f t="shared" si="164"/>
        <v>4.8740372692169123</v>
      </c>
      <c r="R538" s="28">
        <f t="shared" si="165"/>
        <v>6.4059610000000836E-2</v>
      </c>
      <c r="T538" s="8"/>
      <c r="U538" s="14"/>
      <c r="AB538">
        <f t="shared" si="167"/>
        <v>2.4267937554080694E-2</v>
      </c>
      <c r="AC538">
        <f t="shared" si="168"/>
        <v>5.8893279312876006E-4</v>
      </c>
      <c r="AE538" s="6">
        <f t="shared" si="169"/>
        <v>9.0298099017010465</v>
      </c>
      <c r="AF538" s="21">
        <f t="shared" si="170"/>
        <v>0.2182900982989544</v>
      </c>
      <c r="AG538" s="21">
        <f t="shared" si="171"/>
        <v>4.7650567015367178E-2</v>
      </c>
    </row>
    <row r="539" spans="1:33" x14ac:dyDescent="0.2">
      <c r="A539" s="1">
        <v>43525</v>
      </c>
      <c r="B539" s="21">
        <v>115.41206088191441</v>
      </c>
      <c r="C539">
        <v>254.27699999999999</v>
      </c>
      <c r="D539" s="20">
        <v>9.2931000000000008</v>
      </c>
      <c r="E539">
        <f t="shared" si="154"/>
        <v>7.984719120948613</v>
      </c>
      <c r="F539">
        <f t="shared" si="155"/>
        <v>20.474650315080684</v>
      </c>
      <c r="H539" s="21">
        <f t="shared" si="158"/>
        <v>2.3261434354420185E-3</v>
      </c>
      <c r="I539" s="21">
        <f t="shared" si="159"/>
        <v>3.7817929172307974E-3</v>
      </c>
      <c r="J539" s="21">
        <f t="shared" si="160"/>
        <v>4.8658643397021528E-3</v>
      </c>
      <c r="K539" s="21">
        <f t="shared" si="161"/>
        <v>-1.4556494817887788E-3</v>
      </c>
      <c r="L539">
        <f t="shared" si="156"/>
        <v>6.3215138214909317E-3</v>
      </c>
      <c r="M539">
        <f t="shared" si="157"/>
        <v>3.9961536995300879E-5</v>
      </c>
      <c r="N539">
        <f t="shared" si="162"/>
        <v>9.2346380080274706</v>
      </c>
      <c r="O539" s="21">
        <f t="shared" si="166"/>
        <v>5.8461991972530214E-2</v>
      </c>
      <c r="P539" s="25">
        <f t="shared" si="163"/>
        <v>3.4178045053961871E-3</v>
      </c>
      <c r="Q539" s="27">
        <f t="shared" si="164"/>
        <v>4.8669423793917579</v>
      </c>
      <c r="R539" s="28">
        <f t="shared" si="165"/>
        <v>2.0249999999999938E-3</v>
      </c>
      <c r="T539" s="8"/>
      <c r="U539" s="14"/>
      <c r="AB539">
        <f t="shared" si="167"/>
        <v>3.7650716426838584E-3</v>
      </c>
      <c r="AC539">
        <f t="shared" si="168"/>
        <v>1.4175764474542129E-5</v>
      </c>
      <c r="AE539" s="6">
        <f t="shared" si="169"/>
        <v>9.2582802409412963</v>
      </c>
      <c r="AF539" s="21">
        <f t="shared" si="170"/>
        <v>3.4819759058704491E-2</v>
      </c>
      <c r="AG539" s="21">
        <f t="shared" si="171"/>
        <v>1.2124156209062334E-3</v>
      </c>
    </row>
    <row r="540" spans="1:33" x14ac:dyDescent="0.2">
      <c r="A540" s="1">
        <v>43556</v>
      </c>
      <c r="B540" s="21">
        <v>116.2190652559041</v>
      </c>
      <c r="C540">
        <v>255.233</v>
      </c>
      <c r="D540" s="20">
        <v>9.3279999999999994</v>
      </c>
      <c r="E540">
        <f t="shared" si="154"/>
        <v>7.9889763372693361</v>
      </c>
      <c r="F540">
        <f t="shared" si="155"/>
        <v>20.485566793689653</v>
      </c>
      <c r="H540" s="21">
        <f t="shared" si="158"/>
        <v>6.9923746948370447E-3</v>
      </c>
      <c r="I540" s="21">
        <f t="shared" si="159"/>
        <v>3.7596794047436433E-3</v>
      </c>
      <c r="J540" s="21">
        <f t="shared" si="160"/>
        <v>3.7554744918271155E-3</v>
      </c>
      <c r="K540" s="21">
        <f t="shared" si="161"/>
        <v>3.2326952900934014E-3</v>
      </c>
      <c r="L540">
        <f t="shared" si="156"/>
        <v>5.2277920173371406E-4</v>
      </c>
      <c r="M540">
        <f t="shared" si="157"/>
        <v>2.7329809376533928E-7</v>
      </c>
      <c r="N540">
        <f t="shared" si="162"/>
        <v>9.3231417606003681</v>
      </c>
      <c r="O540" s="21">
        <f t="shared" si="166"/>
        <v>4.8582393996312589E-3</v>
      </c>
      <c r="P540" s="25">
        <f t="shared" si="163"/>
        <v>2.3602490064129497E-5</v>
      </c>
      <c r="Q540" s="27">
        <f t="shared" si="164"/>
        <v>4.8826757210987735</v>
      </c>
      <c r="R540" s="28">
        <f t="shared" si="165"/>
        <v>1.2180099999999023E-3</v>
      </c>
      <c r="T540" s="8"/>
      <c r="U540" s="14"/>
      <c r="AB540">
        <f t="shared" si="167"/>
        <v>4.6965017123015967E-4</v>
      </c>
      <c r="AC540">
        <f t="shared" si="168"/>
        <v>2.2057128333651829E-7</v>
      </c>
      <c r="AE540" s="6">
        <f t="shared" si="169"/>
        <v>9.3236354939937396</v>
      </c>
      <c r="AF540" s="21">
        <f t="shared" si="170"/>
        <v>4.3645060062598162E-3</v>
      </c>
      <c r="AG540" s="21">
        <f t="shared" si="171"/>
        <v>1.904891267867801E-5</v>
      </c>
    </row>
    <row r="541" spans="1:33" x14ac:dyDescent="0.2">
      <c r="A541" s="1">
        <v>43586</v>
      </c>
      <c r="B541" s="21">
        <v>116.51125649476243</v>
      </c>
      <c r="C541">
        <v>255.29599999999999</v>
      </c>
      <c r="D541" s="20">
        <v>9.5921000000000003</v>
      </c>
      <c r="E541">
        <f t="shared" si="154"/>
        <v>8.1965854822406108</v>
      </c>
      <c r="F541">
        <f t="shared" si="155"/>
        <v>21.017924235587337</v>
      </c>
      <c r="H541" s="21">
        <f t="shared" si="158"/>
        <v>2.5141420490257804E-3</v>
      </c>
      <c r="I541" s="21">
        <f t="shared" si="159"/>
        <v>2.4683328566443841E-4</v>
      </c>
      <c r="J541" s="21">
        <f t="shared" si="160"/>
        <v>2.8312607204116658E-2</v>
      </c>
      <c r="K541" s="21">
        <f t="shared" si="161"/>
        <v>2.267308763361342E-3</v>
      </c>
      <c r="L541">
        <f t="shared" si="156"/>
        <v>2.6045298440755316E-2</v>
      </c>
      <c r="M541">
        <f t="shared" si="157"/>
        <v>6.7835757086801127E-4</v>
      </c>
      <c r="N541">
        <f t="shared" si="162"/>
        <v>9.3491494561446338</v>
      </c>
      <c r="O541" s="21">
        <f t="shared" si="166"/>
        <v>0.24295054385536652</v>
      </c>
      <c r="P541" s="25">
        <f t="shared" si="163"/>
        <v>5.9024966759618373E-2</v>
      </c>
      <c r="Q541" s="27">
        <f t="shared" si="164"/>
        <v>4.893746254549872</v>
      </c>
      <c r="R541" s="28">
        <f t="shared" si="165"/>
        <v>6.9748810000000466E-2</v>
      </c>
      <c r="T541" s="8"/>
      <c r="U541" s="14"/>
      <c r="AB541">
        <f t="shared" si="167"/>
        <v>2.547670715157635E-2</v>
      </c>
      <c r="AC541">
        <f t="shared" si="168"/>
        <v>6.4906260728718153E-4</v>
      </c>
      <c r="AE541" s="6">
        <f t="shared" si="169"/>
        <v>9.354453275690096</v>
      </c>
      <c r="AF541" s="21">
        <f t="shared" si="170"/>
        <v>0.2376467243099043</v>
      </c>
      <c r="AG541" s="21">
        <f t="shared" si="171"/>
        <v>5.647596557522766E-2</v>
      </c>
    </row>
    <row r="542" spans="1:33" x14ac:dyDescent="0.2">
      <c r="A542" s="1">
        <v>43617</v>
      </c>
      <c r="B542" s="21">
        <v>116.34429007255767</v>
      </c>
      <c r="C542">
        <v>255.21299999999999</v>
      </c>
      <c r="D542" s="20">
        <v>9.4085000000000001</v>
      </c>
      <c r="E542">
        <f t="shared" si="154"/>
        <v>8.0486169382613273</v>
      </c>
      <c r="F542">
        <f t="shared" si="155"/>
        <v>20.63849896718196</v>
      </c>
      <c r="H542" s="21">
        <f t="shared" si="158"/>
        <v>-1.4330497089117822E-3</v>
      </c>
      <c r="I542" s="21">
        <f t="shared" si="159"/>
        <v>-3.2511281022806759E-4</v>
      </c>
      <c r="J542" s="21">
        <f t="shared" si="160"/>
        <v>-1.9140751243210574E-2</v>
      </c>
      <c r="K542" s="21">
        <f t="shared" si="161"/>
        <v>-1.1079368986837146E-3</v>
      </c>
      <c r="L542">
        <f t="shared" si="156"/>
        <v>-1.803281434452686E-2</v>
      </c>
      <c r="M542">
        <f t="shared" si="157"/>
        <v>3.2518239318417367E-4</v>
      </c>
      <c r="N542">
        <f t="shared" si="162"/>
        <v>9.581472558474136</v>
      </c>
      <c r="O542" s="21">
        <f t="shared" si="166"/>
        <v>-0.17297255847413595</v>
      </c>
      <c r="P542" s="25">
        <f t="shared" si="163"/>
        <v>2.9919505985088381E-2</v>
      </c>
      <c r="Q542" s="27">
        <f t="shared" si="164"/>
        <v>4.888324292501661</v>
      </c>
      <c r="R542" s="28">
        <f t="shared" si="165"/>
        <v>3.3708960000000079E-2</v>
      </c>
      <c r="T542" s="8"/>
      <c r="U542" s="14"/>
      <c r="AB542">
        <f t="shared" si="167"/>
        <v>-2.040359750645919E-2</v>
      </c>
      <c r="AC542">
        <f t="shared" si="168"/>
        <v>4.1630679120558767E-4</v>
      </c>
      <c r="AE542" s="6">
        <f t="shared" si="169"/>
        <v>9.6042133476417089</v>
      </c>
      <c r="AF542" s="21">
        <f t="shared" si="170"/>
        <v>-0.19571334764170878</v>
      </c>
      <c r="AG542" s="21">
        <f t="shared" si="171"/>
        <v>3.8303714445124357E-2</v>
      </c>
    </row>
    <row r="543" spans="1:33" x14ac:dyDescent="0.2">
      <c r="A543" s="1">
        <v>43647</v>
      </c>
      <c r="B543" s="21">
        <v>116.80692620075004</v>
      </c>
      <c r="C543">
        <v>255.80199999999999</v>
      </c>
      <c r="D543" s="20">
        <v>9.4191000000000003</v>
      </c>
      <c r="E543">
        <f t="shared" si="154"/>
        <v>8.0442933248381898</v>
      </c>
      <c r="F543">
        <f t="shared" si="155"/>
        <v>20.627412231180934</v>
      </c>
      <c r="H543" s="21">
        <f t="shared" si="158"/>
        <v>3.9764403384459079E-3</v>
      </c>
      <c r="I543" s="21">
        <f t="shared" si="159"/>
        <v>2.3078761661827762E-3</v>
      </c>
      <c r="J543" s="21">
        <f t="shared" si="160"/>
        <v>1.1266408035286446E-3</v>
      </c>
      <c r="K543" s="21">
        <f t="shared" si="161"/>
        <v>1.6685641722631317E-3</v>
      </c>
      <c r="L543">
        <f t="shared" si="156"/>
        <v>-5.419233687344871E-4</v>
      </c>
      <c r="M543">
        <f t="shared" si="157"/>
        <v>2.9368093758053487E-7</v>
      </c>
      <c r="N543">
        <f t="shared" si="162"/>
        <v>9.4241986860147371</v>
      </c>
      <c r="O543" s="21">
        <f t="shared" si="166"/>
        <v>-5.0986860147368418E-3</v>
      </c>
      <c r="P543" s="25">
        <f t="shared" si="163"/>
        <v>2.599659907687306E-5</v>
      </c>
      <c r="Q543" s="27">
        <f t="shared" si="164"/>
        <v>4.8964807752785324</v>
      </c>
      <c r="R543" s="28">
        <f t="shared" si="165"/>
        <v>1.123600000000035E-4</v>
      </c>
      <c r="T543" s="8"/>
      <c r="U543" s="14"/>
      <c r="AB543">
        <f t="shared" si="167"/>
        <v>-1.4302106871732687E-3</v>
      </c>
      <c r="AC543">
        <f t="shared" si="168"/>
        <v>2.0455026097046333E-6</v>
      </c>
      <c r="AE543" s="6">
        <f t="shared" si="169"/>
        <v>9.4325561372502698</v>
      </c>
      <c r="AF543" s="21">
        <f t="shared" si="170"/>
        <v>-1.3456137250269506E-2</v>
      </c>
      <c r="AG543" s="21">
        <f t="shared" si="171"/>
        <v>1.8106762969809061E-4</v>
      </c>
    </row>
    <row r="544" spans="1:33" x14ac:dyDescent="0.2">
      <c r="A544" s="1">
        <v>43678</v>
      </c>
      <c r="B544" s="21">
        <v>116.31646233552352</v>
      </c>
      <c r="C544">
        <v>256.036</v>
      </c>
      <c r="D544" s="20">
        <v>9.6466999999999992</v>
      </c>
      <c r="E544">
        <f t="shared" si="154"/>
        <v>8.2809806856604098</v>
      </c>
      <c r="F544">
        <f t="shared" si="155"/>
        <v>21.234332884672693</v>
      </c>
      <c r="H544" s="21">
        <f t="shared" si="158"/>
        <v>-4.1989279332937945E-3</v>
      </c>
      <c r="I544" s="21">
        <f t="shared" si="159"/>
        <v>9.1477001743545117E-4</v>
      </c>
      <c r="J544" s="21">
        <f t="shared" si="160"/>
        <v>2.4163667441687409E-2</v>
      </c>
      <c r="K544" s="21">
        <f t="shared" si="161"/>
        <v>-5.1136979507292457E-3</v>
      </c>
      <c r="L544">
        <f t="shared" si="156"/>
        <v>2.9277365392416654E-2</v>
      </c>
      <c r="M544">
        <f t="shared" si="157"/>
        <v>8.5716412432107643E-4</v>
      </c>
      <c r="N544">
        <f t="shared" si="162"/>
        <v>9.3709335676322869</v>
      </c>
      <c r="O544" s="21">
        <f t="shared" si="166"/>
        <v>0.27576643236771226</v>
      </c>
      <c r="P544" s="25">
        <f t="shared" si="163"/>
        <v>7.6047125220816011E-2</v>
      </c>
      <c r="Q544" s="27">
        <f t="shared" si="164"/>
        <v>4.8714416515722059</v>
      </c>
      <c r="R544" s="28">
        <f t="shared" si="165"/>
        <v>5.1801759999999503E-2</v>
      </c>
      <c r="T544" s="8"/>
      <c r="U544" s="14"/>
      <c r="AB544">
        <f t="shared" si="167"/>
        <v>2.4767730503817895E-2</v>
      </c>
      <c r="AC544">
        <f t="shared" si="168"/>
        <v>6.1344047430975145E-4</v>
      </c>
      <c r="AE544" s="6">
        <f t="shared" si="169"/>
        <v>9.4134102696114876</v>
      </c>
      <c r="AF544" s="21">
        <f t="shared" si="170"/>
        <v>0.23328973038851153</v>
      </c>
      <c r="AG544" s="21">
        <f t="shared" si="171"/>
        <v>5.44240983047444E-2</v>
      </c>
    </row>
    <row r="545" spans="1:33" x14ac:dyDescent="0.2">
      <c r="A545" s="1">
        <v>43709</v>
      </c>
      <c r="B545" s="21">
        <v>116.85910320768902</v>
      </c>
      <c r="C545">
        <v>256.43</v>
      </c>
      <c r="D545" s="20">
        <v>9.7086000000000006</v>
      </c>
      <c r="E545">
        <f t="shared" si="154"/>
        <v>8.3081827675819486</v>
      </c>
      <c r="F545">
        <f t="shared" si="155"/>
        <v>21.30408525876992</v>
      </c>
      <c r="H545" s="21">
        <f t="shared" si="158"/>
        <v>4.6652112802416656E-3</v>
      </c>
      <c r="I545" s="21">
        <f t="shared" si="159"/>
        <v>1.5388460997671771E-3</v>
      </c>
      <c r="J545" s="21">
        <f t="shared" si="160"/>
        <v>6.4167020846508382E-3</v>
      </c>
      <c r="K545" s="21">
        <f t="shared" si="161"/>
        <v>3.1263651804744885E-3</v>
      </c>
      <c r="L545">
        <f t="shared" si="156"/>
        <v>3.2903369041763497E-3</v>
      </c>
      <c r="M545">
        <f t="shared" si="157"/>
        <v>1.0826316942984804E-5</v>
      </c>
      <c r="N545">
        <f t="shared" si="162"/>
        <v>9.6768591069864822</v>
      </c>
      <c r="O545" s="21">
        <f t="shared" si="166"/>
        <v>3.1740893013518345E-2</v>
      </c>
      <c r="P545" s="25">
        <f t="shared" si="163"/>
        <v>1.0074842892956177E-3</v>
      </c>
      <c r="Q545" s="27">
        <f t="shared" si="164"/>
        <v>4.886671557130394</v>
      </c>
      <c r="R545" s="28">
        <f t="shared" si="165"/>
        <v>3.8316100000001731E-3</v>
      </c>
      <c r="T545" s="8"/>
      <c r="U545" s="14"/>
      <c r="AB545">
        <f t="shared" si="167"/>
        <v>3.1804335589794845E-3</v>
      </c>
      <c r="AC545">
        <f t="shared" si="168"/>
        <v>1.011515762308291E-5</v>
      </c>
      <c r="AE545" s="6">
        <f t="shared" si="169"/>
        <v>9.6779193115865922</v>
      </c>
      <c r="AF545" s="21">
        <f t="shared" si="170"/>
        <v>3.0680688413408319E-2</v>
      </c>
      <c r="AG545" s="21">
        <f t="shared" si="171"/>
        <v>9.4130464152064749E-4</v>
      </c>
    </row>
    <row r="546" spans="1:33" x14ac:dyDescent="0.2">
      <c r="A546" s="1">
        <v>43739</v>
      </c>
      <c r="B546" s="21">
        <v>116.89040941185242</v>
      </c>
      <c r="C546">
        <v>257.15499999999997</v>
      </c>
      <c r="D546" s="20">
        <v>9.7675000000000001</v>
      </c>
      <c r="E546">
        <f t="shared" si="154"/>
        <v>8.3799738501135081</v>
      </c>
      <c r="F546">
        <f t="shared" si="155"/>
        <v>21.48817405241557</v>
      </c>
      <c r="H546" s="21">
        <f t="shared" si="158"/>
        <v>2.6789700848350861E-4</v>
      </c>
      <c r="I546" s="21">
        <f t="shared" si="159"/>
        <v>2.8272822992627678E-3</v>
      </c>
      <c r="J546" s="21">
        <f t="shared" si="160"/>
        <v>6.0667861483632013E-3</v>
      </c>
      <c r="K546" s="21">
        <f t="shared" si="161"/>
        <v>-2.5593852907792591E-3</v>
      </c>
      <c r="L546">
        <f t="shared" si="156"/>
        <v>8.6261714391424604E-3</v>
      </c>
      <c r="M546">
        <f t="shared" si="157"/>
        <v>7.4410833697477103E-5</v>
      </c>
      <c r="N546">
        <f t="shared" si="162"/>
        <v>9.6837519519659416</v>
      </c>
      <c r="O546" s="21">
        <f t="shared" si="166"/>
        <v>8.3748048034058442E-2</v>
      </c>
      <c r="P546" s="25">
        <f t="shared" si="163"/>
        <v>7.0137355495149597E-3</v>
      </c>
      <c r="Q546" s="27">
        <f t="shared" si="164"/>
        <v>4.8741646818262048</v>
      </c>
      <c r="R546" s="28">
        <f t="shared" si="165"/>
        <v>3.4692099999999422E-3</v>
      </c>
      <c r="T546" s="8"/>
      <c r="U546" s="14"/>
      <c r="AB546">
        <f t="shared" si="167"/>
        <v>5.4803962446685252E-3</v>
      </c>
      <c r="AC546">
        <f t="shared" si="168"/>
        <v>3.0034742998576873E-5</v>
      </c>
      <c r="AE546" s="6">
        <f t="shared" si="169"/>
        <v>9.7142930250190105</v>
      </c>
      <c r="AF546" s="21">
        <f t="shared" si="170"/>
        <v>5.3206974980989585E-2</v>
      </c>
      <c r="AG546" s="21">
        <f t="shared" si="171"/>
        <v>2.8309821866276518E-3</v>
      </c>
    </row>
    <row r="547" spans="1:33" x14ac:dyDescent="0.2">
      <c r="A547" s="1">
        <v>43770</v>
      </c>
      <c r="B547" s="21">
        <v>117.00172035998892</v>
      </c>
      <c r="C547">
        <v>257.87900000000002</v>
      </c>
      <c r="D547" s="20">
        <v>9.6380999999999997</v>
      </c>
      <c r="E547">
        <f t="shared" si="154"/>
        <v>8.284347508796106</v>
      </c>
      <c r="F547">
        <f t="shared" si="155"/>
        <v>21.242966191033496</v>
      </c>
      <c r="H547" s="21">
        <f t="shared" si="158"/>
        <v>9.5226758719202387E-4</v>
      </c>
      <c r="I547" s="21">
        <f t="shared" si="159"/>
        <v>2.8154226050438602E-3</v>
      </c>
      <c r="J547" s="21">
        <f t="shared" si="160"/>
        <v>-1.3248016380854932E-2</v>
      </c>
      <c r="K547" s="21">
        <f t="shared" si="161"/>
        <v>-1.8631550178518363E-3</v>
      </c>
      <c r="L547">
        <f t="shared" si="156"/>
        <v>-1.1384861363003096E-2</v>
      </c>
      <c r="M547">
        <f t="shared" si="157"/>
        <v>1.2961506825480071E-4</v>
      </c>
      <c r="N547">
        <f t="shared" si="162"/>
        <v>9.7493016333631317</v>
      </c>
      <c r="O547" s="21">
        <f t="shared" si="166"/>
        <v>-0.11120163336313205</v>
      </c>
      <c r="P547" s="25">
        <f t="shared" si="163"/>
        <v>1.2365803262628441E-2</v>
      </c>
      <c r="Q547" s="27">
        <f t="shared" si="164"/>
        <v>4.8650833574414243</v>
      </c>
      <c r="R547" s="28">
        <f t="shared" si="165"/>
        <v>1.6744360000000104E-2</v>
      </c>
      <c r="T547" s="8"/>
      <c r="U547" s="14"/>
      <c r="AB547">
        <f t="shared" si="167"/>
        <v>-1.4158888641897335E-2</v>
      </c>
      <c r="AC547">
        <f t="shared" si="168"/>
        <v>2.0047412757364936E-4</v>
      </c>
      <c r="AE547" s="6">
        <f t="shared" si="169"/>
        <v>9.7763969448097328</v>
      </c>
      <c r="AF547" s="21">
        <f t="shared" si="170"/>
        <v>-0.13829694480973309</v>
      </c>
      <c r="AG547" s="21">
        <f t="shared" si="171"/>
        <v>1.9126044943706361E-2</v>
      </c>
    </row>
    <row r="548" spans="1:33" x14ac:dyDescent="0.2">
      <c r="A548" s="1">
        <v>43800</v>
      </c>
      <c r="B548" s="21">
        <v>117.46087802105204</v>
      </c>
      <c r="C548">
        <v>258.63</v>
      </c>
      <c r="D548" s="20">
        <v>9.4323999999999995</v>
      </c>
      <c r="E548">
        <f t="shared" si="154"/>
        <v>8.0993658554541668</v>
      </c>
      <c r="F548">
        <f t="shared" si="155"/>
        <v>20.768630825003523</v>
      </c>
      <c r="H548" s="21">
        <f t="shared" si="158"/>
        <v>3.9243667499109236E-3</v>
      </c>
      <c r="I548" s="21">
        <f t="shared" si="159"/>
        <v>2.9122185210892493E-3</v>
      </c>
      <c r="J548" s="21">
        <f t="shared" si="160"/>
        <v>-2.1342380759693302E-2</v>
      </c>
      <c r="K548" s="21">
        <f t="shared" si="161"/>
        <v>1.0121482288216743E-3</v>
      </c>
      <c r="L548">
        <f t="shared" si="156"/>
        <v>-2.2354528988514977E-2</v>
      </c>
      <c r="M548">
        <f t="shared" si="157"/>
        <v>4.9972496629835644E-4</v>
      </c>
      <c r="N548">
        <f t="shared" si="162"/>
        <v>9.6478551858442056</v>
      </c>
      <c r="O548" s="21">
        <f t="shared" si="166"/>
        <v>-0.2154551858442062</v>
      </c>
      <c r="P548" s="25">
        <f t="shared" si="163"/>
        <v>4.6420937107161428E-2</v>
      </c>
      <c r="Q548" s="27">
        <f t="shared" si="164"/>
        <v>4.8700075429447285</v>
      </c>
      <c r="R548" s="28">
        <f t="shared" si="165"/>
        <v>4.2312490000000091E-2</v>
      </c>
      <c r="T548" s="8"/>
      <c r="U548" s="14"/>
      <c r="AB548">
        <f t="shared" si="167"/>
        <v>-2.3593305603694062E-2</v>
      </c>
      <c r="AC548">
        <f t="shared" si="168"/>
        <v>5.5664406930930159E-4</v>
      </c>
      <c r="AE548" s="6">
        <f t="shared" si="169"/>
        <v>9.6597946387389637</v>
      </c>
      <c r="AF548" s="21">
        <f t="shared" si="170"/>
        <v>-0.22739463873896426</v>
      </c>
      <c r="AG548" s="21">
        <f t="shared" si="171"/>
        <v>5.1708321727224067E-2</v>
      </c>
    </row>
    <row r="549" spans="1:33" x14ac:dyDescent="0.2">
      <c r="A549" s="1">
        <v>43831</v>
      </c>
      <c r="B549" s="21">
        <v>115.77034299622876</v>
      </c>
      <c r="C549">
        <v>258.90600000000001</v>
      </c>
      <c r="D549" s="20">
        <v>9.5099</v>
      </c>
      <c r="E549">
        <f t="shared" si="154"/>
        <v>8.2939974138187402</v>
      </c>
      <c r="F549">
        <f t="shared" si="155"/>
        <v>21.26771075974272</v>
      </c>
      <c r="H549" s="21">
        <f t="shared" si="158"/>
        <v>-1.4392324093816855E-2</v>
      </c>
      <c r="I549" s="21">
        <f t="shared" si="159"/>
        <v>1.0671615821831182E-3</v>
      </c>
      <c r="J549" s="21">
        <f t="shared" si="160"/>
        <v>8.2163606293201852E-3</v>
      </c>
      <c r="K549" s="21">
        <f t="shared" si="161"/>
        <v>-1.5459485675999973E-2</v>
      </c>
      <c r="L549">
        <f t="shared" si="156"/>
        <v>2.3675846305320158E-2</v>
      </c>
      <c r="M549">
        <f t="shared" si="157"/>
        <v>5.6054569827314218E-4</v>
      </c>
      <c r="N549">
        <f t="shared" si="162"/>
        <v>9.286579947309697</v>
      </c>
      <c r="O549" s="21">
        <f t="shared" si="166"/>
        <v>0.22332005269030297</v>
      </c>
      <c r="P549" s="25">
        <f t="shared" si="163"/>
        <v>4.9871845933599696E-2</v>
      </c>
      <c r="Q549" s="27">
        <f t="shared" si="164"/>
        <v>4.7947197310925622</v>
      </c>
      <c r="R549" s="28">
        <f t="shared" si="165"/>
        <v>6.0062500000000879E-3</v>
      </c>
      <c r="T549" s="8"/>
      <c r="U549" s="14"/>
      <c r="AB549">
        <f t="shared" si="167"/>
        <v>1.3642141045968767E-2</v>
      </c>
      <c r="AC549">
        <f t="shared" si="168"/>
        <v>1.8610801231810581E-4</v>
      </c>
      <c r="AE549" s="6">
        <f t="shared" si="169"/>
        <v>9.3812218687980042</v>
      </c>
      <c r="AF549" s="21">
        <f t="shared" si="170"/>
        <v>0.12867813120199578</v>
      </c>
      <c r="AG549" s="21">
        <f t="shared" si="171"/>
        <v>1.6558061449638041E-2</v>
      </c>
    </row>
    <row r="550" spans="1:33" x14ac:dyDescent="0.2">
      <c r="A550" s="1">
        <v>43862</v>
      </c>
      <c r="B550" s="21">
        <v>116.34429007255764</v>
      </c>
      <c r="C550">
        <v>259.24599999999998</v>
      </c>
      <c r="D550" s="20">
        <v>9.6881000000000004</v>
      </c>
      <c r="E550">
        <f t="shared" si="154"/>
        <v>8.4187721083430596</v>
      </c>
      <c r="F550">
        <f t="shared" si="155"/>
        <v>21.587661680978499</v>
      </c>
      <c r="H550" s="21">
        <f t="shared" si="158"/>
        <v>4.9576347575266411E-3</v>
      </c>
      <c r="I550" s="21">
        <f t="shared" si="159"/>
        <v>1.3132179246519993E-3</v>
      </c>
      <c r="J550" s="21">
        <f t="shared" si="160"/>
        <v>1.8738367385566557E-2</v>
      </c>
      <c r="K550" s="21">
        <f t="shared" si="161"/>
        <v>3.6444168328746418E-3</v>
      </c>
      <c r="L550">
        <f t="shared" si="156"/>
        <v>1.5093950552691915E-2</v>
      </c>
      <c r="M550">
        <f t="shared" si="157"/>
        <v>2.2782734328710856E-4</v>
      </c>
      <c r="N550">
        <f t="shared" si="162"/>
        <v>9.5445580396389538</v>
      </c>
      <c r="O550" s="21">
        <f t="shared" si="166"/>
        <v>0.14354196036104661</v>
      </c>
      <c r="P550" s="25">
        <f t="shared" si="163"/>
        <v>2.0604294384292274E-2</v>
      </c>
      <c r="Q550" s="27">
        <f t="shared" si="164"/>
        <v>4.8121936883894723</v>
      </c>
      <c r="R550" s="28">
        <f t="shared" si="165"/>
        <v>3.1755240000000129E-2</v>
      </c>
      <c r="T550" s="8"/>
      <c r="U550" s="14"/>
      <c r="AB550">
        <f t="shared" si="167"/>
        <v>1.526065773339565E-2</v>
      </c>
      <c r="AC550">
        <f t="shared" si="168"/>
        <v>2.3288767445584847E-4</v>
      </c>
      <c r="AE550" s="6">
        <f t="shared" si="169"/>
        <v>9.5429726710211806</v>
      </c>
      <c r="AF550" s="21">
        <f t="shared" si="170"/>
        <v>0.14512732897881975</v>
      </c>
      <c r="AG550" s="21">
        <f t="shared" si="171"/>
        <v>2.1061941616526574E-2</v>
      </c>
    </row>
    <row r="551" spans="1:33" x14ac:dyDescent="0.2">
      <c r="A551" s="1">
        <v>43891</v>
      </c>
      <c r="B551" s="21">
        <v>116.14949591331875</v>
      </c>
      <c r="C551">
        <v>258.14999999999998</v>
      </c>
      <c r="D551" s="20">
        <v>9.8437000000000001</v>
      </c>
      <c r="E551">
        <f t="shared" si="154"/>
        <v>8.5321075240789135</v>
      </c>
      <c r="F551">
        <f t="shared" si="155"/>
        <v>21.878279668957298</v>
      </c>
      <c r="H551" s="21">
        <f t="shared" si="158"/>
        <v>-1.6742906688194115E-3</v>
      </c>
      <c r="I551" s="21">
        <f t="shared" si="159"/>
        <v>-4.2276447852619414E-3</v>
      </c>
      <c r="J551" s="21">
        <f t="shared" si="160"/>
        <v>1.6060940741734697E-2</v>
      </c>
      <c r="K551" s="21">
        <f t="shared" si="161"/>
        <v>2.55335411644253E-3</v>
      </c>
      <c r="L551">
        <f t="shared" si="156"/>
        <v>1.3507586625292167E-2</v>
      </c>
      <c r="M551">
        <f t="shared" si="157"/>
        <v>1.8245489643977183E-4</v>
      </c>
      <c r="N551">
        <f t="shared" si="162"/>
        <v>9.712837150015508</v>
      </c>
      <c r="O551" s="21">
        <f t="shared" si="166"/>
        <v>0.13086284998449216</v>
      </c>
      <c r="P551" s="25">
        <f t="shared" si="163"/>
        <v>1.71250855060637E-2</v>
      </c>
      <c r="Q551" s="27">
        <f t="shared" si="164"/>
        <v>4.8244809229528407</v>
      </c>
      <c r="R551" s="28">
        <f t="shared" si="165"/>
        <v>2.4211359999999918E-2</v>
      </c>
      <c r="T551" s="8"/>
      <c r="U551" s="14"/>
      <c r="AB551">
        <f t="shared" si="167"/>
        <v>1.3091727510946796E-2</v>
      </c>
      <c r="AC551">
        <f t="shared" si="168"/>
        <v>1.7139332922088121E-4</v>
      </c>
      <c r="AE551" s="6">
        <f t="shared" si="169"/>
        <v>9.7168660347011961</v>
      </c>
      <c r="AF551" s="21">
        <f t="shared" si="170"/>
        <v>0.12683396529880397</v>
      </c>
      <c r="AG551" s="21">
        <f t="shared" si="171"/>
        <v>1.6086854753418211E-2</v>
      </c>
    </row>
    <row r="552" spans="1:33" x14ac:dyDescent="0.2">
      <c r="A552" s="1">
        <v>43922</v>
      </c>
      <c r="B552" s="21">
        <v>115.79817073326286</v>
      </c>
      <c r="C552">
        <v>256.12599999999998</v>
      </c>
      <c r="D552" s="20">
        <v>10.016400000000001</v>
      </c>
      <c r="E552">
        <f t="shared" si="154"/>
        <v>8.6398614479245008</v>
      </c>
      <c r="F552">
        <f t="shared" si="155"/>
        <v>22.154585432177946</v>
      </c>
      <c r="H552" s="21">
        <f t="shared" si="158"/>
        <v>-3.0247671528258468E-3</v>
      </c>
      <c r="I552" s="21">
        <f t="shared" si="159"/>
        <v>-7.8404028665504111E-3</v>
      </c>
      <c r="J552" s="21">
        <f t="shared" si="160"/>
        <v>1.7544216097605592E-2</v>
      </c>
      <c r="K552" s="21">
        <f t="shared" si="161"/>
        <v>4.8156357137245642E-3</v>
      </c>
      <c r="L552">
        <f t="shared" si="156"/>
        <v>1.2728580383881027E-2</v>
      </c>
      <c r="M552">
        <f t="shared" si="157"/>
        <v>1.6201675858892089E-4</v>
      </c>
      <c r="N552">
        <f t="shared" si="162"/>
        <v>9.8911036732751914</v>
      </c>
      <c r="O552" s="21">
        <f t="shared" si="166"/>
        <v>0.1252963267248095</v>
      </c>
      <c r="P552" s="25">
        <f t="shared" si="163"/>
        <v>1.5699169490730212E-2</v>
      </c>
      <c r="Q552" s="27">
        <f t="shared" si="164"/>
        <v>4.8477138655855949</v>
      </c>
      <c r="R552" s="28">
        <f t="shared" si="165"/>
        <v>2.9825290000000258E-2</v>
      </c>
      <c r="T552" s="8"/>
      <c r="U552" s="14"/>
      <c r="AB552">
        <f t="shared" si="167"/>
        <v>1.3520652755634032E-2</v>
      </c>
      <c r="AC552">
        <f t="shared" si="168"/>
        <v>1.8280805093843415E-4</v>
      </c>
      <c r="AE552" s="6">
        <f t="shared" si="169"/>
        <v>9.8833067504693659</v>
      </c>
      <c r="AF552" s="21">
        <f t="shared" si="170"/>
        <v>0.13309324953063495</v>
      </c>
      <c r="AG552" s="21">
        <f t="shared" si="171"/>
        <v>1.7713813070623859E-2</v>
      </c>
    </row>
    <row r="553" spans="1:33" x14ac:dyDescent="0.2">
      <c r="A553" s="1">
        <v>43952</v>
      </c>
      <c r="B553" s="21">
        <v>116.49734262624536</v>
      </c>
      <c r="C553">
        <v>255.84800000000001</v>
      </c>
      <c r="D553" s="20">
        <v>9.7286000000000001</v>
      </c>
      <c r="E553">
        <f t="shared" si="154"/>
        <v>8.3321965314670479</v>
      </c>
      <c r="F553">
        <f t="shared" si="155"/>
        <v>21.365662054502955</v>
      </c>
      <c r="H553" s="21">
        <f t="shared" si="158"/>
        <v>6.0378492039654397E-3</v>
      </c>
      <c r="I553" s="21">
        <f t="shared" si="159"/>
        <v>-1.0854032780739375E-3</v>
      </c>
      <c r="J553" s="21">
        <f t="shared" si="160"/>
        <v>-2.8732878079948954E-2</v>
      </c>
      <c r="K553" s="21">
        <f t="shared" si="161"/>
        <v>7.1232524820393772E-3</v>
      </c>
      <c r="L553">
        <f t="shared" si="156"/>
        <v>-3.5856130561988331E-2</v>
      </c>
      <c r="M553">
        <f t="shared" si="157"/>
        <v>1.2856620988783536E-3</v>
      </c>
      <c r="N553">
        <f t="shared" si="162"/>
        <v>10.087749346161099</v>
      </c>
      <c r="O553" s="21">
        <f t="shared" si="166"/>
        <v>-0.35914934616109839</v>
      </c>
      <c r="P553" s="25">
        <f t="shared" si="163"/>
        <v>0.12898825284794449</v>
      </c>
      <c r="Q553" s="27">
        <f t="shared" si="164"/>
        <v>4.882245355410844</v>
      </c>
      <c r="R553" s="28">
        <f t="shared" si="165"/>
        <v>8.2828840000000417E-2</v>
      </c>
      <c r="T553" s="8"/>
      <c r="U553" s="14"/>
      <c r="AB553">
        <f t="shared" si="167"/>
        <v>-3.3831920265564516E-2</v>
      </c>
      <c r="AC553">
        <f t="shared" si="168"/>
        <v>1.144598828855515E-3</v>
      </c>
      <c r="AE553" s="6">
        <f t="shared" si="169"/>
        <v>10.067474046148002</v>
      </c>
      <c r="AF553" s="21">
        <f t="shared" si="170"/>
        <v>-0.33887404614800154</v>
      </c>
      <c r="AG553" s="21">
        <f t="shared" si="171"/>
        <v>0.11483561915271788</v>
      </c>
    </row>
    <row r="554" spans="1:33" x14ac:dyDescent="0.2">
      <c r="A554" s="1">
        <v>43983</v>
      </c>
      <c r="B554" s="21">
        <v>117.16868678219366</v>
      </c>
      <c r="C554">
        <v>257.00400000000002</v>
      </c>
      <c r="D554" s="20">
        <v>9.3104999999999993</v>
      </c>
      <c r="E554">
        <f t="shared" si="154"/>
        <v>7.9642424974835579</v>
      </c>
      <c r="F554">
        <f t="shared" si="155"/>
        <v>20.422143558270587</v>
      </c>
      <c r="H554" s="21">
        <f t="shared" si="158"/>
        <v>5.7627422292554353E-3</v>
      </c>
      <c r="I554" s="21">
        <f t="shared" si="159"/>
        <v>4.5183077452237708E-3</v>
      </c>
      <c r="J554" s="21">
        <f t="shared" si="160"/>
        <v>-4.2976378923997416E-2</v>
      </c>
      <c r="K554" s="21">
        <f t="shared" si="161"/>
        <v>1.2444344840316646E-3</v>
      </c>
      <c r="L554">
        <f t="shared" si="156"/>
        <v>-4.422081340802908E-2</v>
      </c>
      <c r="M554">
        <f t="shared" si="157"/>
        <v>1.9554803384677247E-3</v>
      </c>
      <c r="N554">
        <f t="shared" si="162"/>
        <v>9.7407066053213498</v>
      </c>
      <c r="O554" s="21">
        <f t="shared" si="166"/>
        <v>-0.43020660532135047</v>
      </c>
      <c r="P554" s="25">
        <f t="shared" si="163"/>
        <v>0.18507772326212021</v>
      </c>
      <c r="Q554" s="27">
        <f t="shared" si="164"/>
        <v>4.8883209898906204</v>
      </c>
      <c r="R554" s="28">
        <f t="shared" si="165"/>
        <v>0.17480761000000067</v>
      </c>
      <c r="T554" s="8"/>
      <c r="U554" s="14"/>
      <c r="AB554">
        <f t="shared" si="167"/>
        <v>-4.5335562191397512E-2</v>
      </c>
      <c r="AC554">
        <f t="shared" si="168"/>
        <v>2.0553131992100716E-3</v>
      </c>
      <c r="AE554" s="6">
        <f t="shared" si="169"/>
        <v>9.751551550335229</v>
      </c>
      <c r="AF554" s="21">
        <f t="shared" si="170"/>
        <v>-0.44105155033522969</v>
      </c>
      <c r="AG554" s="21">
        <f t="shared" si="171"/>
        <v>0.19452647005310966</v>
      </c>
    </row>
    <row r="555" spans="1:33" x14ac:dyDescent="0.2">
      <c r="A555" s="1">
        <v>44013</v>
      </c>
      <c r="B555" s="21">
        <v>117.42261488263009</v>
      </c>
      <c r="C555">
        <v>258.40800000000002</v>
      </c>
      <c r="D555" s="20">
        <v>9.0097000000000005</v>
      </c>
      <c r="E555">
        <f t="shared" si="154"/>
        <v>7.7322820603151419</v>
      </c>
      <c r="F555">
        <f t="shared" si="155"/>
        <v>19.827343820669757</v>
      </c>
      <c r="H555" s="21">
        <f t="shared" si="158"/>
        <v>2.1672010450066725E-3</v>
      </c>
      <c r="I555" s="21">
        <f t="shared" si="159"/>
        <v>5.4629499929961245E-3</v>
      </c>
      <c r="J555" s="21">
        <f t="shared" si="160"/>
        <v>-3.2307609687986516E-2</v>
      </c>
      <c r="K555" s="21">
        <f t="shared" si="161"/>
        <v>-3.2957489479894519E-3</v>
      </c>
      <c r="L555">
        <f t="shared" si="156"/>
        <v>-2.9011860739997064E-2</v>
      </c>
      <c r="M555">
        <f t="shared" si="157"/>
        <v>8.4168806359698298E-4</v>
      </c>
      <c r="N555">
        <f t="shared" si="162"/>
        <v>9.279814929419743</v>
      </c>
      <c r="O555" s="21">
        <f t="shared" si="166"/>
        <v>-0.27011492941974247</v>
      </c>
      <c r="P555" s="25">
        <f t="shared" si="163"/>
        <v>7.2962075095432455E-2</v>
      </c>
      <c r="Q555" s="27">
        <f t="shared" si="164"/>
        <v>4.872210311130754</v>
      </c>
      <c r="R555" s="28">
        <f t="shared" si="165"/>
        <v>9.0480639999999307E-2</v>
      </c>
      <c r="T555" s="8"/>
      <c r="U555" s="14"/>
      <c r="AB555">
        <f t="shared" si="167"/>
        <v>-3.2550812826256437E-2</v>
      </c>
      <c r="AC555">
        <f t="shared" si="168"/>
        <v>1.0595554156499806E-3</v>
      </c>
      <c r="AE555" s="6">
        <f t="shared" si="169"/>
        <v>9.3127643428188627</v>
      </c>
      <c r="AF555" s="21">
        <f t="shared" si="170"/>
        <v>-0.30306434281886219</v>
      </c>
      <c r="AG555" s="21">
        <f t="shared" si="171"/>
        <v>9.1847995888228826E-2</v>
      </c>
    </row>
    <row r="556" spans="1:33" x14ac:dyDescent="0.2">
      <c r="A556" s="1">
        <v>44044</v>
      </c>
      <c r="B556" s="21">
        <v>117.24869152616677</v>
      </c>
      <c r="C556">
        <v>259.36599999999999</v>
      </c>
      <c r="D556" s="20">
        <v>8.7103000000000002</v>
      </c>
      <c r="E556">
        <f t="shared" si="154"/>
        <v>7.5141749621521319</v>
      </c>
      <c r="F556">
        <f t="shared" si="155"/>
        <v>19.268067220143067</v>
      </c>
      <c r="H556" s="21">
        <f t="shared" si="158"/>
        <v>-1.4811742749654133E-3</v>
      </c>
      <c r="I556" s="21">
        <f t="shared" si="159"/>
        <v>3.7073155629856469E-3</v>
      </c>
      <c r="J556" s="21">
        <f t="shared" si="160"/>
        <v>-3.3230851193713495E-2</v>
      </c>
      <c r="K556" s="21">
        <f t="shared" si="161"/>
        <v>-5.1884898379510602E-3</v>
      </c>
      <c r="L556">
        <f t="shared" si="156"/>
        <v>-2.8042361355762435E-2</v>
      </c>
      <c r="M556">
        <f t="shared" si="157"/>
        <v>7.863740304071584E-4</v>
      </c>
      <c r="N556">
        <f t="shared" si="162"/>
        <v>8.9629532631070123</v>
      </c>
      <c r="O556" s="21">
        <f t="shared" si="166"/>
        <v>-0.25265326310701219</v>
      </c>
      <c r="P556" s="25">
        <f t="shared" si="163"/>
        <v>6.3833671358621127E-2</v>
      </c>
      <c r="Q556" s="27">
        <f t="shared" si="164"/>
        <v>4.8469308974430918</v>
      </c>
      <c r="R556" s="28">
        <f t="shared" si="165"/>
        <v>8.9640360000000197E-2</v>
      </c>
      <c r="T556" s="8"/>
      <c r="U556" s="14"/>
      <c r="AB556">
        <f t="shared" si="167"/>
        <v>-3.2591930917210271E-2</v>
      </c>
      <c r="AC556">
        <f t="shared" si="168"/>
        <v>1.0622339609122067E-3</v>
      </c>
      <c r="AE556" s="6">
        <f t="shared" si="169"/>
        <v>9.003943519984789</v>
      </c>
      <c r="AF556" s="21">
        <f t="shared" si="170"/>
        <v>-0.29364351998478888</v>
      </c>
      <c r="AG556" s="21">
        <f t="shared" si="171"/>
        <v>8.6226516829057104E-2</v>
      </c>
    </row>
    <row r="557" spans="1:33" x14ac:dyDescent="0.2">
      <c r="A557" s="1">
        <v>44075</v>
      </c>
      <c r="B557" s="21">
        <v>117.31826086875211</v>
      </c>
      <c r="C557">
        <v>259.95100000000002</v>
      </c>
      <c r="D557" s="20">
        <v>8.8553999999999995</v>
      </c>
      <c r="E557">
        <f t="shared" si="154"/>
        <v>7.6520396117938114</v>
      </c>
      <c r="F557">
        <f t="shared" si="155"/>
        <v>19.621583787159032</v>
      </c>
      <c r="H557" s="21">
        <f t="shared" si="158"/>
        <v>5.9334856261328284E-4</v>
      </c>
      <c r="I557" s="21">
        <f t="shared" si="159"/>
        <v>2.2554999498778372E-3</v>
      </c>
      <c r="J557" s="21">
        <f t="shared" si="160"/>
        <v>1.665843885974061E-2</v>
      </c>
      <c r="K557" s="21">
        <f t="shared" si="161"/>
        <v>-1.6621513872645544E-3</v>
      </c>
      <c r="L557">
        <f t="shared" si="156"/>
        <v>1.8320590247005164E-2</v>
      </c>
      <c r="M557">
        <f t="shared" si="157"/>
        <v>3.3564402699866075E-4</v>
      </c>
      <c r="N557">
        <f t="shared" si="162"/>
        <v>8.6958221627715098</v>
      </c>
      <c r="O557" s="21">
        <f t="shared" si="166"/>
        <v>0.15957783722848973</v>
      </c>
      <c r="P557" s="25">
        <f t="shared" si="163"/>
        <v>2.5465086134522363E-2</v>
      </c>
      <c r="Q557" s="27">
        <f t="shared" si="164"/>
        <v>4.8388745645279316</v>
      </c>
      <c r="R557" s="28">
        <f t="shared" si="165"/>
        <v>2.1054009999999807E-2</v>
      </c>
      <c r="T557" s="8"/>
      <c r="U557" s="14"/>
      <c r="AB557">
        <f t="shared" si="167"/>
        <v>1.56538876329529E-2</v>
      </c>
      <c r="AC557">
        <f t="shared" si="168"/>
        <v>2.4504419802511576E-4</v>
      </c>
      <c r="AE557" s="6">
        <f t="shared" si="169"/>
        <v>8.71904994255069</v>
      </c>
      <c r="AF557" s="21">
        <f t="shared" si="170"/>
        <v>0.1363500574493095</v>
      </c>
      <c r="AG557" s="21">
        <f t="shared" si="171"/>
        <v>1.8591338166430001E-2</v>
      </c>
    </row>
    <row r="558" spans="1:33" x14ac:dyDescent="0.2">
      <c r="A558" s="1">
        <v>44105</v>
      </c>
      <c r="B558" s="21">
        <v>117.21390685487415</v>
      </c>
      <c r="C558">
        <v>260.24900000000002</v>
      </c>
      <c r="D558" s="20">
        <v>8.8346</v>
      </c>
      <c r="E558">
        <f t="shared" si="154"/>
        <v>7.6496218884568998</v>
      </c>
      <c r="F558">
        <f t="shared" si="155"/>
        <v>19.615384190262507</v>
      </c>
      <c r="H558" s="21">
        <f t="shared" si="158"/>
        <v>-8.8949506330215922E-4</v>
      </c>
      <c r="I558" s="21">
        <f t="shared" si="159"/>
        <v>1.146369892787602E-3</v>
      </c>
      <c r="J558" s="21">
        <f t="shared" si="160"/>
        <v>-2.3488492896989177E-3</v>
      </c>
      <c r="K558" s="21">
        <f t="shared" si="161"/>
        <v>-2.0358649560897613E-3</v>
      </c>
      <c r="L558">
        <f t="shared" si="156"/>
        <v>-3.1298433360915645E-4</v>
      </c>
      <c r="M558">
        <f t="shared" si="157"/>
        <v>9.7959193084767745E-8</v>
      </c>
      <c r="N558">
        <f t="shared" si="162"/>
        <v>8.8373716014678418</v>
      </c>
      <c r="O558" s="21">
        <f t="shared" si="166"/>
        <v>-2.7716014678418333E-3</v>
      </c>
      <c r="P558" s="25">
        <f t="shared" si="163"/>
        <v>7.6817746965430044E-6</v>
      </c>
      <c r="Q558" s="27">
        <f t="shared" si="164"/>
        <v>4.829023269375095</v>
      </c>
      <c r="R558" s="28">
        <f t="shared" si="165"/>
        <v>4.3263999999997862E-4</v>
      </c>
      <c r="T558" s="8"/>
      <c r="U558" s="14"/>
      <c r="AB558">
        <f t="shared" si="167"/>
        <v>-3.1792290325674314E-3</v>
      </c>
      <c r="AC558">
        <f t="shared" si="168"/>
        <v>1.0107497241519645E-5</v>
      </c>
      <c r="AE558" s="6">
        <f t="shared" si="169"/>
        <v>8.8627533447749975</v>
      </c>
      <c r="AF558" s="21">
        <f t="shared" si="170"/>
        <v>-2.8153344774997535E-2</v>
      </c>
      <c r="AG558" s="21">
        <f t="shared" si="171"/>
        <v>7.92610822019881E-4</v>
      </c>
    </row>
    <row r="559" spans="1:33" x14ac:dyDescent="0.2">
      <c r="A559" s="1">
        <v>44136</v>
      </c>
      <c r="B559" s="21">
        <v>117.22434225626195</v>
      </c>
      <c r="C559">
        <v>260.89499999999998</v>
      </c>
      <c r="D559" s="20">
        <v>8.6569000000000003</v>
      </c>
      <c r="E559">
        <f t="shared" si="154"/>
        <v>7.5136939718037707</v>
      </c>
      <c r="F559">
        <f t="shared" si="155"/>
        <v>19.266833850623307</v>
      </c>
      <c r="H559" s="21">
        <f t="shared" si="158"/>
        <v>8.9028696916626515E-5</v>
      </c>
      <c r="I559" s="21">
        <f t="shared" si="159"/>
        <v>2.4822381642195523E-3</v>
      </c>
      <c r="J559" s="21">
        <f t="shared" si="160"/>
        <v>-2.0114096846489904E-2</v>
      </c>
      <c r="K559" s="21">
        <f t="shared" si="161"/>
        <v>-2.3932094673029258E-3</v>
      </c>
      <c r="L559">
        <f t="shared" si="156"/>
        <v>-1.7720887379186978E-2</v>
      </c>
      <c r="M559">
        <f t="shared" si="157"/>
        <v>3.1402984950582832E-4</v>
      </c>
      <c r="N559">
        <f>D558*(1+K559)</f>
        <v>8.8134569516401662</v>
      </c>
      <c r="O559" s="21">
        <f t="shared" si="166"/>
        <v>-0.15655695164016592</v>
      </c>
      <c r="P559" s="25">
        <f t="shared" si="163"/>
        <v>2.451007910686125E-2</v>
      </c>
      <c r="Q559" s="27">
        <f t="shared" si="164"/>
        <v>4.8174664051690002</v>
      </c>
      <c r="R559" s="28">
        <f t="shared" si="165"/>
        <v>3.1577289999999911E-2</v>
      </c>
      <c r="T559" s="8"/>
      <c r="U559" s="14"/>
      <c r="AB559">
        <f t="shared" si="167"/>
        <v>-2.0777934004394139E-2</v>
      </c>
      <c r="AC559">
        <f t="shared" si="168"/>
        <v>4.3172254149095824E-4</v>
      </c>
      <c r="AE559" s="6">
        <f t="shared" si="169"/>
        <v>8.8404647357552211</v>
      </c>
      <c r="AF559" s="21">
        <f t="shared" si="170"/>
        <v>-0.18356473575522081</v>
      </c>
      <c r="AG559" s="21">
        <f t="shared" si="171"/>
        <v>3.3696012212884041E-2</v>
      </c>
    </row>
    <row r="560" spans="1:33" x14ac:dyDescent="0.2">
      <c r="A560" s="1">
        <v>44166</v>
      </c>
      <c r="B560" s="21">
        <v>118.03830356451017</v>
      </c>
      <c r="C560">
        <v>262.005</v>
      </c>
      <c r="D560" s="20">
        <v>8.3630999999999993</v>
      </c>
      <c r="E560">
        <f t="shared" si="154"/>
        <v>7.2393080982011613</v>
      </c>
      <c r="F560">
        <f t="shared" si="155"/>
        <v>18.563245568015823</v>
      </c>
      <c r="H560" s="21">
        <f t="shared" si="158"/>
        <v>6.9436201780415097E-3</v>
      </c>
      <c r="I560" s="21">
        <f t="shared" si="159"/>
        <v>4.2545851779451915E-3</v>
      </c>
      <c r="J560" s="21">
        <f t="shared" si="160"/>
        <v>-3.3938245792373811E-2</v>
      </c>
      <c r="K560" s="21">
        <f t="shared" si="161"/>
        <v>2.6890350000963181E-3</v>
      </c>
      <c r="L560">
        <f t="shared" si="156"/>
        <v>-3.6627280792470129E-2</v>
      </c>
      <c r="M560">
        <f t="shared" si="157"/>
        <v>1.3415576982504513E-3</v>
      </c>
      <c r="N560">
        <f t="shared" si="162"/>
        <v>8.6801787070923346</v>
      </c>
      <c r="O560" s="21">
        <f t="shared" si="166"/>
        <v>-0.31707870709233532</v>
      </c>
      <c r="P560" s="25">
        <f t="shared" si="163"/>
        <v>0.10053890649134697</v>
      </c>
      <c r="Q560" s="27">
        <f t="shared" si="164"/>
        <v>4.8304207409442874</v>
      </c>
      <c r="R560" s="28">
        <f t="shared" si="165"/>
        <v>8.6318440000000551E-2</v>
      </c>
      <c r="T560" s="8"/>
      <c r="U560" s="14"/>
      <c r="AB560">
        <f t="shared" si="167"/>
        <v>-3.697069392501378E-2</v>
      </c>
      <c r="AC560">
        <f t="shared" si="168"/>
        <v>1.3668322092970507E-3</v>
      </c>
      <c r="AE560" s="6">
        <f t="shared" si="169"/>
        <v>8.6831516002394515</v>
      </c>
      <c r="AF560" s="21">
        <f t="shared" si="170"/>
        <v>-0.32005160023945223</v>
      </c>
      <c r="AG560" s="21">
        <f t="shared" si="171"/>
        <v>0.10243302681583413</v>
      </c>
    </row>
    <row r="561" spans="1:33" x14ac:dyDescent="0.2">
      <c r="A561" s="1">
        <v>44197</v>
      </c>
      <c r="B561" s="21">
        <v>117.60349517335194</v>
      </c>
      <c r="C561">
        <v>262.51799999999997</v>
      </c>
      <c r="D561" s="20">
        <v>8.2866999999999997</v>
      </c>
      <c r="E561">
        <f t="shared" si="154"/>
        <v>7.2137921454585605</v>
      </c>
      <c r="F561">
        <f t="shared" si="155"/>
        <v>18.497816815676842</v>
      </c>
      <c r="H561" s="21">
        <f t="shared" si="158"/>
        <v>-3.6836211469322144E-3</v>
      </c>
      <c r="I561" s="21">
        <f t="shared" si="159"/>
        <v>1.9579779011849041E-3</v>
      </c>
      <c r="J561" s="21">
        <f t="shared" si="160"/>
        <v>-9.1353684638471044E-3</v>
      </c>
      <c r="K561" s="21">
        <f t="shared" si="161"/>
        <v>-5.6415990481171185E-3</v>
      </c>
      <c r="L561">
        <f t="shared" si="156"/>
        <v>-3.4937694157299859E-3</v>
      </c>
      <c r="M561">
        <f t="shared" si="157"/>
        <v>1.2206424730290246E-5</v>
      </c>
      <c r="N561">
        <f t="shared" si="162"/>
        <v>8.3159187430006902</v>
      </c>
      <c r="O561" s="21">
        <f t="shared" si="166"/>
        <v>-2.9218743000690495E-2</v>
      </c>
      <c r="P561" s="25">
        <f t="shared" si="163"/>
        <v>8.5373494254039977E-4</v>
      </c>
      <c r="Q561" s="27">
        <f t="shared" si="164"/>
        <v>4.8031694438901713</v>
      </c>
      <c r="R561" s="28">
        <f t="shared" si="165"/>
        <v>5.8369599999999354E-3</v>
      </c>
      <c r="T561" s="8"/>
      <c r="U561" s="14"/>
      <c r="AB561">
        <f t="shared" si="167"/>
        <v>-8.2852738814171156E-3</v>
      </c>
      <c r="AC561">
        <f t="shared" si="168"/>
        <v>6.8645763290092635E-5</v>
      </c>
      <c r="AE561" s="6">
        <f t="shared" si="169"/>
        <v>8.3559905739976781</v>
      </c>
      <c r="AF561" s="21">
        <f t="shared" si="170"/>
        <v>-6.9290573997678351E-2</v>
      </c>
      <c r="AG561" s="21">
        <f t="shared" si="171"/>
        <v>4.8011836449277394E-3</v>
      </c>
    </row>
    <row r="562" spans="1:33" x14ac:dyDescent="0.2">
      <c r="A562" s="1">
        <v>44228</v>
      </c>
      <c r="B562" s="21">
        <v>117.92351414924443</v>
      </c>
      <c r="C562">
        <v>263.58300000000003</v>
      </c>
      <c r="D562" s="20">
        <v>8.3437000000000001</v>
      </c>
      <c r="E562">
        <f t="shared" si="154"/>
        <v>7.2730875377434279</v>
      </c>
      <c r="F562">
        <f t="shared" si="155"/>
        <v>18.649863794905333</v>
      </c>
      <c r="H562" s="21">
        <f t="shared" si="158"/>
        <v>2.7211689195185684E-3</v>
      </c>
      <c r="I562" s="21">
        <f t="shared" si="159"/>
        <v>4.0568646721370616E-3</v>
      </c>
      <c r="J562" s="21">
        <f t="shared" si="160"/>
        <v>6.8784920414641793E-3</v>
      </c>
      <c r="K562" s="21">
        <f t="shared" si="161"/>
        <v>-1.3356957526184932E-3</v>
      </c>
      <c r="L562">
        <f t="shared" si="156"/>
        <v>8.2141877940826724E-3</v>
      </c>
      <c r="M562">
        <f t="shared" si="157"/>
        <v>6.7472881116456754E-5</v>
      </c>
      <c r="N562">
        <f t="shared" si="162"/>
        <v>8.2756314900067753</v>
      </c>
      <c r="O562" s="21">
        <f t="shared" si="166"/>
        <v>6.8068509993224779E-2</v>
      </c>
      <c r="P562" s="25">
        <f t="shared" si="163"/>
        <v>4.6333220526977416E-3</v>
      </c>
      <c r="Q562" s="27">
        <f t="shared" si="164"/>
        <v>4.79675387086486</v>
      </c>
      <c r="R562" s="28">
        <f t="shared" si="165"/>
        <v>3.249000000000044E-3</v>
      </c>
      <c r="T562" s="8"/>
      <c r="U562" s="14"/>
      <c r="AB562">
        <f t="shared" si="167"/>
        <v>5.72179417868777E-3</v>
      </c>
      <c r="AC562">
        <f t="shared" si="168"/>
        <v>3.2738928623265249E-5</v>
      </c>
      <c r="AE562" s="6">
        <f t="shared" si="169"/>
        <v>8.2962852081794694</v>
      </c>
      <c r="AF562" s="21">
        <f t="shared" si="170"/>
        <v>4.7414791820530766E-2</v>
      </c>
      <c r="AG562" s="21">
        <f t="shared" si="171"/>
        <v>2.2481624833842711E-3</v>
      </c>
    </row>
    <row r="563" spans="1:33" x14ac:dyDescent="0.2">
      <c r="A563" s="1">
        <v>44256</v>
      </c>
      <c r="B563" s="21">
        <v>118.10787290709554</v>
      </c>
      <c r="C563">
        <v>264.91000000000003</v>
      </c>
      <c r="D563" s="20">
        <v>8.5431000000000008</v>
      </c>
      <c r="E563">
        <f t="shared" si="154"/>
        <v>7.4727102812250488</v>
      </c>
      <c r="F563">
        <f t="shared" si="155"/>
        <v>19.161742272508896</v>
      </c>
      <c r="H563" s="21">
        <f t="shared" si="158"/>
        <v>1.5633757116311209E-3</v>
      </c>
      <c r="I563" s="21">
        <f t="shared" si="159"/>
        <v>5.0344673214888225E-3</v>
      </c>
      <c r="J563" s="21">
        <f t="shared" si="160"/>
        <v>2.389827055143412E-2</v>
      </c>
      <c r="K563" s="21">
        <f t="shared" si="161"/>
        <v>-3.4710916098577016E-3</v>
      </c>
      <c r="L563">
        <f t="shared" si="156"/>
        <v>2.7369362161291821E-2</v>
      </c>
      <c r="M563">
        <f t="shared" si="157"/>
        <v>7.4908198511595254E-4</v>
      </c>
      <c r="N563">
        <f t="shared" si="162"/>
        <v>8.3147382529348306</v>
      </c>
      <c r="O563" s="21">
        <f t="shared" si="166"/>
        <v>0.22836174706517021</v>
      </c>
      <c r="P563" s="25">
        <f t="shared" si="163"/>
        <v>5.2149087522656776E-2</v>
      </c>
      <c r="Q563" s="27">
        <f t="shared" si="164"/>
        <v>4.7801038987491484</v>
      </c>
      <c r="R563" s="28">
        <f t="shared" si="165"/>
        <v>3.9760360000000272E-2</v>
      </c>
      <c r="T563" s="8"/>
      <c r="U563" s="14"/>
      <c r="AB563">
        <f t="shared" si="167"/>
        <v>2.3736786928214022E-2</v>
      </c>
      <c r="AC563">
        <f t="shared" si="168"/>
        <v>5.6343505367543209E-4</v>
      </c>
      <c r="AE563" s="6">
        <f t="shared" si="169"/>
        <v>8.3450473709070607</v>
      </c>
      <c r="AF563" s="21">
        <f t="shared" si="170"/>
        <v>0.19805262909294008</v>
      </c>
      <c r="AG563" s="21">
        <f t="shared" si="171"/>
        <v>3.9224843890625694E-2</v>
      </c>
    </row>
    <row r="564" spans="1:33" x14ac:dyDescent="0.2">
      <c r="A564" s="1">
        <v>44287</v>
      </c>
      <c r="B564" s="21">
        <v>118.39658567882459</v>
      </c>
      <c r="C564">
        <v>266.75200000000001</v>
      </c>
      <c r="D564" s="20">
        <v>8.4993999999999996</v>
      </c>
      <c r="E564">
        <f t="shared" si="154"/>
        <v>7.4679246055897472</v>
      </c>
      <c r="F564">
        <f t="shared" si="155"/>
        <v>19.149470703068573</v>
      </c>
      <c r="H564" s="21">
        <f t="shared" si="158"/>
        <v>2.4444837132588937E-3</v>
      </c>
      <c r="I564" s="21">
        <f t="shared" si="159"/>
        <v>6.9533048960024324E-3</v>
      </c>
      <c r="J564" s="21">
        <f t="shared" si="160"/>
        <v>-5.1152391988857904E-3</v>
      </c>
      <c r="K564" s="21">
        <f t="shared" si="161"/>
        <v>-4.5088211827435387E-3</v>
      </c>
      <c r="L564">
        <f t="shared" si="156"/>
        <v>-6.0641801614225166E-4</v>
      </c>
      <c r="M564">
        <f t="shared" si="157"/>
        <v>3.6774281030190421E-7</v>
      </c>
      <c r="N564">
        <f t="shared" si="162"/>
        <v>8.5045806897537037</v>
      </c>
      <c r="O564" s="21">
        <f t="shared" si="166"/>
        <v>-5.1806897537041152E-3</v>
      </c>
      <c r="P564" s="25">
        <f t="shared" si="163"/>
        <v>2.6839546324134805E-5</v>
      </c>
      <c r="Q564" s="27">
        <f t="shared" si="164"/>
        <v>4.758551265034753</v>
      </c>
      <c r="R564" s="28">
        <f t="shared" si="165"/>
        <v>1.9096900000001033E-3</v>
      </c>
      <c r="T564" s="8"/>
      <c r="U564" s="14"/>
      <c r="AB564">
        <f t="shared" si="167"/>
        <v>-4.7930826369648035E-3</v>
      </c>
      <c r="AC564">
        <f t="shared" si="168"/>
        <v>2.2973641164773474E-5</v>
      </c>
      <c r="AE564" s="6">
        <f t="shared" si="169"/>
        <v>8.5403477842758537</v>
      </c>
      <c r="AF564" s="21">
        <f t="shared" si="170"/>
        <v>-4.0947784275854104E-2</v>
      </c>
      <c r="AG564" s="21">
        <f t="shared" si="171"/>
        <v>1.6767210371018847E-3</v>
      </c>
    </row>
    <row r="565" spans="1:33" x14ac:dyDescent="0.2">
      <c r="A565" s="1">
        <v>44317</v>
      </c>
      <c r="B565" s="21">
        <v>118.6296429764854</v>
      </c>
      <c r="C565">
        <v>268.452</v>
      </c>
      <c r="D565" s="20">
        <v>8.3511000000000006</v>
      </c>
      <c r="E565">
        <f t="shared" si="154"/>
        <v>7.3698772585636991</v>
      </c>
      <c r="F565">
        <f t="shared" si="155"/>
        <v>18.898054828036365</v>
      </c>
      <c r="H565" s="21">
        <f t="shared" si="158"/>
        <v>1.9684461027704714E-3</v>
      </c>
      <c r="I565" s="21">
        <f t="shared" si="159"/>
        <v>6.3729606525910754E-3</v>
      </c>
      <c r="J565" s="21">
        <f t="shared" si="160"/>
        <v>-1.7448290467562244E-2</v>
      </c>
      <c r="K565" s="21">
        <f t="shared" si="161"/>
        <v>-4.404514549820604E-3</v>
      </c>
      <c r="L565">
        <f t="shared" si="156"/>
        <v>-1.304377591774164E-2</v>
      </c>
      <c r="M565">
        <f t="shared" si="157"/>
        <v>1.7014009019225676E-4</v>
      </c>
      <c r="N565">
        <f t="shared" si="162"/>
        <v>8.4619642690352546</v>
      </c>
      <c r="O565" s="21">
        <f t="shared" si="166"/>
        <v>-0.11086426903525393</v>
      </c>
      <c r="P565" s="25">
        <f t="shared" si="163"/>
        <v>1.2290886148721163E-2</v>
      </c>
      <c r="Q565" s="27">
        <f t="shared" si="164"/>
        <v>4.7375921567518402</v>
      </c>
      <c r="R565" s="28">
        <f t="shared" si="165"/>
        <v>2.1992889999999699E-2</v>
      </c>
      <c r="T565" s="8"/>
      <c r="U565" s="14"/>
      <c r="AB565">
        <f t="shared" si="167"/>
        <v>-1.7174746646933775E-2</v>
      </c>
      <c r="AC565">
        <f t="shared" si="168"/>
        <v>2.9497192238636297E-4</v>
      </c>
      <c r="AE565" s="6">
        <f t="shared" si="169"/>
        <v>8.49707504165095</v>
      </c>
      <c r="AF565" s="21">
        <f t="shared" si="170"/>
        <v>-0.14597504165094932</v>
      </c>
      <c r="AG565" s="21">
        <f t="shared" si="171"/>
        <v>2.1308712784996388E-2</v>
      </c>
    </row>
    <row r="566" spans="1:33" x14ac:dyDescent="0.2">
      <c r="A566" s="1">
        <v>44348</v>
      </c>
      <c r="B566" s="21">
        <v>118.72704005610484</v>
      </c>
      <c r="C566">
        <v>270.66399999999999</v>
      </c>
      <c r="D566" s="20">
        <v>8.3965999999999994</v>
      </c>
      <c r="E566">
        <f t="shared" si="154"/>
        <v>7.4649597426025824</v>
      </c>
      <c r="F566">
        <f t="shared" si="155"/>
        <v>19.141868114677571</v>
      </c>
      <c r="H566" s="21">
        <f t="shared" si="158"/>
        <v>8.2101806239731623E-4</v>
      </c>
      <c r="I566" s="21">
        <f t="shared" si="159"/>
        <v>8.2398343092993098E-3</v>
      </c>
      <c r="J566" s="21">
        <f t="shared" si="160"/>
        <v>5.4483840452155263E-3</v>
      </c>
      <c r="K566" s="21">
        <f t="shared" si="161"/>
        <v>-7.4188162469019936E-3</v>
      </c>
      <c r="L566">
        <f t="shared" si="156"/>
        <v>1.286720029211752E-2</v>
      </c>
      <c r="M566">
        <f t="shared" si="157"/>
        <v>1.6556484335746919E-4</v>
      </c>
      <c r="N566">
        <f t="shared" si="162"/>
        <v>8.2891447236404971</v>
      </c>
      <c r="O566" s="21">
        <f t="shared" si="166"/>
        <v>0.10745527635950225</v>
      </c>
      <c r="P566" s="25">
        <f t="shared" si="163"/>
        <v>1.1546636417497003E-2</v>
      </c>
      <c r="Q566" s="27">
        <f t="shared" si="164"/>
        <v>4.7024448310881342</v>
      </c>
      <c r="R566" s="28">
        <f t="shared" si="165"/>
        <v>2.0702499999998873E-3</v>
      </c>
      <c r="T566" s="8"/>
      <c r="U566" s="14"/>
      <c r="AB566">
        <f t="shared" si="167"/>
        <v>7.1267615228375117E-3</v>
      </c>
      <c r="AC566">
        <f t="shared" si="168"/>
        <v>5.0790729803397246E-5</v>
      </c>
      <c r="AE566" s="6">
        <f t="shared" si="169"/>
        <v>8.3370837018466322</v>
      </c>
      <c r="AF566" s="21">
        <f t="shared" si="170"/>
        <v>5.9516298153367231E-2</v>
      </c>
      <c r="AG566" s="21">
        <f t="shared" si="171"/>
        <v>3.5421897458805035E-3</v>
      </c>
    </row>
    <row r="567" spans="1:33" x14ac:dyDescent="0.2">
      <c r="A567" s="1">
        <v>44378</v>
      </c>
      <c r="B567" s="21">
        <v>119.04358056486807</v>
      </c>
      <c r="C567">
        <v>271.99400000000003</v>
      </c>
      <c r="D567" s="20">
        <v>8.6256000000000004</v>
      </c>
      <c r="E567">
        <f t="shared" si="154"/>
        <v>7.6857421063370372</v>
      </c>
      <c r="F567">
        <f t="shared" si="155"/>
        <v>19.708004709431435</v>
      </c>
      <c r="H567" s="21">
        <f t="shared" si="158"/>
        <v>2.666119770303732E-3</v>
      </c>
      <c r="I567" s="21">
        <f t="shared" si="159"/>
        <v>4.9138415156801951E-3</v>
      </c>
      <c r="J567" s="21">
        <f t="shared" si="160"/>
        <v>2.7272943810590089E-2</v>
      </c>
      <c r="K567" s="21">
        <f t="shared" si="161"/>
        <v>-2.2477217453764631E-3</v>
      </c>
      <c r="L567">
        <f t="shared" si="156"/>
        <v>2.9520665555966552E-2</v>
      </c>
      <c r="M567">
        <f t="shared" si="157"/>
        <v>8.7146969486722999E-4</v>
      </c>
      <c r="N567">
        <f t="shared" si="162"/>
        <v>8.3777267795927717</v>
      </c>
      <c r="O567" s="21">
        <f t="shared" si="166"/>
        <v>0.2478732204072287</v>
      </c>
      <c r="P567" s="25">
        <f t="shared" si="163"/>
        <v>6.1441133395050578E-2</v>
      </c>
      <c r="Q567" s="27">
        <f t="shared" si="164"/>
        <v>4.6918750435848642</v>
      </c>
      <c r="R567" s="28">
        <f t="shared" si="165"/>
        <v>5.2441000000000453E-2</v>
      </c>
      <c r="T567" s="8"/>
      <c r="U567" s="14"/>
      <c r="AB567">
        <f t="shared" si="167"/>
        <v>2.6541301214152775E-2</v>
      </c>
      <c r="AC567">
        <f t="shared" si="168"/>
        <v>7.044406701403876E-4</v>
      </c>
      <c r="AE567" s="6">
        <f t="shared" si="169"/>
        <v>8.4027433102252438</v>
      </c>
      <c r="AF567" s="21">
        <f t="shared" si="170"/>
        <v>0.22285668977475659</v>
      </c>
      <c r="AG567" s="21">
        <f t="shared" si="171"/>
        <v>4.9665104177362099E-2</v>
      </c>
    </row>
    <row r="568" spans="1:33" x14ac:dyDescent="0.2">
      <c r="A568" s="1">
        <v>44409</v>
      </c>
      <c r="B568" s="21">
        <v>119.65579077961888</v>
      </c>
      <c r="C568">
        <v>272.78899999999999</v>
      </c>
      <c r="D568" s="20">
        <v>8.6786999999999992</v>
      </c>
      <c r="E568">
        <f t="shared" si="154"/>
        <v>7.7159776144514769</v>
      </c>
      <c r="F568">
        <f t="shared" si="155"/>
        <v>19.785535483697217</v>
      </c>
      <c r="H568" s="21">
        <f t="shared" si="158"/>
        <v>5.1427402623966945E-3</v>
      </c>
      <c r="I568" s="21">
        <f t="shared" si="159"/>
        <v>2.9228585924687689E-3</v>
      </c>
      <c r="J568" s="21">
        <f t="shared" si="160"/>
        <v>6.1560934891484731E-3</v>
      </c>
      <c r="K568" s="21">
        <f t="shared" si="161"/>
        <v>2.2198816699279256E-3</v>
      </c>
      <c r="L568">
        <f t="shared" si="156"/>
        <v>3.9362118192205475E-3</v>
      </c>
      <c r="M568">
        <f t="shared" si="157"/>
        <v>1.5493763485771531E-5</v>
      </c>
      <c r="N568">
        <f t="shared" si="162"/>
        <v>8.644747811332131</v>
      </c>
      <c r="O568" s="21">
        <f t="shared" si="166"/>
        <v>3.3952188667868199E-2</v>
      </c>
      <c r="P568" s="25">
        <f t="shared" si="163"/>
        <v>1.1527511153385179E-3</v>
      </c>
      <c r="Q568" s="27">
        <f t="shared" si="164"/>
        <v>4.7022904509917103</v>
      </c>
      <c r="R568" s="28">
        <f t="shared" si="165"/>
        <v>2.819609999999874E-3</v>
      </c>
      <c r="T568" s="8"/>
      <c r="U568" s="14"/>
      <c r="AB568">
        <f t="shared" si="167"/>
        <v>3.342297122238957E-3</v>
      </c>
      <c r="AC568">
        <f t="shared" si="168"/>
        <v>1.1170950053326813E-5</v>
      </c>
      <c r="AE568" s="6">
        <f t="shared" si="169"/>
        <v>8.6498706819424154</v>
      </c>
      <c r="AF568" s="21">
        <f t="shared" si="170"/>
        <v>2.8829318057583819E-2</v>
      </c>
      <c r="AG568" s="21">
        <f t="shared" si="171"/>
        <v>8.3112957966532844E-4</v>
      </c>
    </row>
    <row r="569" spans="1:33" x14ac:dyDescent="0.2">
      <c r="A569" s="1">
        <v>44440</v>
      </c>
      <c r="B569" s="21">
        <v>120.26452252724043</v>
      </c>
      <c r="C569">
        <v>273.887</v>
      </c>
      <c r="D569" s="20">
        <v>8.6440000000000001</v>
      </c>
      <c r="E569">
        <f t="shared" si="154"/>
        <v>7.6770045176105759</v>
      </c>
      <c r="F569">
        <f t="shared" si="155"/>
        <v>19.685599528853206</v>
      </c>
      <c r="H569" s="21">
        <f t="shared" si="158"/>
        <v>5.0873571906160375E-3</v>
      </c>
      <c r="I569" s="21">
        <f t="shared" si="159"/>
        <v>4.0250889881923158E-3</v>
      </c>
      <c r="J569" s="21">
        <f t="shared" si="160"/>
        <v>-3.998294675469749E-3</v>
      </c>
      <c r="K569" s="21">
        <f t="shared" si="161"/>
        <v>1.0622682024237218E-3</v>
      </c>
      <c r="L569">
        <f t="shared" si="156"/>
        <v>-5.0605628778934708E-3</v>
      </c>
      <c r="M569">
        <f t="shared" si="157"/>
        <v>2.5609296641113449E-5</v>
      </c>
      <c r="N569">
        <f t="shared" si="162"/>
        <v>8.6879191070483746</v>
      </c>
      <c r="O569" s="21">
        <f t="shared" si="166"/>
        <v>-4.3919107048374428E-2</v>
      </c>
      <c r="P569" s="25">
        <f t="shared" si="163"/>
        <v>1.9288879639265725E-3</v>
      </c>
      <c r="Q569" s="27">
        <f t="shared" si="164"/>
        <v>4.7072855446163597</v>
      </c>
      <c r="R569" s="28">
        <f t="shared" si="165"/>
        <v>1.2040899999999351E-3</v>
      </c>
      <c r="T569" s="8"/>
      <c r="U569" s="14"/>
      <c r="AB569">
        <f t="shared" si="167"/>
        <v>-6.2725782382981408E-3</v>
      </c>
      <c r="AC569">
        <f t="shared" si="168"/>
        <v>3.9345237755571406E-5</v>
      </c>
      <c r="AE569" s="6">
        <f t="shared" si="169"/>
        <v>8.6984378247567182</v>
      </c>
      <c r="AF569" s="21">
        <f t="shared" si="170"/>
        <v>-5.4437824756718101E-2</v>
      </c>
      <c r="AG569" s="21">
        <f t="shared" si="171"/>
        <v>2.9634767642431501E-3</v>
      </c>
    </row>
    <row r="570" spans="1:33" x14ac:dyDescent="0.2">
      <c r="A570" s="1">
        <v>44470</v>
      </c>
      <c r="B570" s="21">
        <v>120.50801522628905</v>
      </c>
      <c r="C570">
        <v>276.43400000000003</v>
      </c>
      <c r="D570" s="20">
        <v>8.6623999999999999</v>
      </c>
      <c r="E570">
        <f t="shared" si="154"/>
        <v>7.7492006958310551</v>
      </c>
      <c r="F570">
        <f t="shared" si="155"/>
        <v>19.870727080713031</v>
      </c>
      <c r="H570" s="21">
        <f t="shared" si="158"/>
        <v>2.0246427951640111E-3</v>
      </c>
      <c r="I570" s="21">
        <f t="shared" si="159"/>
        <v>9.2994556149068597E-3</v>
      </c>
      <c r="J570" s="21">
        <f t="shared" si="160"/>
        <v>2.1286441462284866E-3</v>
      </c>
      <c r="K570" s="21">
        <f t="shared" si="161"/>
        <v>-7.2748128197428485E-3</v>
      </c>
      <c r="L570">
        <f t="shared" si="156"/>
        <v>9.4034569659713352E-3</v>
      </c>
      <c r="M570">
        <f t="shared" si="157"/>
        <v>8.8425002910874823E-5</v>
      </c>
      <c r="N570">
        <f t="shared" si="162"/>
        <v>8.5811165179861426</v>
      </c>
      <c r="O570" s="21">
        <f t="shared" si="166"/>
        <v>8.1283482013857267E-2</v>
      </c>
      <c r="P570" s="25">
        <f t="shared" si="163"/>
        <v>6.607004448297058E-3</v>
      </c>
      <c r="Q570" s="27">
        <f t="shared" si="164"/>
        <v>4.6730409233901948</v>
      </c>
      <c r="R570" s="28">
        <f t="shared" si="165"/>
        <v>3.385599999999908E-4</v>
      </c>
      <c r="T570" s="8"/>
      <c r="U570" s="14"/>
      <c r="AB570">
        <f t="shared" si="167"/>
        <v>3.7399079499300875E-3</v>
      </c>
      <c r="AC570">
        <f t="shared" si="168"/>
        <v>1.398691147395027E-5</v>
      </c>
      <c r="AE570" s="6">
        <f t="shared" si="169"/>
        <v>8.6300722356808031</v>
      </c>
      <c r="AF570" s="21">
        <f t="shared" si="170"/>
        <v>3.2327764319196817E-2</v>
      </c>
      <c r="AG570" s="21">
        <f t="shared" si="171"/>
        <v>1.0450843458775349E-3</v>
      </c>
    </row>
    <row r="571" spans="1:33" x14ac:dyDescent="0.2">
      <c r="A571" s="1">
        <v>44501</v>
      </c>
      <c r="B571" s="21">
        <v>121.06109149984232</v>
      </c>
      <c r="C571">
        <v>278.79899999999998</v>
      </c>
      <c r="D571" s="20">
        <v>8.8035999999999994</v>
      </c>
      <c r="E571">
        <f t="shared" si="154"/>
        <v>7.9066056510908869</v>
      </c>
      <c r="F571">
        <f t="shared" si="155"/>
        <v>20.274349470929696</v>
      </c>
      <c r="H571" s="21">
        <f t="shared" si="158"/>
        <v>4.589539314166835E-3</v>
      </c>
      <c r="I571" s="21">
        <f t="shared" si="159"/>
        <v>8.5553875427768489E-3</v>
      </c>
      <c r="J571" s="21">
        <f t="shared" si="160"/>
        <v>1.6300332471370416E-2</v>
      </c>
      <c r="K571" s="21">
        <f t="shared" si="161"/>
        <v>-3.9658482286100138E-3</v>
      </c>
      <c r="L571">
        <f t="shared" si="156"/>
        <v>2.0266180699980429E-2</v>
      </c>
      <c r="M571">
        <f t="shared" si="157"/>
        <v>4.1071808016425926E-4</v>
      </c>
      <c r="N571">
        <f t="shared" si="162"/>
        <v>8.6280462363044883</v>
      </c>
      <c r="O571" s="21">
        <f t="shared" si="166"/>
        <v>0.17555376369551112</v>
      </c>
      <c r="P571" s="25">
        <f t="shared" si="163"/>
        <v>3.0819123947659358E-2</v>
      </c>
      <c r="Q571" s="27">
        <f t="shared" si="164"/>
        <v>4.6545083523219457</v>
      </c>
      <c r="R571" s="28">
        <f t="shared" si="165"/>
        <v>1.9937439999999872E-2</v>
      </c>
      <c r="T571" s="8"/>
      <c r="U571" s="14"/>
      <c r="V571" s="33"/>
      <c r="AB571">
        <f t="shared" si="167"/>
        <v>1.6369433182398127E-2</v>
      </c>
      <c r="AC571">
        <f t="shared" si="168"/>
        <v>2.6795834271299687E-4</v>
      </c>
      <c r="AE571" s="6">
        <f t="shared" si="169"/>
        <v>8.6618014220007939</v>
      </c>
      <c r="AF571" s="21">
        <f t="shared" si="170"/>
        <v>0.14179857799920548</v>
      </c>
      <c r="AG571" s="21">
        <f t="shared" si="171"/>
        <v>2.010683672259676E-2</v>
      </c>
    </row>
    <row r="572" spans="1:33" ht="13.5" thickBot="1" x14ac:dyDescent="0.25">
      <c r="A572" s="1">
        <v>44531</v>
      </c>
      <c r="B572" s="21">
        <v>122.60553090523642</v>
      </c>
      <c r="C572">
        <v>280.80799999999999</v>
      </c>
      <c r="D572" s="20">
        <v>9.0896000000000008</v>
      </c>
      <c r="E572">
        <f t="shared" si="154"/>
        <v>8.1187157511384331</v>
      </c>
      <c r="F572">
        <f t="shared" si="155"/>
        <v>20.818248393482445</v>
      </c>
      <c r="H572" s="21">
        <f t="shared" si="158"/>
        <v>1.2757520903370567E-2</v>
      </c>
      <c r="I572" s="21">
        <f t="shared" si="159"/>
        <v>7.2059081990969442E-3</v>
      </c>
      <c r="J572" s="21">
        <f t="shared" si="160"/>
        <v>3.2486709982280093E-2</v>
      </c>
      <c r="K572" s="21">
        <f t="shared" si="161"/>
        <v>5.551612704273623E-3</v>
      </c>
      <c r="L572">
        <f t="shared" si="156"/>
        <v>2.693509727800647E-2</v>
      </c>
      <c r="M572">
        <f t="shared" si="157"/>
        <v>7.2549946537567159E-4</v>
      </c>
      <c r="N572">
        <f t="shared" si="162"/>
        <v>8.8524741776033427</v>
      </c>
      <c r="O572" s="21">
        <f t="shared" si="166"/>
        <v>0.23712582239665814</v>
      </c>
      <c r="P572" s="25">
        <f t="shared" si="163"/>
        <v>5.6228655647291459E-2</v>
      </c>
      <c r="Q572" s="27">
        <f t="shared" si="164"/>
        <v>4.6803483800228438</v>
      </c>
      <c r="R572" s="28">
        <f t="shared" si="165"/>
        <v>8.1796000000000785E-2</v>
      </c>
      <c r="T572" s="8"/>
      <c r="U572" s="14"/>
      <c r="V572" s="34"/>
      <c r="AB572">
        <f t="shared" si="167"/>
        <v>2.8120140083235226E-2</v>
      </c>
      <c r="AC572">
        <f t="shared" si="168"/>
        <v>7.9074227830077239E-4</v>
      </c>
      <c r="AE572" s="6">
        <f t="shared" si="169"/>
        <v>8.8420415347632311</v>
      </c>
      <c r="AF572" s="21">
        <f t="shared" si="170"/>
        <v>0.24755846523676972</v>
      </c>
      <c r="AG572" s="21">
        <f t="shared" si="171"/>
        <v>6.1285193710384919E-2</v>
      </c>
    </row>
    <row r="573" spans="1:33" x14ac:dyDescent="0.2">
      <c r="A573" s="1">
        <v>44562</v>
      </c>
      <c r="B573" s="21">
        <v>121.94114368354663</v>
      </c>
      <c r="C573">
        <v>282.39</v>
      </c>
      <c r="D573" s="20">
        <v>9.1532999999999998</v>
      </c>
      <c r="E573">
        <f t="shared" si="154"/>
        <v>8.2664662394038739</v>
      </c>
      <c r="F573">
        <f t="shared" si="155"/>
        <v>21.197114517048472</v>
      </c>
      <c r="H573" s="21">
        <f t="shared" si="158"/>
        <v>-5.4189008993673626E-3</v>
      </c>
      <c r="I573" s="21">
        <f t="shared" si="159"/>
        <v>5.6337426284152059E-3</v>
      </c>
      <c r="J573" s="21">
        <f t="shared" si="160"/>
        <v>7.0080091533180067E-3</v>
      </c>
      <c r="K573" s="21">
        <f t="shared" si="161"/>
        <v>-1.1052643527782569E-2</v>
      </c>
      <c r="L573">
        <f t="shared" si="156"/>
        <v>1.8060652681100575E-2</v>
      </c>
      <c r="M573">
        <f t="shared" si="157"/>
        <v>3.2618717526734537E-4</v>
      </c>
      <c r="N573">
        <f t="shared" si="162"/>
        <v>8.9891358913898678</v>
      </c>
      <c r="O573" s="21">
        <f t="shared" si="166"/>
        <v>0.16416410861013198</v>
      </c>
      <c r="P573" s="25">
        <f t="shared" si="163"/>
        <v>2.6949854555759208E-2</v>
      </c>
      <c r="Q573" s="27">
        <f t="shared" si="164"/>
        <v>4.6286181577926166</v>
      </c>
      <c r="R573" s="28">
        <f t="shared" si="165"/>
        <v>4.05768999999987E-3</v>
      </c>
      <c r="T573" s="8"/>
      <c r="U573" s="14">
        <v>44562</v>
      </c>
      <c r="V573" s="25">
        <f>0.00157384 + 0.53991393*K572</f>
        <v>4.5712330330022997E-3</v>
      </c>
      <c r="W573" s="25">
        <f t="shared" ref="W573:W596" si="172">D572*(1+V573)</f>
        <v>9.1311506797767787</v>
      </c>
      <c r="X573" s="25">
        <f t="shared" ref="X573:X596" si="173">D573-W573</f>
        <v>2.2149320223221025E-2</v>
      </c>
      <c r="Y573" s="25">
        <f>X573^2</f>
        <v>4.9059238635078793E-4</v>
      </c>
      <c r="Z573" s="28">
        <f>(D573-D572)^2</f>
        <v>4.05768999999987E-3</v>
      </c>
      <c r="AB573">
        <f t="shared" si="167"/>
        <v>1.0379953957934871E-2</v>
      </c>
      <c r="AC573">
        <f t="shared" si="168"/>
        <v>1.0774344416884779E-4</v>
      </c>
      <c r="AE573" s="6">
        <f t="shared" si="169"/>
        <v>9.0589503705039558</v>
      </c>
      <c r="AF573" s="21">
        <f t="shared" si="170"/>
        <v>9.4349629496043974E-2</v>
      </c>
      <c r="AG573" s="21">
        <f t="shared" si="171"/>
        <v>8.9018525860407715E-3</v>
      </c>
    </row>
    <row r="574" spans="1:33" x14ac:dyDescent="0.2">
      <c r="A574" s="1">
        <v>44593</v>
      </c>
      <c r="B574" s="21">
        <v>122.98468382232642</v>
      </c>
      <c r="C574">
        <v>284.53500000000003</v>
      </c>
      <c r="D574" s="20">
        <v>9.2857000000000003</v>
      </c>
      <c r="E574">
        <f t="shared" si="154"/>
        <v>8.3780406928637099</v>
      </c>
      <c r="F574">
        <f t="shared" si="155"/>
        <v>21.483216994052697</v>
      </c>
      <c r="H574" s="21">
        <f t="shared" si="158"/>
        <v>8.5577361935189611E-3</v>
      </c>
      <c r="I574" s="21">
        <f t="shared" si="159"/>
        <v>7.5958780410072535E-3</v>
      </c>
      <c r="J574" s="21">
        <f t="shared" si="160"/>
        <v>1.446472856783898E-2</v>
      </c>
      <c r="K574" s="21">
        <f t="shared" si="161"/>
        <v>9.6185815251170759E-4</v>
      </c>
      <c r="L574">
        <f t="shared" si="156"/>
        <v>1.3502870415327273E-2</v>
      </c>
      <c r="M574">
        <f t="shared" si="157"/>
        <v>1.8232750945312051E-4</v>
      </c>
      <c r="N574">
        <f t="shared" si="162"/>
        <v>9.1621041762273858</v>
      </c>
      <c r="O574" s="21">
        <f t="shared" si="166"/>
        <v>0.12359582377261447</v>
      </c>
      <c r="P574" s="25">
        <f t="shared" si="163"/>
        <v>1.5275927654031171E-2</v>
      </c>
      <c r="Q574" s="27">
        <f t="shared" si="164"/>
        <v>4.6330702319025532</v>
      </c>
      <c r="R574" s="28">
        <f t="shared" si="165"/>
        <v>1.7529760000000137E-2</v>
      </c>
      <c r="T574" s="8"/>
      <c r="U574" s="14">
        <v>44593</v>
      </c>
      <c r="V574" s="25">
        <f t="shared" ref="V574:V600" si="174">0.00157384 + 0.53991393*K573</f>
        <v>-4.3936362039741503E-3</v>
      </c>
      <c r="W574" s="25">
        <f t="shared" si="172"/>
        <v>9.1130837297341625</v>
      </c>
      <c r="X574" s="25">
        <f t="shared" si="173"/>
        <v>0.17261627026583781</v>
      </c>
      <c r="Y574" s="25">
        <f t="shared" ref="Y574:Y596" si="175">X574^2</f>
        <v>2.9796376760488762E-2</v>
      </c>
      <c r="Z574" s="28">
        <f t="shared" ref="Z574:Z596" si="176">(D574-D573)^2</f>
        <v>1.7529760000000137E-2</v>
      </c>
      <c r="AB574">
        <f t="shared" si="167"/>
        <v>1.2237241720068466E-2</v>
      </c>
      <c r="AC574">
        <f t="shared" si="168"/>
        <v>1.4975008491538422E-4</v>
      </c>
      <c r="AE574" s="6">
        <f t="shared" si="169"/>
        <v>9.1736888553636984</v>
      </c>
      <c r="AF574" s="21">
        <f t="shared" si="170"/>
        <v>0.11201114463630191</v>
      </c>
      <c r="AG574" s="21">
        <f t="shared" si="171"/>
        <v>1.2546496522734546E-2</v>
      </c>
    </row>
    <row r="575" spans="1:33" x14ac:dyDescent="0.2">
      <c r="A575" s="1">
        <v>44621</v>
      </c>
      <c r="B575" s="21">
        <v>125.15524731098834</v>
      </c>
      <c r="C575">
        <v>287.553</v>
      </c>
      <c r="D575" s="20">
        <v>9.5652000000000008</v>
      </c>
      <c r="E575">
        <f t="shared" si="154"/>
        <v>8.570497758152797</v>
      </c>
      <c r="F575">
        <f t="shared" si="155"/>
        <v>21.976721030045958</v>
      </c>
      <c r="H575" s="21">
        <f t="shared" si="158"/>
        <v>1.7649055323000207E-2</v>
      </c>
      <c r="I575" s="21">
        <f t="shared" si="159"/>
        <v>1.0606779482313256E-2</v>
      </c>
      <c r="J575" s="21">
        <f t="shared" si="160"/>
        <v>3.0100046307763639E-2</v>
      </c>
      <c r="K575" s="21">
        <f t="shared" si="161"/>
        <v>7.0422758406869512E-3</v>
      </c>
      <c r="L575">
        <f t="shared" si="156"/>
        <v>2.3057770467076688E-2</v>
      </c>
      <c r="M575">
        <f t="shared" si="157"/>
        <v>5.3166077891239388E-4</v>
      </c>
      <c r="N575">
        <f t="shared" si="162"/>
        <v>9.3510924607738666</v>
      </c>
      <c r="O575" s="21">
        <f t="shared" si="166"/>
        <v>0.21410753922613424</v>
      </c>
      <c r="P575" s="25">
        <f t="shared" si="163"/>
        <v>4.5842038353470609E-2</v>
      </c>
      <c r="Q575" s="27">
        <f t="shared" si="164"/>
        <v>4.6656975904648865</v>
      </c>
      <c r="R575" s="28">
        <f t="shared" si="165"/>
        <v>7.8120250000000294E-2</v>
      </c>
      <c r="T575" s="8"/>
      <c r="U575" s="14">
        <v>44621</v>
      </c>
      <c r="V575" s="25">
        <f>0.00157384 + 0.53991393*K574</f>
        <v>2.0931606152251353E-3</v>
      </c>
      <c r="W575" s="25">
        <f t="shared" si="172"/>
        <v>9.305136461524798</v>
      </c>
      <c r="X575" s="25">
        <f t="shared" si="173"/>
        <v>0.2600635384752028</v>
      </c>
      <c r="Y575" s="25">
        <f t="shared" si="175"/>
        <v>6.7633044044243293E-2</v>
      </c>
      <c r="Z575" s="28">
        <f t="shared" si="176"/>
        <v>7.8120250000000294E-2</v>
      </c>
      <c r="AB575">
        <f t="shared" si="167"/>
        <v>2.5038743778836164E-2</v>
      </c>
      <c r="AC575">
        <f t="shared" si="168"/>
        <v>6.2693869002220675E-4</v>
      </c>
      <c r="AE575" s="6">
        <f t="shared" si="169"/>
        <v>9.3326977368928627</v>
      </c>
      <c r="AF575" s="21">
        <f t="shared" si="170"/>
        <v>0.23250226310713806</v>
      </c>
      <c r="AG575" s="21">
        <f t="shared" si="171"/>
        <v>5.4057302349940856E-2</v>
      </c>
    </row>
    <row r="576" spans="1:33" x14ac:dyDescent="0.2">
      <c r="A576" s="1">
        <v>44652</v>
      </c>
      <c r="B576" s="21">
        <v>125.92746701368537</v>
      </c>
      <c r="C576">
        <v>288.76400000000001</v>
      </c>
      <c r="D576" s="20">
        <v>9.5585000000000004</v>
      </c>
      <c r="E576">
        <f t="shared" si="154"/>
        <v>8.5478221240543437</v>
      </c>
      <c r="F576">
        <f t="shared" si="155"/>
        <v>21.918575505850814</v>
      </c>
      <c r="H576" s="21">
        <f t="shared" si="158"/>
        <v>6.170094496942724E-3</v>
      </c>
      <c r="I576" s="21">
        <f t="shared" si="159"/>
        <v>4.2113975510602586E-3</v>
      </c>
      <c r="J576" s="21">
        <f t="shared" si="160"/>
        <v>-7.004558190105703E-4</v>
      </c>
      <c r="K576" s="21">
        <f t="shared" si="161"/>
        <v>1.9586969458824655E-3</v>
      </c>
      <c r="L576">
        <f t="shared" si="156"/>
        <v>-2.6591527648930358E-3</v>
      </c>
      <c r="M576">
        <f t="shared" si="157"/>
        <v>7.0710934270382765E-6</v>
      </c>
      <c r="N576">
        <f t="shared" si="162"/>
        <v>9.5839353280267563</v>
      </c>
      <c r="O576" s="21">
        <f t="shared" si="166"/>
        <v>-2.5435328026755855E-2</v>
      </c>
      <c r="P576" s="25">
        <f t="shared" si="163"/>
        <v>6.4695591182867187E-4</v>
      </c>
      <c r="Q576" s="27">
        <f t="shared" si="164"/>
        <v>4.6748362780857411</v>
      </c>
      <c r="R576" s="28">
        <f t="shared" si="165"/>
        <v>4.4890000000004986E-5</v>
      </c>
      <c r="T576" s="8"/>
      <c r="U576" s="14">
        <v>44652</v>
      </c>
      <c r="V576" s="25">
        <f t="shared" si="174"/>
        <v>5.3760628252893456E-3</v>
      </c>
      <c r="W576" s="25">
        <f t="shared" si="172"/>
        <v>9.6166231161364575</v>
      </c>
      <c r="X576" s="25">
        <f t="shared" si="173"/>
        <v>-5.8123116136457043E-2</v>
      </c>
      <c r="Y576" s="25">
        <f t="shared" si="175"/>
        <v>3.3782966294120731E-3</v>
      </c>
      <c r="Z576" s="28">
        <f t="shared" si="176"/>
        <v>4.4890000000004986E-5</v>
      </c>
      <c r="AB576">
        <f t="shared" si="167"/>
        <v>-3.3925254551861002E-3</v>
      </c>
      <c r="AC576">
        <f t="shared" si="168"/>
        <v>1.1509228964085657E-5</v>
      </c>
      <c r="AE576" s="6">
        <f t="shared" si="169"/>
        <v>9.5909501844839475</v>
      </c>
      <c r="AF576" s="21">
        <f t="shared" si="170"/>
        <v>-3.2450184483947098E-2</v>
      </c>
      <c r="AG576" s="21">
        <f t="shared" si="171"/>
        <v>1.053014473042201E-3</v>
      </c>
    </row>
    <row r="577" spans="1:33" x14ac:dyDescent="0.2">
      <c r="A577" s="1">
        <v>44682</v>
      </c>
      <c r="B577" s="21">
        <v>127.24928452280643</v>
      </c>
      <c r="C577">
        <v>291.35899999999998</v>
      </c>
      <c r="D577" s="20">
        <v>9.9373000000000005</v>
      </c>
      <c r="E577">
        <f t="shared" si="154"/>
        <v>8.8732892767157754</v>
      </c>
      <c r="F577">
        <f t="shared" si="155"/>
        <v>22.753147898297861</v>
      </c>
      <c r="H577" s="21">
        <f t="shared" si="158"/>
        <v>1.0496657643224161E-2</v>
      </c>
      <c r="I577" s="21">
        <f t="shared" si="159"/>
        <v>8.9865772741752892E-3</v>
      </c>
      <c r="J577" s="21">
        <f t="shared" si="160"/>
        <v>3.962964900350463E-2</v>
      </c>
      <c r="K577" s="21">
        <f t="shared" si="161"/>
        <v>1.5100803690488718E-3</v>
      </c>
      <c r="L577">
        <f t="shared" si="156"/>
        <v>3.8119568634455758E-2</v>
      </c>
      <c r="M577">
        <f t="shared" si="157"/>
        <v>1.4531015128769833E-3</v>
      </c>
      <c r="N577">
        <f t="shared" si="162"/>
        <v>9.5729341032075546</v>
      </c>
      <c r="O577" s="21">
        <f t="shared" si="166"/>
        <v>0.36436589679244591</v>
      </c>
      <c r="P577" s="25">
        <f t="shared" si="163"/>
        <v>0.13276250674536336</v>
      </c>
      <c r="Q577" s="27">
        <f t="shared" si="164"/>
        <v>4.6818956565777956</v>
      </c>
      <c r="R577" s="28">
        <f t="shared" si="165"/>
        <v>0.14348944000000002</v>
      </c>
      <c r="T577" s="8"/>
      <c r="U577" s="14">
        <v>44682</v>
      </c>
      <c r="V577" s="25">
        <f t="shared" si="174"/>
        <v>2.6313677657303991E-3</v>
      </c>
      <c r="W577" s="25">
        <f t="shared" si="172"/>
        <v>9.5836519287887345</v>
      </c>
      <c r="X577" s="25">
        <f t="shared" si="173"/>
        <v>0.35364807121126596</v>
      </c>
      <c r="Y577" s="25">
        <f t="shared" si="175"/>
        <v>0.12506695827144865</v>
      </c>
      <c r="Z577" s="28">
        <f t="shared" si="176"/>
        <v>0.14348944000000002</v>
      </c>
      <c r="AB577">
        <f t="shared" si="167"/>
        <v>3.7146659854140118E-2</v>
      </c>
      <c r="AC577">
        <f t="shared" si="168"/>
        <v>1.3798743383191851E-3</v>
      </c>
      <c r="AE577" s="6">
        <f t="shared" si="169"/>
        <v>9.5822336517842004</v>
      </c>
      <c r="AF577" s="21">
        <f t="shared" si="170"/>
        <v>0.35506634821580008</v>
      </c>
      <c r="AG577" s="21">
        <f t="shared" si="171"/>
        <v>0.1260721116353038</v>
      </c>
    </row>
    <row r="578" spans="1:33" x14ac:dyDescent="0.2">
      <c r="A578" s="1">
        <v>44713</v>
      </c>
      <c r="B578" s="21">
        <v>129.03373816011987</v>
      </c>
      <c r="C578">
        <v>294.99599999999998</v>
      </c>
      <c r="D578" s="20">
        <v>10.0349</v>
      </c>
      <c r="E578">
        <f t="shared" si="154"/>
        <v>8.9468271580871157</v>
      </c>
      <c r="F578">
        <f t="shared" si="155"/>
        <v>22.941715884620621</v>
      </c>
      <c r="H578" s="21">
        <f t="shared" si="158"/>
        <v>1.4023290142693101E-2</v>
      </c>
      <c r="I578" s="21">
        <f t="shared" si="159"/>
        <v>1.2482881942895263E-2</v>
      </c>
      <c r="J578" s="21">
        <f t="shared" si="160"/>
        <v>9.8215813148441189E-3</v>
      </c>
      <c r="K578" s="21">
        <f t="shared" si="161"/>
        <v>1.5404081997978381E-3</v>
      </c>
      <c r="L578">
        <f t="shared" si="156"/>
        <v>8.2811731150462808E-3</v>
      </c>
      <c r="M578">
        <f t="shared" si="157"/>
        <v>6.8577828161365322E-5</v>
      </c>
      <c r="N578">
        <f t="shared" si="162"/>
        <v>9.9526074984038519</v>
      </c>
      <c r="O578" s="21">
        <f t="shared" si="166"/>
        <v>8.2292501596148426E-2</v>
      </c>
      <c r="P578" s="25">
        <f t="shared" si="163"/>
        <v>6.772055818952091E-3</v>
      </c>
      <c r="Q578" s="27">
        <f t="shared" si="164"/>
        <v>4.6891076870377857</v>
      </c>
      <c r="R578" s="28">
        <f t="shared" si="165"/>
        <v>9.5257599999999821E-3</v>
      </c>
      <c r="T578" s="8"/>
      <c r="U578" s="14">
        <v>44713</v>
      </c>
      <c r="V578" s="25">
        <f t="shared" si="174"/>
        <v>2.3891534266690267E-3</v>
      </c>
      <c r="W578" s="25">
        <f t="shared" si="172"/>
        <v>9.9610417343468391</v>
      </c>
      <c r="X578" s="25">
        <f t="shared" si="173"/>
        <v>7.3858265653161226E-2</v>
      </c>
      <c r="Y578" s="25">
        <f t="shared" si="175"/>
        <v>5.4550434052929352E-3</v>
      </c>
      <c r="Z578" s="28">
        <f t="shared" si="176"/>
        <v>9.5257599999999821E-3</v>
      </c>
      <c r="AB578">
        <f t="shared" si="167"/>
        <v>7.3244576953232169E-3</v>
      </c>
      <c r="AC578">
        <f t="shared" si="168"/>
        <v>5.364768053057949E-5</v>
      </c>
      <c r="AE578" s="6">
        <f t="shared" si="169"/>
        <v>9.9621146665442648</v>
      </c>
      <c r="AF578" s="21">
        <f t="shared" si="170"/>
        <v>7.2785333455735568E-2</v>
      </c>
      <c r="AG578" s="21">
        <f t="shared" si="171"/>
        <v>5.2977047662626196E-3</v>
      </c>
    </row>
    <row r="579" spans="1:33" x14ac:dyDescent="0.2">
      <c r="A579" s="1">
        <v>44743</v>
      </c>
      <c r="B579" s="21">
        <v>129.14852757538566</v>
      </c>
      <c r="C579">
        <v>294.97699999999998</v>
      </c>
      <c r="D579" s="20">
        <v>10.3874</v>
      </c>
      <c r="E579">
        <f t="shared" ref="E579:E600" si="177">C579*D579/B579/$F$8*$E$8</f>
        <v>9.2522785973392772</v>
      </c>
      <c r="F579">
        <f t="shared" ref="F579:F600" si="178">C579*D579/B579</f>
        <v>23.724963399303782</v>
      </c>
      <c r="H579" s="21">
        <f t="shared" si="158"/>
        <v>8.8960776384960916E-4</v>
      </c>
      <c r="I579" s="21">
        <f t="shared" si="159"/>
        <v>-6.4407652985098984E-5</v>
      </c>
      <c r="J579" s="21">
        <f t="shared" si="160"/>
        <v>3.5127405355309893E-2</v>
      </c>
      <c r="K579" s="21">
        <f t="shared" si="161"/>
        <v>9.5401541683470814E-4</v>
      </c>
      <c r="L579">
        <f t="shared" ref="L579:L600" si="179">J579-K579</f>
        <v>3.4173389938475185E-2</v>
      </c>
      <c r="M579">
        <f t="shared" ref="M579:M600" si="180">(J579-K579)^2</f>
        <v>1.1678205798870769E-3</v>
      </c>
      <c r="N579">
        <f t="shared" si="162"/>
        <v>10.044473449306395</v>
      </c>
      <c r="O579" s="21">
        <f t="shared" si="166"/>
        <v>0.34292655069360478</v>
      </c>
      <c r="P579" s="25">
        <f t="shared" si="163"/>
        <v>0.11759861917061348</v>
      </c>
      <c r="Q579" s="27">
        <f t="shared" si="164"/>
        <v>4.6935811680624173</v>
      </c>
      <c r="R579" s="28">
        <f t="shared" si="165"/>
        <v>0.1242562499999994</v>
      </c>
      <c r="T579" s="8"/>
      <c r="U579" s="14">
        <v>44743</v>
      </c>
      <c r="V579" s="25">
        <f t="shared" si="174"/>
        <v>2.4055278449570758E-3</v>
      </c>
      <c r="W579" s="25">
        <f t="shared" si="172"/>
        <v>10.05903923137136</v>
      </c>
      <c r="X579" s="25">
        <f t="shared" si="173"/>
        <v>0.32836076862863983</v>
      </c>
      <c r="Y579" s="25">
        <f t="shared" si="175"/>
        <v>0.10782079437439114</v>
      </c>
      <c r="Z579" s="28">
        <f t="shared" si="176"/>
        <v>0.1242562499999994</v>
      </c>
      <c r="AB579">
        <f t="shared" si="167"/>
        <v>3.290357366224822E-2</v>
      </c>
      <c r="AC579">
        <f t="shared" si="168"/>
        <v>1.0826451597469948E-3</v>
      </c>
      <c r="AE579" s="6">
        <f t="shared" si="169"/>
        <v>10.057215928656705</v>
      </c>
      <c r="AF579" s="21">
        <f t="shared" si="170"/>
        <v>0.33018407134329486</v>
      </c>
      <c r="AG579" s="21">
        <f t="shared" si="171"/>
        <v>0.10902152096883402</v>
      </c>
    </row>
    <row r="580" spans="1:33" x14ac:dyDescent="0.2">
      <c r="A580" s="1">
        <v>44774</v>
      </c>
      <c r="B580" s="21">
        <v>131.41996661079634</v>
      </c>
      <c r="C580">
        <v>295.209</v>
      </c>
      <c r="D580" s="20">
        <v>10.3771</v>
      </c>
      <c r="E580">
        <f t="shared" si="177"/>
        <v>9.0904920913148093</v>
      </c>
      <c r="F580">
        <f t="shared" si="178"/>
        <v>23.310105708460409</v>
      </c>
      <c r="H580" s="21">
        <f t="shared" ref="H580:H600" si="181">B580/B579-1</f>
        <v>1.7587804352510394E-2</v>
      </c>
      <c r="I580" s="21">
        <f t="shared" ref="I580:I600" si="182">C580/C579-1</f>
        <v>7.8650199846097557E-4</v>
      </c>
      <c r="J580" s="21">
        <f t="shared" ref="J580:J600" si="183">D580/D579-1</f>
        <v>-9.9158595991288845E-4</v>
      </c>
      <c r="K580" s="21">
        <f t="shared" ref="K580:K600" si="184">H580-I580</f>
        <v>1.6801302354049419E-2</v>
      </c>
      <c r="L580">
        <f t="shared" si="179"/>
        <v>-1.7792888313962307E-2</v>
      </c>
      <c r="M580">
        <f t="shared" si="180"/>
        <v>3.1658687455313645E-4</v>
      </c>
      <c r="N580">
        <f t="shared" si="162"/>
        <v>10.561921848072453</v>
      </c>
      <c r="O580" s="21">
        <f t="shared" si="166"/>
        <v>-0.18482184807245261</v>
      </c>
      <c r="P580" s="25">
        <f t="shared" si="163"/>
        <v>3.4159115524916753E-2</v>
      </c>
      <c r="Q580" s="27">
        <f t="shared" si="164"/>
        <v>4.7724394443903062</v>
      </c>
      <c r="R580" s="28">
        <f t="shared" si="165"/>
        <v>1.0608999999998121E-4</v>
      </c>
      <c r="T580" s="8"/>
      <c r="U580" s="14">
        <v>44774</v>
      </c>
      <c r="V580" s="25">
        <f t="shared" si="174"/>
        <v>2.0889262129838151E-3</v>
      </c>
      <c r="W580" s="25">
        <f t="shared" si="172"/>
        <v>10.409098512144746</v>
      </c>
      <c r="X580" s="25">
        <f t="shared" si="173"/>
        <v>-3.1998512144745916E-2</v>
      </c>
      <c r="Y580" s="25">
        <f t="shared" si="175"/>
        <v>1.0239047794774519E-3</v>
      </c>
      <c r="Z580" s="28">
        <f t="shared" si="176"/>
        <v>1.0608999999998121E-4</v>
      </c>
      <c r="AB580">
        <f t="shared" si="167"/>
        <v>-1.0601142208346351E-2</v>
      </c>
      <c r="AC580">
        <f t="shared" si="168"/>
        <v>1.1238421612158256E-4</v>
      </c>
      <c r="AE580" s="6">
        <f t="shared" si="169"/>
        <v>10.487218304574977</v>
      </c>
      <c r="AF580" s="21">
        <f t="shared" si="170"/>
        <v>-0.11011830457497673</v>
      </c>
      <c r="AG580" s="21">
        <f t="shared" si="171"/>
        <v>1.2126041002467341E-2</v>
      </c>
    </row>
    <row r="581" spans="1:33" x14ac:dyDescent="0.2">
      <c r="A581" s="1">
        <v>44805</v>
      </c>
      <c r="B581" s="21">
        <v>133.29833886059996</v>
      </c>
      <c r="C581">
        <v>296.34100000000001</v>
      </c>
      <c r="D581" s="20">
        <v>10.9101</v>
      </c>
      <c r="E581">
        <f t="shared" si="177"/>
        <v>9.4588619332179125</v>
      </c>
      <c r="F581">
        <f t="shared" si="178"/>
        <v>24.254690431522221</v>
      </c>
      <c r="H581" s="21">
        <f t="shared" si="181"/>
        <v>1.4292898546888644E-2</v>
      </c>
      <c r="I581" s="21">
        <f t="shared" si="182"/>
        <v>3.8345714392176156E-3</v>
      </c>
      <c r="J581" s="21">
        <f t="shared" si="183"/>
        <v>5.1363097589885331E-2</v>
      </c>
      <c r="K581" s="21">
        <f t="shared" si="184"/>
        <v>1.0458327107671028E-2</v>
      </c>
      <c r="L581">
        <f t="shared" si="179"/>
        <v>4.0904770482214303E-2</v>
      </c>
      <c r="M581">
        <f t="shared" si="180"/>
        <v>1.6732002482026307E-3</v>
      </c>
      <c r="N581">
        <f t="shared" ref="N581:N600" si="185">D580*(1+K581)</f>
        <v>10.485627106229014</v>
      </c>
      <c r="O581" s="21">
        <f t="shared" si="166"/>
        <v>0.42447289377098585</v>
      </c>
      <c r="P581" s="25">
        <f t="shared" ref="P581:P600" si="186">(D581-N581)^2</f>
        <v>0.18017723754631465</v>
      </c>
      <c r="Q581" s="27">
        <f t="shared" ref="Q581:Q600" si="187">Q580*(1+K581)</f>
        <v>4.8223511772012921</v>
      </c>
      <c r="R581" s="28">
        <f t="shared" ref="R581:R600" si="188">(D581-D580)^2</f>
        <v>0.28408899999999943</v>
      </c>
      <c r="T581" s="8"/>
      <c r="U581" s="14">
        <v>44805</v>
      </c>
      <c r="V581" s="25">
        <f t="shared" si="174"/>
        <v>1.0645097183093073E-2</v>
      </c>
      <c r="W581" s="25">
        <f t="shared" si="172"/>
        <v>10.487565237978677</v>
      </c>
      <c r="X581" s="25">
        <f t="shared" si="173"/>
        <v>0.42253476202132312</v>
      </c>
      <c r="Y581" s="25">
        <f t="shared" si="175"/>
        <v>0.17853562511641616</v>
      </c>
      <c r="Z581" s="28">
        <f t="shared" si="176"/>
        <v>0.28408899999999943</v>
      </c>
      <c r="AB581">
        <f t="shared" si="167"/>
        <v>4.4709723571059817E-2</v>
      </c>
      <c r="AC581">
        <f t="shared" si="168"/>
        <v>1.9989593818005818E-3</v>
      </c>
      <c r="AE581" s="6">
        <f t="shared" si="169"/>
        <v>10.446142727530754</v>
      </c>
      <c r="AF581" s="21">
        <f t="shared" si="170"/>
        <v>0.46395727246924601</v>
      </c>
      <c r="AG581" s="21">
        <f t="shared" si="171"/>
        <v>0.21525635067710217</v>
      </c>
    </row>
    <row r="582" spans="1:33" x14ac:dyDescent="0.2">
      <c r="A582" s="1">
        <v>44835</v>
      </c>
      <c r="B582" s="21">
        <v>133.58705163232904</v>
      </c>
      <c r="C582">
        <v>297.863</v>
      </c>
      <c r="D582" s="20">
        <v>11.1111</v>
      </c>
      <c r="E582">
        <f t="shared" si="177"/>
        <v>9.6616744785343833</v>
      </c>
      <c r="F582">
        <f t="shared" si="178"/>
        <v>24.774748292289253</v>
      </c>
      <c r="H582" s="21">
        <f t="shared" si="181"/>
        <v>2.1659142506720297E-3</v>
      </c>
      <c r="I582" s="21">
        <f t="shared" si="182"/>
        <v>5.1359751097552753E-3</v>
      </c>
      <c r="J582" s="21">
        <f t="shared" si="183"/>
        <v>1.8423295845134469E-2</v>
      </c>
      <c r="K582" s="21">
        <f t="shared" si="184"/>
        <v>-2.9700608590832456E-3</v>
      </c>
      <c r="L582">
        <f t="shared" si="179"/>
        <v>2.1393356704217714E-2</v>
      </c>
      <c r="M582">
        <f t="shared" si="180"/>
        <v>4.5767571107389703E-4</v>
      </c>
      <c r="N582">
        <f t="shared" si="185"/>
        <v>10.877696339021316</v>
      </c>
      <c r="O582" s="21">
        <f t="shared" si="166"/>
        <v>0.23340366097868426</v>
      </c>
      <c r="P582" s="25">
        <f t="shared" si="186"/>
        <v>5.4477268958252577E-2</v>
      </c>
      <c r="Q582" s="27">
        <f t="shared" si="187"/>
        <v>4.8080285007211323</v>
      </c>
      <c r="R582" s="28">
        <f t="shared" si="188"/>
        <v>4.0401000000000208E-2</v>
      </c>
      <c r="T582" s="8"/>
      <c r="U582" s="14">
        <v>44835</v>
      </c>
      <c r="V582" s="25">
        <f t="shared" si="174"/>
        <v>7.2204364899281981E-3</v>
      </c>
      <c r="W582" s="25">
        <f t="shared" si="172"/>
        <v>10.988875684148766</v>
      </c>
      <c r="X582" s="25">
        <f t="shared" si="173"/>
        <v>0.12222431585123417</v>
      </c>
      <c r="Y582" s="25">
        <f t="shared" si="175"/>
        <v>1.4938783385302251E-2</v>
      </c>
      <c r="Z582" s="28">
        <f t="shared" si="176"/>
        <v>4.0401000000000208E-2</v>
      </c>
      <c r="AB582">
        <f t="shared" si="167"/>
        <v>1.8028303790240723E-2</v>
      </c>
      <c r="AC582">
        <f t="shared" si="168"/>
        <v>3.2501973755320803E-4</v>
      </c>
      <c r="AE582" s="6">
        <f t="shared" si="169"/>
        <v>10.914409402818096</v>
      </c>
      <c r="AF582" s="21">
        <f t="shared" si="170"/>
        <v>0.19669059718190418</v>
      </c>
      <c r="AG582" s="21">
        <f t="shared" si="171"/>
        <v>3.8687191019774095E-2</v>
      </c>
    </row>
    <row r="583" spans="1:33" x14ac:dyDescent="0.2">
      <c r="A583" s="1">
        <v>44866</v>
      </c>
      <c r="B583" s="21">
        <v>134.94017534561351</v>
      </c>
      <c r="C583">
        <v>298.64800000000002</v>
      </c>
      <c r="D583" s="20">
        <v>10.704000000000001</v>
      </c>
      <c r="E583">
        <f t="shared" si="177"/>
        <v>9.2386303611572007</v>
      </c>
      <c r="F583">
        <f t="shared" si="178"/>
        <v>23.689966192888278</v>
      </c>
      <c r="H583" s="21">
        <f t="shared" si="181"/>
        <v>1.0129153213207065E-2</v>
      </c>
      <c r="I583" s="21">
        <f t="shared" si="182"/>
        <v>2.6354397827190734E-3</v>
      </c>
      <c r="J583" s="21">
        <f t="shared" si="183"/>
        <v>-3.6639036639036671E-2</v>
      </c>
      <c r="K583" s="21">
        <f t="shared" si="184"/>
        <v>7.4937134304879915E-3</v>
      </c>
      <c r="L583">
        <f t="shared" si="179"/>
        <v>-4.4132750069524662E-2</v>
      </c>
      <c r="M583">
        <f t="shared" si="180"/>
        <v>1.947699628699129E-3</v>
      </c>
      <c r="N583">
        <f t="shared" si="185"/>
        <v>11.194363399297496</v>
      </c>
      <c r="O583" s="21">
        <f t="shared" si="166"/>
        <v>-0.49036339929749495</v>
      </c>
      <c r="P583" s="25">
        <f t="shared" si="186"/>
        <v>0.24045626337059448</v>
      </c>
      <c r="Q583" s="27">
        <f t="shared" si="187"/>
        <v>4.8440584884711555</v>
      </c>
      <c r="R583" s="28">
        <f t="shared" si="188"/>
        <v>0.16573040999999983</v>
      </c>
      <c r="T583" s="8"/>
      <c r="U583" s="14">
        <v>44866</v>
      </c>
      <c r="V583" s="25">
        <f t="shared" si="174"/>
        <v>-2.9737230766811208E-5</v>
      </c>
      <c r="W583" s="25">
        <f t="shared" si="172"/>
        <v>11.110769586655227</v>
      </c>
      <c r="X583" s="25">
        <f t="shared" si="173"/>
        <v>-0.40676958665522633</v>
      </c>
      <c r="Y583" s="25">
        <f t="shared" si="175"/>
        <v>0.16546149662766368</v>
      </c>
      <c r="Z583" s="28">
        <f t="shared" si="176"/>
        <v>0.16573040999999983</v>
      </c>
      <c r="AB583">
        <f t="shared" si="167"/>
        <v>-4.1910734405042963E-2</v>
      </c>
      <c r="AC583">
        <f t="shared" si="168"/>
        <v>1.7565096583700519E-3</v>
      </c>
      <c r="AE583" s="6">
        <f t="shared" si="169"/>
        <v>11.169674361047873</v>
      </c>
      <c r="AF583" s="21">
        <f t="shared" si="170"/>
        <v>-0.46567436104787241</v>
      </c>
      <c r="AG583" s="21">
        <f t="shared" si="171"/>
        <v>0.21685261053734423</v>
      </c>
    </row>
    <row r="584" spans="1:33" x14ac:dyDescent="0.2">
      <c r="A584" s="1">
        <v>44896</v>
      </c>
      <c r="B584" s="21">
        <v>137.73338445041404</v>
      </c>
      <c r="C584">
        <v>298.81200000000001</v>
      </c>
      <c r="D584" s="20">
        <v>10.378</v>
      </c>
      <c r="E584">
        <f t="shared" si="177"/>
        <v>8.7804269021669104</v>
      </c>
      <c r="F584">
        <f t="shared" si="178"/>
        <v>22.515027481346973</v>
      </c>
      <c r="H584" s="21">
        <f t="shared" si="181"/>
        <v>2.0699610754517428E-2</v>
      </c>
      <c r="I584" s="21">
        <f t="shared" si="182"/>
        <v>5.4914146419871024E-4</v>
      </c>
      <c r="J584" s="21">
        <f t="shared" si="183"/>
        <v>-3.0455904334828143E-2</v>
      </c>
      <c r="K584" s="21">
        <f t="shared" si="184"/>
        <v>2.0150469290318718E-2</v>
      </c>
      <c r="L584">
        <f t="shared" si="179"/>
        <v>-5.0606373625146861E-2</v>
      </c>
      <c r="M584">
        <f t="shared" si="180"/>
        <v>2.56100505148796E-3</v>
      </c>
      <c r="N584">
        <f t="shared" si="185"/>
        <v>10.919690623283572</v>
      </c>
      <c r="O584" s="21">
        <f t="shared" si="166"/>
        <v>-0.54169062328357143</v>
      </c>
      <c r="P584" s="25">
        <f t="shared" si="186"/>
        <v>0.29342873135334407</v>
      </c>
      <c r="Q584" s="27">
        <f t="shared" si="187"/>
        <v>4.9416685402836009</v>
      </c>
      <c r="R584" s="28">
        <f t="shared" si="188"/>
        <v>0.10627600000000033</v>
      </c>
      <c r="T584" s="8"/>
      <c r="U584" s="14">
        <v>44896</v>
      </c>
      <c r="V584" s="25">
        <f t="shared" si="174"/>
        <v>5.6198002685485535E-3</v>
      </c>
      <c r="W584" s="25">
        <f t="shared" si="172"/>
        <v>10.764154342074544</v>
      </c>
      <c r="X584" s="25">
        <f t="shared" si="173"/>
        <v>-0.38615434207454413</v>
      </c>
      <c r="Y584" s="25">
        <f t="shared" si="175"/>
        <v>0.14911517590302403</v>
      </c>
      <c r="Z584" s="28">
        <f t="shared" si="176"/>
        <v>0.10627600000000033</v>
      </c>
      <c r="AB584">
        <f t="shared" si="167"/>
        <v>-4.162636022363822E-2</v>
      </c>
      <c r="AC584">
        <f t="shared" si="168"/>
        <v>1.7327538654680903E-3</v>
      </c>
      <c r="AE584" s="6">
        <f t="shared" si="169"/>
        <v>10.823568559833825</v>
      </c>
      <c r="AF584" s="21">
        <f t="shared" si="170"/>
        <v>-0.44556855983382526</v>
      </c>
      <c r="AG584" s="21">
        <f t="shared" si="171"/>
        <v>0.19853134151238913</v>
      </c>
    </row>
    <row r="585" spans="1:33" x14ac:dyDescent="0.2">
      <c r="A585" s="1">
        <v>44927</v>
      </c>
      <c r="B585" s="21">
        <v>136.18198811076141</v>
      </c>
      <c r="C585">
        <v>300.35599999999999</v>
      </c>
      <c r="D585" s="20">
        <v>10.397500000000001</v>
      </c>
      <c r="E585">
        <f t="shared" si="177"/>
        <v>8.9431130601011652</v>
      </c>
      <c r="F585">
        <f t="shared" si="178"/>
        <v>22.932192085931351</v>
      </c>
      <c r="H585" s="21">
        <f t="shared" si="181"/>
        <v>-1.1263764016567479E-2</v>
      </c>
      <c r="I585" s="21">
        <f t="shared" si="182"/>
        <v>5.1671284955088215E-3</v>
      </c>
      <c r="J585" s="21">
        <f t="shared" si="183"/>
        <v>1.8789747542879986E-3</v>
      </c>
      <c r="K585" s="21">
        <f t="shared" si="184"/>
        <v>-1.6430892512076301E-2</v>
      </c>
      <c r="L585">
        <f t="shared" si="179"/>
        <v>1.8309867266364299E-2</v>
      </c>
      <c r="M585">
        <f t="shared" si="180"/>
        <v>3.3525123931187886E-4</v>
      </c>
      <c r="N585">
        <f t="shared" si="185"/>
        <v>10.207480197509673</v>
      </c>
      <c r="O585" s="21">
        <f t="shared" si="166"/>
        <v>0.1900198024903279</v>
      </c>
      <c r="P585" s="25">
        <f t="shared" si="186"/>
        <v>3.6107525338463224E-2</v>
      </c>
      <c r="Q585" s="27">
        <f t="shared" si="187"/>
        <v>4.8604725156678921</v>
      </c>
      <c r="R585" s="28">
        <f t="shared" si="188"/>
        <v>3.8025000000002884E-4</v>
      </c>
      <c r="T585" s="8"/>
      <c r="U585" s="14">
        <v>44927</v>
      </c>
      <c r="V585" s="25">
        <f t="shared" si="174"/>
        <v>1.245335906588029E-2</v>
      </c>
      <c r="W585" s="25">
        <f t="shared" si="172"/>
        <v>10.507240960385705</v>
      </c>
      <c r="X585" s="25">
        <f t="shared" si="173"/>
        <v>-0.1097409603857038</v>
      </c>
      <c r="Y585" s="25">
        <f t="shared" si="175"/>
        <v>1.2043078386376612E-2</v>
      </c>
      <c r="Z585" s="28">
        <f t="shared" si="176"/>
        <v>3.8025000000002884E-4</v>
      </c>
      <c r="AB585">
        <f t="shared" si="167"/>
        <v>7.7574852408147724E-3</v>
      </c>
      <c r="AC585">
        <f t="shared" si="168"/>
        <v>6.0178577261459024E-5</v>
      </c>
      <c r="AE585" s="6">
        <f t="shared" si="169"/>
        <v>10.316992818170826</v>
      </c>
      <c r="AF585" s="21">
        <f t="shared" si="170"/>
        <v>8.0507181829174712E-2</v>
      </c>
      <c r="AG585" s="21">
        <f t="shared" si="171"/>
        <v>6.4814063260757986E-3</v>
      </c>
    </row>
    <row r="586" spans="1:33" x14ac:dyDescent="0.2">
      <c r="A586" s="1">
        <v>44958</v>
      </c>
      <c r="B586" s="21">
        <v>137.68468591060432</v>
      </c>
      <c r="C586">
        <v>301.50900000000001</v>
      </c>
      <c r="D586" s="20">
        <v>10.449199999999999</v>
      </c>
      <c r="E586">
        <f t="shared" si="177"/>
        <v>8.9236151918720488</v>
      </c>
      <c r="F586">
        <f t="shared" si="178"/>
        <v>22.882195081924866</v>
      </c>
      <c r="H586" s="21">
        <f t="shared" si="181"/>
        <v>1.1034482758620845E-2</v>
      </c>
      <c r="I586" s="21">
        <f t="shared" si="182"/>
        <v>3.8387779834596625E-3</v>
      </c>
      <c r="J586" s="21">
        <f t="shared" si="183"/>
        <v>4.9723491223849781E-3</v>
      </c>
      <c r="K586" s="21">
        <f t="shared" si="184"/>
        <v>7.1957047751611825E-3</v>
      </c>
      <c r="L586">
        <f t="shared" si="179"/>
        <v>-2.2233556527762044E-3</v>
      </c>
      <c r="M586">
        <f t="shared" si="180"/>
        <v>4.943310358731902E-6</v>
      </c>
      <c r="N586" s="21">
        <f>D585*(1+K586)</f>
        <v>10.472317340399739</v>
      </c>
      <c r="O586" s="21">
        <f t="shared" ref="O586:O600" si="189">(D586-N586)</f>
        <v>-2.3117340399739561E-2</v>
      </c>
      <c r="P586" s="25">
        <f t="shared" si="186"/>
        <v>5.3441142715743089E-4</v>
      </c>
      <c r="Q586" s="27">
        <f t="shared" si="187"/>
        <v>4.8954470409584232</v>
      </c>
      <c r="R586" s="28">
        <f t="shared" si="188"/>
        <v>2.6728899999998476E-3</v>
      </c>
      <c r="T586" s="8"/>
      <c r="U586" s="14">
        <v>44958</v>
      </c>
      <c r="V586" s="25">
        <f t="shared" si="174"/>
        <v>-7.2974277496026876E-3</v>
      </c>
      <c r="W586" s="25">
        <f t="shared" si="172"/>
        <v>10.321624994973506</v>
      </c>
      <c r="X586" s="25">
        <f t="shared" si="173"/>
        <v>0.12757500502649322</v>
      </c>
      <c r="Y586" s="25">
        <f t="shared" si="175"/>
        <v>1.6275381907509771E-2</v>
      </c>
      <c r="Z586" s="28">
        <f t="shared" si="176"/>
        <v>2.6728899999998476E-3</v>
      </c>
      <c r="AB586">
        <f t="shared" ref="AB586:AB600" si="190">(J586 - 0.001779207 - 0.466056088*K586)</f>
        <v>-1.6045989552956235E-4</v>
      </c>
      <c r="AC586">
        <f t="shared" ref="AC586:AC600" si="191">(J586 - 0.001779207 - 0.466056088*K586)^2</f>
        <v>2.5747378073358063E-8</v>
      </c>
      <c r="AE586" s="6">
        <f t="shared" ref="AE586:AE600" si="192">D585*(1+0.001779207+0.466056088*K586)</f>
        <v>10.450868381763767</v>
      </c>
      <c r="AF586" s="21">
        <f t="shared" ref="AF586:AF600" si="193">(D586-AE586)</f>
        <v>-1.6683817637677123E-3</v>
      </c>
      <c r="AG586" s="21">
        <f t="shared" ref="AG586:AG600" si="194">(D586-AE586)^2</f>
        <v>2.7834977096726625E-6</v>
      </c>
    </row>
    <row r="587" spans="1:33" x14ac:dyDescent="0.2">
      <c r="A587" s="1">
        <v>44986</v>
      </c>
      <c r="B587" s="21">
        <v>138.47081948181841</v>
      </c>
      <c r="C587">
        <v>301.74400000000003</v>
      </c>
      <c r="D587" s="20">
        <v>10.4763</v>
      </c>
      <c r="E587">
        <f t="shared" si="177"/>
        <v>8.9028992255403896</v>
      </c>
      <c r="F587">
        <f t="shared" si="178"/>
        <v>22.829074595135687</v>
      </c>
      <c r="H587" s="21">
        <f t="shared" si="181"/>
        <v>5.7096660098023833E-3</v>
      </c>
      <c r="I587" s="21">
        <f t="shared" si="182"/>
        <v>7.7941288651417473E-4</v>
      </c>
      <c r="J587" s="21">
        <f t="shared" si="183"/>
        <v>2.5934999808598924E-3</v>
      </c>
      <c r="K587" s="21">
        <f t="shared" si="184"/>
        <v>4.9302531232882085E-3</v>
      </c>
      <c r="L587">
        <f t="shared" si="179"/>
        <v>-2.3367531424283161E-3</v>
      </c>
      <c r="M587">
        <f t="shared" si="180"/>
        <v>5.4604152486486101E-6</v>
      </c>
      <c r="N587" s="21">
        <f>D586*(1+K587)</f>
        <v>10.500717200935863</v>
      </c>
      <c r="O587" s="21">
        <f t="shared" si="189"/>
        <v>-2.4417200935863193E-2</v>
      </c>
      <c r="P587" s="25">
        <f t="shared" si="186"/>
        <v>5.9619970154231833E-4</v>
      </c>
      <c r="Q587" s="27">
        <f t="shared" si="187"/>
        <v>4.9195828340220009</v>
      </c>
      <c r="R587" s="28">
        <f t="shared" si="188"/>
        <v>7.3441000000004284E-4</v>
      </c>
      <c r="T587" s="8"/>
      <c r="U587" s="14">
        <v>44986</v>
      </c>
      <c r="V587" s="25">
        <f t="shared" si="174"/>
        <v>5.4589012442770399E-3</v>
      </c>
      <c r="W587" s="25">
        <f t="shared" si="172"/>
        <v>10.506241150881698</v>
      </c>
      <c r="X587" s="25">
        <f t="shared" si="173"/>
        <v>-2.9941150881697354E-2</v>
      </c>
      <c r="Y587" s="25">
        <f t="shared" si="175"/>
        <v>8.9647251612056625E-4</v>
      </c>
      <c r="Z587" s="28">
        <f t="shared" si="176"/>
        <v>7.3441000000004284E-4</v>
      </c>
      <c r="AB587">
        <f t="shared" si="190"/>
        <v>-1.4834815026295916E-3</v>
      </c>
      <c r="AC587">
        <f t="shared" si="191"/>
        <v>2.200717368644151E-6</v>
      </c>
      <c r="AE587" s="6">
        <f t="shared" si="192"/>
        <v>10.491801194917279</v>
      </c>
      <c r="AF587" s="21">
        <f t="shared" si="193"/>
        <v>-1.5501194917279193E-2</v>
      </c>
      <c r="AG587" s="21">
        <f t="shared" si="194"/>
        <v>2.4028704386348229E-4</v>
      </c>
    </row>
    <row r="588" spans="1:33" x14ac:dyDescent="0.2">
      <c r="A588" s="1">
        <v>45017</v>
      </c>
      <c r="B588" s="21">
        <v>139.11433590073261</v>
      </c>
      <c r="C588">
        <v>303.03199999999998</v>
      </c>
      <c r="D588" s="20">
        <v>10.3484</v>
      </c>
      <c r="E588">
        <f t="shared" si="177"/>
        <v>8.7908923707883098</v>
      </c>
      <c r="F588">
        <f t="shared" si="178"/>
        <v>22.541863342090579</v>
      </c>
      <c r="H588" s="21">
        <f t="shared" si="181"/>
        <v>4.6473070739549982E-3</v>
      </c>
      <c r="I588" s="21">
        <f t="shared" si="182"/>
        <v>4.2685190094913228E-3</v>
      </c>
      <c r="J588" s="21">
        <f t="shared" si="183"/>
        <v>-1.2208508729226963E-2</v>
      </c>
      <c r="K588" s="21">
        <f t="shared" si="184"/>
        <v>3.7878806446367541E-4</v>
      </c>
      <c r="L588">
        <f t="shared" si="179"/>
        <v>-1.2587296793690639E-2</v>
      </c>
      <c r="M588">
        <f t="shared" si="180"/>
        <v>1.5844004057245464E-4</v>
      </c>
      <c r="N588" s="21">
        <f t="shared" si="185"/>
        <v>10.480268297399741</v>
      </c>
      <c r="O588" s="21">
        <f t="shared" si="189"/>
        <v>-0.13186829739974115</v>
      </c>
      <c r="P588" s="25">
        <f t="shared" si="186"/>
        <v>1.7389247859106578E-2</v>
      </c>
      <c r="Q588" s="27">
        <f t="shared" si="187"/>
        <v>4.9214463132816686</v>
      </c>
      <c r="R588" s="28">
        <f t="shared" si="188"/>
        <v>1.6358410000000087E-2</v>
      </c>
      <c r="T588" s="8"/>
      <c r="U588" s="14">
        <v>45017</v>
      </c>
      <c r="V588" s="25">
        <f t="shared" si="174"/>
        <v>4.2357523396893111E-3</v>
      </c>
      <c r="W588" s="25">
        <f t="shared" si="172"/>
        <v>10.520675012236286</v>
      </c>
      <c r="X588" s="25">
        <f t="shared" si="173"/>
        <v>-0.17227501223628572</v>
      </c>
      <c r="Y588" s="25">
        <f t="shared" si="175"/>
        <v>2.9678679841012395E-2</v>
      </c>
      <c r="Z588" s="28">
        <f t="shared" si="176"/>
        <v>1.6358410000000087E-2</v>
      </c>
      <c r="AB588">
        <f t="shared" si="190"/>
        <v>-1.4164252212731996E-2</v>
      </c>
      <c r="AC588">
        <f t="shared" si="191"/>
        <v>2.0062604074588323E-4</v>
      </c>
      <c r="AE588" s="6">
        <f t="shared" si="192"/>
        <v>10.496788955456244</v>
      </c>
      <c r="AF588" s="21">
        <f t="shared" si="193"/>
        <v>-0.14838895545624453</v>
      </c>
      <c r="AG588" s="21">
        <f t="shared" si="194"/>
        <v>2.2019282101395324E-2</v>
      </c>
    </row>
    <row r="589" spans="1:33" x14ac:dyDescent="0.2">
      <c r="A589" s="1">
        <v>45047</v>
      </c>
      <c r="B589" s="21">
        <v>139.55262275902012</v>
      </c>
      <c r="C589">
        <v>303.36500000000001</v>
      </c>
      <c r="D589" s="20">
        <v>10.4643</v>
      </c>
      <c r="E589">
        <f t="shared" si="177"/>
        <v>8.8711679786473265</v>
      </c>
      <c r="F589">
        <f t="shared" si="178"/>
        <v>22.747708403744873</v>
      </c>
      <c r="H589" s="21">
        <f t="shared" si="181"/>
        <v>3.1505513464855639E-3</v>
      </c>
      <c r="I589" s="21">
        <f t="shared" si="182"/>
        <v>1.0988938461946596E-3</v>
      </c>
      <c r="J589" s="21">
        <f t="shared" si="183"/>
        <v>1.1199799002744371E-2</v>
      </c>
      <c r="K589" s="21">
        <f t="shared" si="184"/>
        <v>2.0516575002909043E-3</v>
      </c>
      <c r="L589">
        <f t="shared" si="179"/>
        <v>9.1481415024534662E-3</v>
      </c>
      <c r="M589">
        <f t="shared" si="180"/>
        <v>8.3688492948911565E-5</v>
      </c>
      <c r="N589" s="21">
        <f t="shared" si="185"/>
        <v>10.369631372476011</v>
      </c>
      <c r="O589" s="21">
        <f t="shared" si="189"/>
        <v>9.4668627523988746E-2</v>
      </c>
      <c r="P589" s="25">
        <f t="shared" si="186"/>
        <v>8.9621490372757198E-3</v>
      </c>
      <c r="Q589" s="27">
        <f t="shared" si="187"/>
        <v>4.9315434355225918</v>
      </c>
      <c r="R589" s="28">
        <f t="shared" si="188"/>
        <v>1.3432809999999976E-2</v>
      </c>
      <c r="T589" s="8"/>
      <c r="U589" s="14">
        <v>45047</v>
      </c>
      <c r="V589" s="25">
        <f t="shared" si="174"/>
        <v>1.7783529525216763E-3</v>
      </c>
      <c r="W589" s="25">
        <f t="shared" si="172"/>
        <v>10.366803107693876</v>
      </c>
      <c r="X589" s="25">
        <f t="shared" si="173"/>
        <v>9.7496892306123684E-2</v>
      </c>
      <c r="Y589" s="25">
        <f t="shared" si="175"/>
        <v>9.5056440093518792E-3</v>
      </c>
      <c r="Z589" s="28">
        <f t="shared" si="176"/>
        <v>1.3432809999999976E-2</v>
      </c>
      <c r="AB589">
        <f t="shared" si="190"/>
        <v>8.4644045342429329E-3</v>
      </c>
      <c r="AC589">
        <f t="shared" si="191"/>
        <v>7.1646144119312321E-5</v>
      </c>
      <c r="AE589" s="6">
        <f t="shared" si="192"/>
        <v>10.37670695611784</v>
      </c>
      <c r="AF589" s="21">
        <f t="shared" si="193"/>
        <v>8.759304388216016E-2</v>
      </c>
      <c r="AG589" s="21">
        <f t="shared" si="194"/>
        <v>7.6725413365420353E-3</v>
      </c>
    </row>
    <row r="590" spans="1:33" x14ac:dyDescent="0.2">
      <c r="A590" s="1">
        <v>45078</v>
      </c>
      <c r="B590" s="21">
        <v>141.04836362460446</v>
      </c>
      <c r="C590">
        <v>304.00299999999999</v>
      </c>
      <c r="D590" s="20">
        <v>10.7691</v>
      </c>
      <c r="E590">
        <f t="shared" si="177"/>
        <v>9.0517463889273237</v>
      </c>
      <c r="F590">
        <f t="shared" si="178"/>
        <v>23.210752845124905</v>
      </c>
      <c r="H590" s="21">
        <f t="shared" si="181"/>
        <v>1.0718113612004254E-2</v>
      </c>
      <c r="I590" s="21">
        <f t="shared" si="182"/>
        <v>2.1030771512864366E-3</v>
      </c>
      <c r="J590" s="21">
        <f t="shared" si="183"/>
        <v>2.9127605286545677E-2</v>
      </c>
      <c r="K590" s="21">
        <f t="shared" si="184"/>
        <v>8.6150364607178176E-3</v>
      </c>
      <c r="L590">
        <f t="shared" si="179"/>
        <v>2.0512568825827859E-2</v>
      </c>
      <c r="M590">
        <f t="shared" si="180"/>
        <v>4.2076547983432492E-4</v>
      </c>
      <c r="N590" s="21">
        <f t="shared" si="185"/>
        <v>10.554450326035889</v>
      </c>
      <c r="O590" s="21">
        <f t="shared" si="189"/>
        <v>0.21464967396411083</v>
      </c>
      <c r="P590" s="25">
        <f t="shared" si="186"/>
        <v>4.6074482532899079E-2</v>
      </c>
      <c r="Q590" s="27">
        <f t="shared" si="187"/>
        <v>4.9740288620272324</v>
      </c>
      <c r="R590" s="28">
        <f t="shared" si="188"/>
        <v>9.2903040000000117E-2</v>
      </c>
      <c r="T590" s="8"/>
      <c r="U590" s="14">
        <v>45078</v>
      </c>
      <c r="V590" s="25">
        <f t="shared" si="174"/>
        <v>2.6815584639960383E-3</v>
      </c>
      <c r="W590" s="25">
        <f t="shared" si="172"/>
        <v>10.492360632234794</v>
      </c>
      <c r="X590" s="25">
        <f t="shared" si="173"/>
        <v>0.27673936776520591</v>
      </c>
      <c r="Y590" s="25">
        <f t="shared" si="175"/>
        <v>7.6584677671085885E-2</v>
      </c>
      <c r="Z590" s="28">
        <f t="shared" si="176"/>
        <v>9.2903040000000117E-2</v>
      </c>
      <c r="AB590">
        <f t="shared" si="190"/>
        <v>2.3333308095686164E-2</v>
      </c>
      <c r="AC590">
        <f t="shared" si="191"/>
        <v>5.4444326668821354E-4</v>
      </c>
      <c r="AE590" s="6">
        <f t="shared" si="192"/>
        <v>10.524933264094312</v>
      </c>
      <c r="AF590" s="21">
        <f t="shared" si="193"/>
        <v>0.24416673590568827</v>
      </c>
      <c r="AG590" s="21">
        <f t="shared" si="194"/>
        <v>5.9617394922838123E-2</v>
      </c>
    </row>
    <row r="591" spans="1:33" x14ac:dyDescent="0.2">
      <c r="A591" s="1">
        <v>45108</v>
      </c>
      <c r="B591" s="21">
        <v>141.11097603293123</v>
      </c>
      <c r="C591">
        <v>304.62799999999999</v>
      </c>
      <c r="D591" s="20">
        <v>10.5002</v>
      </c>
      <c r="E591">
        <f t="shared" si="177"/>
        <v>8.8399487051722279</v>
      </c>
      <c r="F591">
        <f t="shared" si="178"/>
        <v>22.667655029567126</v>
      </c>
      <c r="H591" s="21">
        <f t="shared" si="181"/>
        <v>4.4390737132848912E-4</v>
      </c>
      <c r="I591" s="21">
        <f t="shared" si="182"/>
        <v>2.0559007641371974E-3</v>
      </c>
      <c r="J591" s="21">
        <f t="shared" si="183"/>
        <v>-2.4969588916436858E-2</v>
      </c>
      <c r="K591" s="21">
        <f t="shared" si="184"/>
        <v>-1.6119933928087082E-3</v>
      </c>
      <c r="L591">
        <f t="shared" si="179"/>
        <v>-2.335759552362815E-2</v>
      </c>
      <c r="M591">
        <f t="shared" si="180"/>
        <v>5.4557726864541375E-4</v>
      </c>
      <c r="N591" s="21">
        <f t="shared" si="185"/>
        <v>10.751740281953504</v>
      </c>
      <c r="O591" s="21">
        <f t="shared" si="189"/>
        <v>-0.25154028195350442</v>
      </c>
      <c r="P591" s="25">
        <f t="shared" si="186"/>
        <v>6.3272513445248507E-2</v>
      </c>
      <c r="Q591" s="27">
        <f t="shared" si="187"/>
        <v>4.9660107603660046</v>
      </c>
      <c r="R591" s="28">
        <f t="shared" si="188"/>
        <v>7.2307210000000191E-2</v>
      </c>
      <c r="T591" s="8"/>
      <c r="U591" s="14">
        <v>45108</v>
      </c>
      <c r="V591" s="25">
        <f t="shared" si="174"/>
        <v>6.2252181925994471E-3</v>
      </c>
      <c r="W591" s="25">
        <f t="shared" si="172"/>
        <v>10.836139997237924</v>
      </c>
      <c r="X591" s="25">
        <f t="shared" si="173"/>
        <v>-0.335939997237924</v>
      </c>
      <c r="Y591" s="25">
        <f t="shared" si="175"/>
        <v>0.11285568174421638</v>
      </c>
      <c r="Z591" s="28">
        <f t="shared" si="176"/>
        <v>7.2307210000000191E-2</v>
      </c>
      <c r="AB591">
        <f t="shared" si="190"/>
        <v>-2.5997516581902587E-2</v>
      </c>
      <c r="AC591">
        <f t="shared" si="191"/>
        <v>6.7587086842629991E-4</v>
      </c>
      <c r="AE591" s="6">
        <f t="shared" si="192"/>
        <v>10.780169855822166</v>
      </c>
      <c r="AF591" s="21">
        <f t="shared" si="193"/>
        <v>-0.27996985582216638</v>
      </c>
      <c r="AG591" s="21">
        <f t="shared" si="194"/>
        <v>7.8383120169084636E-2</v>
      </c>
    </row>
    <row r="592" spans="1:33" x14ac:dyDescent="0.2">
      <c r="A592" s="1">
        <v>45139</v>
      </c>
      <c r="B592" s="21">
        <v>141.21533004680921</v>
      </c>
      <c r="C592">
        <v>306.18700000000001</v>
      </c>
      <c r="D592" s="20">
        <v>10.8291</v>
      </c>
      <c r="E592">
        <f t="shared" si="177"/>
        <v>9.1567301718829253</v>
      </c>
      <c r="F592">
        <f t="shared" si="178"/>
        <v>23.479955332051571</v>
      </c>
      <c r="H592" s="21">
        <f t="shared" si="181"/>
        <v>7.3951734168176131E-4</v>
      </c>
      <c r="I592" s="21">
        <f t="shared" si="182"/>
        <v>5.1177173470593473E-3</v>
      </c>
      <c r="J592" s="21">
        <f t="shared" si="183"/>
        <v>3.1323212891183116E-2</v>
      </c>
      <c r="K592" s="21">
        <f t="shared" si="184"/>
        <v>-4.378200005377586E-3</v>
      </c>
      <c r="L592">
        <f t="shared" si="179"/>
        <v>3.5701412896560702E-2</v>
      </c>
      <c r="M592">
        <f t="shared" si="180"/>
        <v>1.2745908828107107E-3</v>
      </c>
      <c r="N592" s="21">
        <f t="shared" si="185"/>
        <v>10.454228024303534</v>
      </c>
      <c r="O592" s="21">
        <f t="shared" si="189"/>
        <v>0.37487197569646646</v>
      </c>
      <c r="P592" s="25">
        <f t="shared" si="186"/>
        <v>0.14052899816257214</v>
      </c>
      <c r="Q592" s="27">
        <f t="shared" si="187"/>
        <v>4.9442685720282649</v>
      </c>
      <c r="R592" s="28">
        <f t="shared" si="188"/>
        <v>0.10817521000000056</v>
      </c>
      <c r="T592" s="8"/>
      <c r="U592" s="14">
        <v>45139</v>
      </c>
      <c r="V592" s="25">
        <f t="shared" si="174"/>
        <v>7.0350231215461656E-4</v>
      </c>
      <c r="W592" s="25">
        <f t="shared" si="172"/>
        <v>10.507586914978086</v>
      </c>
      <c r="X592" s="25">
        <f t="shared" si="173"/>
        <v>0.32151308502191434</v>
      </c>
      <c r="Y592" s="25">
        <f t="shared" si="175"/>
        <v>0.10337066384030871</v>
      </c>
      <c r="Z592" s="28">
        <f t="shared" si="176"/>
        <v>0.10817521000000056</v>
      </c>
      <c r="AB592">
        <f t="shared" si="190"/>
        <v>3.1584492658170975E-2</v>
      </c>
      <c r="AC592">
        <f t="shared" si="191"/>
        <v>9.9758017647405615E-4</v>
      </c>
      <c r="AE592" s="6">
        <f t="shared" si="192"/>
        <v>10.497456510190673</v>
      </c>
      <c r="AF592" s="21">
        <f t="shared" si="193"/>
        <v>0.33164348980932701</v>
      </c>
      <c r="AG592" s="21">
        <f t="shared" si="194"/>
        <v>0.10998740433290918</v>
      </c>
    </row>
    <row r="593" spans="1:33" x14ac:dyDescent="0.2">
      <c r="A593" s="1">
        <v>45170</v>
      </c>
      <c r="B593" s="21">
        <v>141.93885120969651</v>
      </c>
      <c r="C593">
        <v>307.28800000000001</v>
      </c>
      <c r="D593" s="20">
        <v>11.0848</v>
      </c>
      <c r="E593">
        <f t="shared" si="177"/>
        <v>9.3586957119606087</v>
      </c>
      <c r="F593">
        <f t="shared" si="178"/>
        <v>23.997841277211243</v>
      </c>
      <c r="H593" s="21">
        <f t="shared" si="181"/>
        <v>5.1235312954158729E-3</v>
      </c>
      <c r="I593" s="21">
        <f t="shared" si="182"/>
        <v>3.5958417568349166E-3</v>
      </c>
      <c r="J593" s="21">
        <f t="shared" si="183"/>
        <v>2.3612303884902541E-2</v>
      </c>
      <c r="K593" s="21">
        <f t="shared" si="184"/>
        <v>1.5276895385809564E-3</v>
      </c>
      <c r="L593">
        <f t="shared" si="179"/>
        <v>2.2084614346321585E-2</v>
      </c>
      <c r="M593">
        <f t="shared" si="180"/>
        <v>4.8773019082575317E-4</v>
      </c>
      <c r="N593" s="21">
        <f t="shared" si="185"/>
        <v>10.845643502782247</v>
      </c>
      <c r="O593" s="21">
        <f t="shared" si="189"/>
        <v>0.23915649721775267</v>
      </c>
      <c r="P593" s="25">
        <f t="shared" si="186"/>
        <v>5.7195830161464942E-2</v>
      </c>
      <c r="Q593" s="27">
        <f t="shared" si="187"/>
        <v>4.9518218794016873</v>
      </c>
      <c r="R593" s="28">
        <f t="shared" si="188"/>
        <v>6.5382489999999571E-2</v>
      </c>
      <c r="T593" s="8"/>
      <c r="U593" s="14">
        <v>45170</v>
      </c>
      <c r="V593" s="25">
        <f t="shared" si="174"/>
        <v>-7.900111712294336E-4</v>
      </c>
      <c r="W593" s="25">
        <f t="shared" si="172"/>
        <v>10.820544890025639</v>
      </c>
      <c r="X593" s="25">
        <f t="shared" si="173"/>
        <v>0.26425510997436064</v>
      </c>
      <c r="Y593" s="25">
        <f t="shared" si="175"/>
        <v>6.9830763147561439E-2</v>
      </c>
      <c r="Z593" s="28">
        <f t="shared" si="176"/>
        <v>6.5382489999999571E-2</v>
      </c>
      <c r="AB593">
        <f t="shared" si="190"/>
        <v>2.1121107874872973E-2</v>
      </c>
      <c r="AC593">
        <f t="shared" si="191"/>
        <v>4.4610119786202111E-4</v>
      </c>
      <c r="AE593" s="6">
        <f t="shared" si="192"/>
        <v>10.856077410712212</v>
      </c>
      <c r="AF593" s="21">
        <f t="shared" si="193"/>
        <v>0.22872258928778777</v>
      </c>
      <c r="AG593" s="21">
        <f t="shared" si="194"/>
        <v>5.2314022850510046E-2</v>
      </c>
    </row>
    <row r="594" spans="1:33" x14ac:dyDescent="0.2">
      <c r="A594" s="1">
        <v>45200</v>
      </c>
      <c r="B594" s="21">
        <v>142.29365485688163</v>
      </c>
      <c r="C594">
        <v>307.53100000000001</v>
      </c>
      <c r="D594" s="20">
        <v>11.0259</v>
      </c>
      <c r="E594">
        <f t="shared" si="177"/>
        <v>9.2930990388225911</v>
      </c>
      <c r="F594">
        <f t="shared" si="178"/>
        <v>23.829636369312873</v>
      </c>
      <c r="H594" s="21">
        <f t="shared" si="181"/>
        <v>2.4996936649919199E-3</v>
      </c>
      <c r="I594" s="21">
        <f t="shared" si="182"/>
        <v>7.9078909687324561E-4</v>
      </c>
      <c r="J594" s="21">
        <f t="shared" si="183"/>
        <v>-5.3135825635103329E-3</v>
      </c>
      <c r="K594" s="21">
        <f t="shared" si="184"/>
        <v>1.7089045681186743E-3</v>
      </c>
      <c r="L594">
        <f t="shared" si="179"/>
        <v>-7.0224871316290072E-3</v>
      </c>
      <c r="M594">
        <f t="shared" si="180"/>
        <v>4.9315325513894998E-5</v>
      </c>
      <c r="N594" s="21">
        <f t="shared" si="185"/>
        <v>11.103742865356681</v>
      </c>
      <c r="O594" s="21">
        <f t="shared" si="189"/>
        <v>-7.7842865356680946E-2</v>
      </c>
      <c r="P594" s="25">
        <f t="shared" si="186"/>
        <v>6.0595116869383587E-3</v>
      </c>
      <c r="Q594" s="27">
        <f t="shared" si="187"/>
        <v>4.9602840704319071</v>
      </c>
      <c r="R594" s="28">
        <f t="shared" si="188"/>
        <v>3.4692099999999422E-3</v>
      </c>
      <c r="T594" s="8"/>
      <c r="U594" s="14">
        <v>45200</v>
      </c>
      <c r="V594" s="25">
        <f t="shared" si="174"/>
        <v>2.3986608625951307E-3</v>
      </c>
      <c r="W594" s="25">
        <f t="shared" si="172"/>
        <v>11.111388675929694</v>
      </c>
      <c r="X594" s="25">
        <f t="shared" si="173"/>
        <v>-8.5488675929694224E-2</v>
      </c>
      <c r="Y594" s="25">
        <f t="shared" si="175"/>
        <v>7.3083137122122808E-3</v>
      </c>
      <c r="Z594" s="28">
        <f t="shared" si="176"/>
        <v>3.4692099999999422E-3</v>
      </c>
      <c r="AB594">
        <f t="shared" si="190"/>
        <v>-7.8892349412930506E-3</v>
      </c>
      <c r="AC594">
        <f t="shared" si="191"/>
        <v>6.224002795891917E-5</v>
      </c>
      <c r="AE594" s="6">
        <f t="shared" si="192"/>
        <v>11.113350591477245</v>
      </c>
      <c r="AF594" s="21">
        <f t="shared" si="193"/>
        <v>-8.7450591477244544E-2</v>
      </c>
      <c r="AG594" s="21">
        <f t="shared" si="194"/>
        <v>7.6476059497199156E-3</v>
      </c>
    </row>
    <row r="595" spans="1:33" x14ac:dyDescent="0.2">
      <c r="A595" s="1">
        <v>45231</v>
      </c>
      <c r="B595" s="21">
        <v>142.73889864942768</v>
      </c>
      <c r="C595">
        <v>308.024</v>
      </c>
      <c r="D595" s="20">
        <v>10.6694</v>
      </c>
      <c r="E595">
        <f t="shared" si="177"/>
        <v>8.9789460570009716</v>
      </c>
      <c r="F595">
        <f t="shared" si="178"/>
        <v>23.024076104661585</v>
      </c>
      <c r="H595" s="21">
        <f t="shared" si="181"/>
        <v>3.1290488180508724E-3</v>
      </c>
      <c r="I595" s="21">
        <f t="shared" si="182"/>
        <v>1.6030904201527196E-3</v>
      </c>
      <c r="J595" s="21">
        <f t="shared" si="183"/>
        <v>-3.2332961481602474E-2</v>
      </c>
      <c r="K595" s="21">
        <f t="shared" si="184"/>
        <v>1.5259583978981528E-3</v>
      </c>
      <c r="L595">
        <f t="shared" si="179"/>
        <v>-3.3858919879500626E-2</v>
      </c>
      <c r="M595">
        <f t="shared" si="180"/>
        <v>1.1464264554064427E-3</v>
      </c>
      <c r="N595" s="21">
        <f t="shared" si="185"/>
        <v>11.042725064699384</v>
      </c>
      <c r="O595" s="21">
        <f t="shared" si="189"/>
        <v>-0.37332506469938487</v>
      </c>
      <c r="P595" s="25">
        <f t="shared" si="186"/>
        <v>0.1393716039327999</v>
      </c>
      <c r="Q595" s="27">
        <f t="shared" si="187"/>
        <v>4.9678532575651433</v>
      </c>
      <c r="R595" s="28">
        <f t="shared" si="188"/>
        <v>0.12709225000000035</v>
      </c>
      <c r="T595" s="8"/>
      <c r="U595" s="14">
        <v>45231</v>
      </c>
      <c r="V595" s="25">
        <f t="shared" si="174"/>
        <v>2.4965013813679059E-3</v>
      </c>
      <c r="W595" s="25">
        <f t="shared" si="172"/>
        <v>11.053426174580823</v>
      </c>
      <c r="X595" s="25">
        <f t="shared" si="173"/>
        <v>-0.38402617458082311</v>
      </c>
      <c r="Y595" s="25">
        <f t="shared" si="175"/>
        <v>0.14747610276318082</v>
      </c>
      <c r="Z595" s="28">
        <f t="shared" si="176"/>
        <v>0.12709225000000035</v>
      </c>
      <c r="AB595">
        <f t="shared" si="190"/>
        <v>-3.4823350682977629E-2</v>
      </c>
      <c r="AC595">
        <f t="shared" si="191"/>
        <v>1.2126657527896385E-3</v>
      </c>
      <c r="AE595" s="6">
        <f t="shared" si="192"/>
        <v>11.053358782295444</v>
      </c>
      <c r="AF595" s="21">
        <f t="shared" si="193"/>
        <v>-0.38395878229544422</v>
      </c>
      <c r="AG595" s="21">
        <f t="shared" si="194"/>
        <v>0.14742434650180034</v>
      </c>
    </row>
    <row r="596" spans="1:33" x14ac:dyDescent="0.2">
      <c r="A596" s="1">
        <v>45261</v>
      </c>
      <c r="B596" s="21">
        <v>143.77896032107819</v>
      </c>
      <c r="C596">
        <v>308.74200000000002</v>
      </c>
      <c r="D596" s="20">
        <v>10.2576</v>
      </c>
      <c r="E596">
        <f t="shared" si="177"/>
        <v>8.5899232631908387</v>
      </c>
      <c r="F596">
        <f t="shared" si="178"/>
        <v>22.026532478241329</v>
      </c>
      <c r="H596" s="21">
        <f t="shared" si="181"/>
        <v>7.2864627756792366E-3</v>
      </c>
      <c r="I596" s="21">
        <f t="shared" si="182"/>
        <v>2.330987195803047E-3</v>
      </c>
      <c r="J596" s="21">
        <f t="shared" si="183"/>
        <v>-3.8596359682831261E-2</v>
      </c>
      <c r="K596" s="21">
        <f t="shared" si="184"/>
        <v>4.9554755798761896E-3</v>
      </c>
      <c r="L596">
        <f t="shared" si="179"/>
        <v>-4.355183526270745E-2</v>
      </c>
      <c r="M596">
        <f t="shared" si="180"/>
        <v>1.8967623547500082E-3</v>
      </c>
      <c r="N596" s="21">
        <f t="shared" si="185"/>
        <v>10.72227195115193</v>
      </c>
      <c r="O596" s="21">
        <f t="shared" si="189"/>
        <v>-0.46467195115192972</v>
      </c>
      <c r="P596" s="25">
        <f t="shared" si="186"/>
        <v>0.21592002218734135</v>
      </c>
      <c r="Q596" s="27">
        <f t="shared" si="187"/>
        <v>4.9924713330674155</v>
      </c>
      <c r="R596" s="28">
        <f t="shared" si="188"/>
        <v>0.16957923999999958</v>
      </c>
      <c r="T596" s="8"/>
      <c r="U596" s="14">
        <v>45261</v>
      </c>
      <c r="V596" s="25">
        <f t="shared" si="174"/>
        <v>2.3977261956256955E-3</v>
      </c>
      <c r="W596" s="25">
        <f t="shared" si="172"/>
        <v>10.694982299871608</v>
      </c>
      <c r="X596" s="25">
        <f t="shared" si="173"/>
        <v>-0.43738229987160793</v>
      </c>
      <c r="Y596" s="25">
        <f t="shared" si="175"/>
        <v>0.19130327624097715</v>
      </c>
      <c r="Z596" s="28">
        <f t="shared" si="176"/>
        <v>0.16957923999999958</v>
      </c>
      <c r="AB596">
        <f t="shared" si="190"/>
        <v>-4.2685096245767884E-2</v>
      </c>
      <c r="AC596">
        <f t="shared" si="191"/>
        <v>1.8220174415104675E-3</v>
      </c>
      <c r="AE596" s="6">
        <f t="shared" si="192"/>
        <v>10.713024365884596</v>
      </c>
      <c r="AF596" s="21">
        <f t="shared" si="193"/>
        <v>-0.45542436588459623</v>
      </c>
      <c r="AG596" s="21">
        <f t="shared" si="194"/>
        <v>0.20741135304138658</v>
      </c>
    </row>
    <row r="597" spans="1:33" x14ac:dyDescent="0.2">
      <c r="A597" s="1">
        <v>45292</v>
      </c>
      <c r="B597" s="21">
        <v>143.5702522933222</v>
      </c>
      <c r="C597">
        <v>309.685</v>
      </c>
      <c r="D597" s="20">
        <v>10.359299999999999</v>
      </c>
      <c r="E597">
        <f t="shared" si="177"/>
        <v>8.714234993157941</v>
      </c>
      <c r="F597">
        <f t="shared" si="178"/>
        <v>22.34529625221824</v>
      </c>
      <c r="H597" s="21">
        <f t="shared" si="181"/>
        <v>-1.4515894904922888E-3</v>
      </c>
      <c r="I597" s="21">
        <f t="shared" si="182"/>
        <v>3.0543301526839706E-3</v>
      </c>
      <c r="J597" s="21">
        <f t="shared" si="183"/>
        <v>9.9145999064107482E-3</v>
      </c>
      <c r="K597" s="21">
        <f t="shared" si="184"/>
        <v>-4.5059196431762594E-3</v>
      </c>
      <c r="L597">
        <f t="shared" si="179"/>
        <v>1.4420519549587008E-2</v>
      </c>
      <c r="M597">
        <f t="shared" si="180"/>
        <v>2.0795138408002107E-4</v>
      </c>
      <c r="N597" s="21">
        <f t="shared" si="185"/>
        <v>10.211380078668155</v>
      </c>
      <c r="O597" s="21">
        <f t="shared" si="189"/>
        <v>0.14791992133184451</v>
      </c>
      <c r="P597" s="25">
        <f t="shared" si="186"/>
        <v>2.1880303126819066E-2</v>
      </c>
      <c r="Q597" s="27">
        <f t="shared" si="187"/>
        <v>4.9699756584197523</v>
      </c>
      <c r="R597" s="28">
        <f t="shared" si="188"/>
        <v>1.0342889999999844E-2</v>
      </c>
      <c r="T597" s="8"/>
      <c r="U597" s="14">
        <v>45292</v>
      </c>
      <c r="V597" s="25">
        <f t="shared" si="174"/>
        <v>4.2493702953499829E-3</v>
      </c>
      <c r="W597" s="25">
        <f t="shared" ref="W597:W600" si="195">D596*(1+V597)</f>
        <v>10.301188340741581</v>
      </c>
      <c r="X597" s="25">
        <f t="shared" ref="X597:X600" si="196">D597-W597</f>
        <v>5.8111659258418769E-2</v>
      </c>
      <c r="Y597" s="25">
        <f t="shared" ref="Y597:Y600" si="197">X597^2</f>
        <v>3.3769649417665676E-3</v>
      </c>
      <c r="Z597" s="28">
        <f t="shared" ref="Z597:Z600" si="198">(D597-D596)^2</f>
        <v>1.0342889999999844E-2</v>
      </c>
      <c r="AB597">
        <f t="shared" si="190"/>
        <v>1.0235404188151831E-2</v>
      </c>
      <c r="AC597">
        <f t="shared" si="191"/>
        <v>1.0476349889483605E-4</v>
      </c>
      <c r="AE597" s="6">
        <f t="shared" si="192"/>
        <v>10.254309317999613</v>
      </c>
      <c r="AF597" s="21">
        <f t="shared" si="193"/>
        <v>0.10499068200038586</v>
      </c>
      <c r="AG597" s="21">
        <f t="shared" si="194"/>
        <v>1.1023043306906148E-2</v>
      </c>
    </row>
    <row r="598" spans="1:33" x14ac:dyDescent="0.2">
      <c r="A598" s="1">
        <v>45323</v>
      </c>
      <c r="B598" s="21">
        <v>143.92505594050732</v>
      </c>
      <c r="C598">
        <v>311.05399999999997</v>
      </c>
      <c r="D598" s="20">
        <v>10.426600000000001</v>
      </c>
      <c r="E598">
        <f t="shared" si="177"/>
        <v>8.7879028418059644</v>
      </c>
      <c r="F598">
        <f t="shared" si="178"/>
        <v>22.534197504433276</v>
      </c>
      <c r="H598" s="21">
        <f t="shared" si="181"/>
        <v>2.4712894316034628E-3</v>
      </c>
      <c r="I598" s="21">
        <f t="shared" si="182"/>
        <v>4.4206209535495589E-3</v>
      </c>
      <c r="J598" s="21">
        <f t="shared" si="183"/>
        <v>6.4965779541090729E-3</v>
      </c>
      <c r="K598" s="21">
        <f t="shared" si="184"/>
        <v>-1.949331521946096E-3</v>
      </c>
      <c r="L598">
        <f t="shared" si="179"/>
        <v>8.445909476055169E-3</v>
      </c>
      <c r="M598">
        <f t="shared" si="180"/>
        <v>7.1333386877718503E-5</v>
      </c>
      <c r="N598" s="21">
        <f t="shared" si="185"/>
        <v>10.339106289964704</v>
      </c>
      <c r="O598" s="21">
        <f t="shared" si="189"/>
        <v>8.7493710035296601E-2</v>
      </c>
      <c r="P598" s="25">
        <f t="shared" si="186"/>
        <v>7.6551492957405614E-3</v>
      </c>
      <c r="Q598" s="27">
        <f t="shared" si="187"/>
        <v>4.9602875282054901</v>
      </c>
      <c r="R598" s="28">
        <f t="shared" si="188"/>
        <v>4.5292900000001683E-3</v>
      </c>
      <c r="T598" s="8"/>
      <c r="U598" s="14">
        <v>45323</v>
      </c>
      <c r="V598" s="25">
        <f t="shared" si="174"/>
        <v>-8.5896878281149173E-4</v>
      </c>
      <c r="W598" s="25">
        <f t="shared" si="195"/>
        <v>10.350401684688221</v>
      </c>
      <c r="X598" s="25">
        <f t="shared" si="196"/>
        <v>7.6198315311780007E-2</v>
      </c>
      <c r="Y598" s="25">
        <f t="shared" si="197"/>
        <v>5.8061832563534475E-3</v>
      </c>
      <c r="Z598" s="28">
        <f t="shared" si="198"/>
        <v>4.5292900000001683E-3</v>
      </c>
      <c r="AB598">
        <f t="shared" si="190"/>
        <v>5.625868777442357E-3</v>
      </c>
      <c r="AC598">
        <f t="shared" si="191"/>
        <v>3.1650399501000759E-5</v>
      </c>
      <c r="AE598" s="6">
        <f t="shared" si="192"/>
        <v>10.368319937573842</v>
      </c>
      <c r="AF598" s="21">
        <f t="shared" si="193"/>
        <v>5.8280062426158352E-2</v>
      </c>
      <c r="AG598" s="21">
        <f t="shared" si="194"/>
        <v>3.3965656763969144E-3</v>
      </c>
    </row>
    <row r="599" spans="1:33" x14ac:dyDescent="0.2">
      <c r="A599" s="1">
        <v>45352</v>
      </c>
      <c r="B599" s="21">
        <v>144.09897929697061</v>
      </c>
      <c r="C599">
        <v>312.23</v>
      </c>
      <c r="D599" s="20">
        <v>10.411300000000001</v>
      </c>
      <c r="E599">
        <f t="shared" si="177"/>
        <v>8.7975518598006648</v>
      </c>
      <c r="F599">
        <f t="shared" si="178"/>
        <v>22.558939798599532</v>
      </c>
      <c r="H599" s="21">
        <f t="shared" si="181"/>
        <v>1.2084300077339627E-3</v>
      </c>
      <c r="I599" s="21">
        <f t="shared" si="182"/>
        <v>3.7806940274036638E-3</v>
      </c>
      <c r="J599" s="21">
        <f t="shared" si="183"/>
        <v>-1.4674006867051448E-3</v>
      </c>
      <c r="K599" s="21">
        <f t="shared" si="184"/>
        <v>-2.5722640196697011E-3</v>
      </c>
      <c r="L599">
        <f t="shared" si="179"/>
        <v>1.1048633329645563E-3</v>
      </c>
      <c r="M599">
        <f t="shared" si="180"/>
        <v>1.220722984529548E-6</v>
      </c>
      <c r="N599" s="21">
        <f t="shared" si="185"/>
        <v>10.399780031972512</v>
      </c>
      <c r="O599" s="21">
        <f t="shared" si="189"/>
        <v>1.1519968027489114E-2</v>
      </c>
      <c r="P599" s="25">
        <f t="shared" si="186"/>
        <v>1.3270966335437141E-4</v>
      </c>
      <c r="Q599" s="27">
        <f t="shared" si="187"/>
        <v>4.9475283590694712</v>
      </c>
      <c r="R599" s="28">
        <f t="shared" si="188"/>
        <v>2.3408999999999599E-4</v>
      </c>
      <c r="T599" s="8"/>
      <c r="U599" s="14">
        <v>45352</v>
      </c>
      <c r="V599" s="25">
        <f t="shared" si="174"/>
        <v>5.2136875711320213E-4</v>
      </c>
      <c r="W599" s="25">
        <f t="shared" si="195"/>
        <v>10.432036103482918</v>
      </c>
      <c r="X599" s="25">
        <f t="shared" si="196"/>
        <v>-2.0736103482917656E-2</v>
      </c>
      <c r="Y599" s="25">
        <f t="shared" si="197"/>
        <v>4.2998598765426975E-4</v>
      </c>
      <c r="Z599" s="28">
        <f t="shared" si="198"/>
        <v>2.3408999999999599E-4</v>
      </c>
      <c r="AB599">
        <f t="shared" si="190"/>
        <v>-2.0477883803947288E-3</v>
      </c>
      <c r="AC599">
        <f t="shared" si="191"/>
        <v>4.1934372508796663E-6</v>
      </c>
      <c r="AE599" s="6">
        <f t="shared" si="192"/>
        <v>10.432651470327025</v>
      </c>
      <c r="AF599" s="21">
        <f t="shared" si="193"/>
        <v>-2.1351470327024558E-2</v>
      </c>
      <c r="AG599" s="21">
        <f t="shared" si="194"/>
        <v>4.5588528512581017E-4</v>
      </c>
    </row>
    <row r="600" spans="1:33" x14ac:dyDescent="0.2">
      <c r="A600" s="1">
        <v>45383</v>
      </c>
      <c r="B600" s="21">
        <v>144.29810000000001</v>
      </c>
      <c r="C600">
        <v>313.20699999999999</v>
      </c>
      <c r="D600" s="20">
        <v>10.815799999999999</v>
      </c>
      <c r="E600">
        <f t="shared" si="177"/>
        <v>9.1553013806887993</v>
      </c>
      <c r="F600">
        <f t="shared" si="178"/>
        <v>23.476291583880865</v>
      </c>
      <c r="H600" s="21">
        <f t="shared" si="181"/>
        <v>1.3818328485104558E-3</v>
      </c>
      <c r="I600" s="21">
        <f t="shared" si="182"/>
        <v>3.1291035454632521E-3</v>
      </c>
      <c r="J600" s="21">
        <f t="shared" si="183"/>
        <v>3.8852016558931002E-2</v>
      </c>
      <c r="K600" s="21">
        <f t="shared" si="184"/>
        <v>-1.7472706969527962E-3</v>
      </c>
      <c r="L600">
        <f t="shared" si="179"/>
        <v>4.0599287255883798E-2</v>
      </c>
      <c r="M600">
        <f t="shared" si="180"/>
        <v>1.6483021256857686E-3</v>
      </c>
      <c r="N600" s="21">
        <f t="shared" si="185"/>
        <v>10.393108640592816</v>
      </c>
      <c r="O600" s="21">
        <f t="shared" si="189"/>
        <v>0.4226913594071835</v>
      </c>
      <c r="P600" s="25">
        <f t="shared" si="186"/>
        <v>0.17866798531749278</v>
      </c>
      <c r="Q600" s="27">
        <f t="shared" si="187"/>
        <v>4.9388836877453262</v>
      </c>
      <c r="R600" s="28">
        <f t="shared" si="188"/>
        <v>0.163620249999999</v>
      </c>
      <c r="T600" s="8"/>
      <c r="U600" s="14">
        <v>45383</v>
      </c>
      <c r="V600" s="25">
        <f t="shared" si="174"/>
        <v>1.8503882414253438E-4</v>
      </c>
      <c r="W600" s="25">
        <f t="shared" si="195"/>
        <v>10.413226494709795</v>
      </c>
      <c r="X600" s="25">
        <f t="shared" si="196"/>
        <v>0.40257350529020464</v>
      </c>
      <c r="Y600" s="25">
        <f t="shared" si="197"/>
        <v>0.16206542716164243</v>
      </c>
      <c r="Z600" s="28">
        <f t="shared" si="198"/>
        <v>0.163620249999999</v>
      </c>
      <c r="AB600">
        <f t="shared" si="190"/>
        <v>3.7887135704629857E-2</v>
      </c>
      <c r="AC600">
        <f t="shared" si="191"/>
        <v>1.4354350519010385E-3</v>
      </c>
      <c r="AE600" s="6">
        <f t="shared" si="192"/>
        <v>10.421345664038387</v>
      </c>
      <c r="AF600" s="21">
        <f t="shared" si="193"/>
        <v>0.39445433596161195</v>
      </c>
      <c r="AG600" s="21">
        <f t="shared" si="194"/>
        <v>0.15559422315891622</v>
      </c>
    </row>
    <row r="601" spans="1:33" x14ac:dyDescent="0.2">
      <c r="A601" s="14"/>
      <c r="D601" s="20"/>
      <c r="T601" s="8"/>
      <c r="U601" s="14"/>
    </row>
    <row r="602" spans="1:33" x14ac:dyDescent="0.2">
      <c r="A602" s="14"/>
      <c r="M602" s="8"/>
      <c r="P602" s="29">
        <f>AVERAGE(P587:P600)</f>
        <v>6.4550479007899689E-2</v>
      </c>
      <c r="T602" s="8"/>
      <c r="Y602" s="29"/>
      <c r="Z602" s="29"/>
      <c r="AB602" s="7"/>
      <c r="AC602" s="7"/>
    </row>
    <row r="603" spans="1:33" x14ac:dyDescent="0.2">
      <c r="A603" s="1"/>
      <c r="M603" s="8"/>
      <c r="P603" s="29"/>
      <c r="T603" s="8"/>
      <c r="Y603" s="29" t="s">
        <v>73</v>
      </c>
      <c r="Z603" s="29" t="s">
        <v>73</v>
      </c>
      <c r="AB603" s="7"/>
      <c r="AC603" s="7"/>
    </row>
    <row r="604" spans="1:33" x14ac:dyDescent="0.2">
      <c r="A604" s="1"/>
      <c r="M604" s="8" t="s">
        <v>47</v>
      </c>
      <c r="P604" s="29" t="s">
        <v>50</v>
      </c>
      <c r="R604" s="29" t="s">
        <v>51</v>
      </c>
      <c r="T604" s="8"/>
      <c r="Y604" s="29" t="s">
        <v>60</v>
      </c>
      <c r="Z604" s="29" t="s">
        <v>51</v>
      </c>
      <c r="AB604" s="7"/>
      <c r="AC604" s="7" t="s">
        <v>64</v>
      </c>
    </row>
    <row r="605" spans="1:33" x14ac:dyDescent="0.2">
      <c r="A605" s="1"/>
      <c r="E605" s="15"/>
      <c r="F605" s="15"/>
      <c r="G605" s="15"/>
      <c r="L605" s="15"/>
      <c r="M605" s="16">
        <f>SUM(M9:M600)</f>
        <v>0.37627158720851711</v>
      </c>
      <c r="N605" s="15"/>
      <c r="O605" s="15"/>
      <c r="P605" s="29">
        <f>AVERAGE(P9:P600)</f>
        <v>3.4768414945293043E-2</v>
      </c>
      <c r="R605" s="29">
        <f>AVERAGE(R9:R600)</f>
        <v>3.4546860050675671E-2</v>
      </c>
      <c r="S605" s="15"/>
      <c r="T605" s="16"/>
      <c r="U605" s="15"/>
      <c r="Y605" s="29">
        <f>AVERAGE(Y573:Y600)</f>
        <v>6.4197263886101488E-2</v>
      </c>
      <c r="Z605" s="29">
        <f>AVERAGE(Z573:Z600)</f>
        <v>6.517287428571425E-2</v>
      </c>
      <c r="AA605" s="15"/>
      <c r="AB605" s="16"/>
      <c r="AC605" s="16">
        <f>SUM(AC9:AC600)</f>
        <v>0.36980997865314147</v>
      </c>
    </row>
    <row r="606" spans="1:33" x14ac:dyDescent="0.2">
      <c r="A606" s="11" t="s">
        <v>72</v>
      </c>
      <c r="B606" s="23"/>
      <c r="C606" s="12"/>
      <c r="D606" s="12"/>
      <c r="E606" s="17">
        <f>AVERAGE(E9:E600)</f>
        <v>5.8134907737787431</v>
      </c>
      <c r="F606" s="17">
        <f>AVERAGE(F9:F600)</f>
        <v>14.879977920685148</v>
      </c>
      <c r="G606" s="17"/>
      <c r="H606" s="17">
        <f>AVERAGE(H9:H600)</f>
        <v>3.3401678384803518E-3</v>
      </c>
      <c r="I606" s="17">
        <f>AVERAGE(I9:I600)</f>
        <v>3.0460697737994579E-3</v>
      </c>
      <c r="J606" s="17">
        <f>AVERAGE(J9:J600)</f>
        <v>1.9162729865568045E-3</v>
      </c>
      <c r="K606" s="17">
        <f t="shared" ref="K606:L606" si="199">AVERAGE(K9:K600)</f>
        <v>2.9409806468089255E-4</v>
      </c>
      <c r="L606" s="17">
        <f t="shared" si="199"/>
        <v>1.6221749218759119E-3</v>
      </c>
      <c r="M606" s="18"/>
      <c r="N606" s="17">
        <f>AVERAGE(N9:N600)</f>
        <v>7.2689220015172609</v>
      </c>
      <c r="O606" s="17"/>
      <c r="P606" s="29"/>
      <c r="Q606" s="27">
        <f>AVERAGE(Q9:Q600)</f>
        <v>5.2721123067211222</v>
      </c>
      <c r="R606" s="31"/>
      <c r="S606" s="18"/>
      <c r="T606" s="15"/>
      <c r="U606" s="19" t="s">
        <v>72</v>
      </c>
      <c r="V606" s="35">
        <f>AVERAGE(V573:V600)</f>
        <v>2.7662962647983999E-3</v>
      </c>
      <c r="AA606" s="15"/>
      <c r="AB606" s="15"/>
      <c r="AC606" s="15"/>
    </row>
    <row r="607" spans="1:33" x14ac:dyDescent="0.2">
      <c r="A607" s="10" t="s">
        <v>83</v>
      </c>
      <c r="J607" s="22">
        <f>COUNT(J9:J600)</f>
        <v>592</v>
      </c>
      <c r="P607" s="31"/>
      <c r="U607" s="6" t="s">
        <v>82</v>
      </c>
      <c r="V607" s="35">
        <f>COUNT(V9:V600)</f>
        <v>28</v>
      </c>
      <c r="AC607" s="7"/>
      <c r="AG607" s="7" t="s">
        <v>110</v>
      </c>
    </row>
    <row r="608" spans="1:33" x14ac:dyDescent="0.2">
      <c r="AC608" s="16"/>
      <c r="AG608" s="16">
        <f>AVERAGE(AG9:AG600)</f>
        <v>3.4235777574800744E-2</v>
      </c>
    </row>
    <row r="627" spans="5:27" x14ac:dyDescent="0.2">
      <c r="E627" s="6" t="s">
        <v>102</v>
      </c>
      <c r="F627" s="6" t="s">
        <v>103</v>
      </c>
      <c r="M627" s="6" t="s">
        <v>104</v>
      </c>
    </row>
    <row r="630" spans="5:27" x14ac:dyDescent="0.2">
      <c r="J630" s="22" t="s">
        <v>116</v>
      </c>
      <c r="K630" s="17">
        <f>AVERAGE(K9:K308)</f>
        <v>1.0773121293723008E-3</v>
      </c>
      <c r="W630" s="26"/>
      <c r="X630" s="26"/>
    </row>
    <row r="631" spans="5:27" x14ac:dyDescent="0.2">
      <c r="J631" s="22" t="s">
        <v>117</v>
      </c>
      <c r="K631" s="17">
        <f>AVERAGE(K309:K600)</f>
        <v>-5.1057391959110233E-4</v>
      </c>
      <c r="X631" s="26"/>
      <c r="Y631" s="26"/>
      <c r="AA631" s="6"/>
    </row>
    <row r="632" spans="5:27" x14ac:dyDescent="0.2">
      <c r="W632" s="36"/>
      <c r="X632" s="36"/>
      <c r="Y632" s="36"/>
      <c r="AA632" s="10"/>
    </row>
    <row r="633" spans="5:27" x14ac:dyDescent="0.2">
      <c r="W633" s="36"/>
      <c r="X633" s="36"/>
      <c r="Y633" s="36"/>
      <c r="AA633" s="10"/>
    </row>
    <row r="634" spans="5:27" x14ac:dyDescent="0.2">
      <c r="W634" s="36"/>
    </row>
    <row r="635" spans="5:27" x14ac:dyDescent="0.2">
      <c r="X635" s="36"/>
      <c r="Y635" s="36"/>
      <c r="AA635" s="10"/>
    </row>
    <row r="636" spans="5:27" x14ac:dyDescent="0.2">
      <c r="X636" s="36"/>
      <c r="Y636" s="36"/>
      <c r="AA636" s="10"/>
    </row>
    <row r="637" spans="5:27" x14ac:dyDescent="0.2">
      <c r="X637" s="36"/>
      <c r="Y637" s="36"/>
      <c r="AA637" s="10"/>
    </row>
    <row r="639" spans="5:27" x14ac:dyDescent="0.2">
      <c r="W639" s="26"/>
    </row>
    <row r="640" spans="5:27" x14ac:dyDescent="0.2">
      <c r="W640" s="26"/>
    </row>
  </sheetData>
  <phoneticPr fontId="1" type="noConversion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B26" sqref="B26"/>
    </sheetView>
  </sheetViews>
  <sheetFormatPr defaultRowHeight="12.75" x14ac:dyDescent="0.2"/>
  <sheetData>
    <row r="1" spans="1:9" x14ac:dyDescent="0.2">
      <c r="A1" t="s">
        <v>14</v>
      </c>
    </row>
    <row r="2" spans="1:9" ht="13.5" thickBot="1" x14ac:dyDescent="0.25"/>
    <row r="3" spans="1:9" x14ac:dyDescent="0.2">
      <c r="A3" s="5" t="s">
        <v>15</v>
      </c>
      <c r="B3" s="5"/>
    </row>
    <row r="4" spans="1:9" x14ac:dyDescent="0.2">
      <c r="A4" s="2" t="s">
        <v>16</v>
      </c>
      <c r="B4" s="2">
        <v>0.10000837317086604</v>
      </c>
    </row>
    <row r="5" spans="1:9" x14ac:dyDescent="0.2">
      <c r="A5" s="2" t="s">
        <v>17</v>
      </c>
      <c r="B5" s="2">
        <v>1.0001674704283198E-2</v>
      </c>
    </row>
    <row r="6" spans="1:9" x14ac:dyDescent="0.2">
      <c r="A6" s="2" t="s">
        <v>18</v>
      </c>
      <c r="B6" s="2">
        <v>8.3237114410701189E-3</v>
      </c>
    </row>
    <row r="7" spans="1:9" x14ac:dyDescent="0.2">
      <c r="A7" s="2" t="s">
        <v>19</v>
      </c>
      <c r="B7" s="2">
        <v>2.5035905695388289E-2</v>
      </c>
    </row>
    <row r="8" spans="1:9" ht="13.5" thickBot="1" x14ac:dyDescent="0.25">
      <c r="A8" s="3" t="s">
        <v>20</v>
      </c>
      <c r="B8" s="3">
        <v>592</v>
      </c>
    </row>
    <row r="10" spans="1:9" ht="13.5" thickBot="1" x14ac:dyDescent="0.25">
      <c r="A10" t="s">
        <v>21</v>
      </c>
    </row>
    <row r="11" spans="1:9" x14ac:dyDescent="0.2">
      <c r="A11" s="4"/>
      <c r="B11" s="4" t="s">
        <v>26</v>
      </c>
      <c r="C11" s="4" t="s">
        <v>27</v>
      </c>
      <c r="D11" s="4" t="s">
        <v>28</v>
      </c>
      <c r="E11" s="4" t="s">
        <v>29</v>
      </c>
      <c r="F11" s="4" t="s">
        <v>30</v>
      </c>
    </row>
    <row r="12" spans="1:9" x14ac:dyDescent="0.2">
      <c r="A12" s="2" t="s">
        <v>22</v>
      </c>
      <c r="B12" s="2">
        <v>1</v>
      </c>
      <c r="C12" s="2">
        <v>3.7360862280063079E-3</v>
      </c>
      <c r="D12" s="2">
        <v>3.7360862280063079E-3</v>
      </c>
      <c r="E12" s="2">
        <v>5.960604098763941</v>
      </c>
      <c r="F12" s="2">
        <v>1.4921808043396847E-2</v>
      </c>
    </row>
    <row r="13" spans="1:9" x14ac:dyDescent="0.2">
      <c r="A13" s="2" t="s">
        <v>23</v>
      </c>
      <c r="B13" s="2">
        <v>590</v>
      </c>
      <c r="C13" s="9">
        <v>0.36980997865314164</v>
      </c>
      <c r="D13" s="2">
        <v>6.267965739883757E-4</v>
      </c>
      <c r="E13" s="2"/>
      <c r="F13" s="2"/>
    </row>
    <row r="14" spans="1:9" ht="13.5" thickBot="1" x14ac:dyDescent="0.25">
      <c r="A14" s="3" t="s">
        <v>24</v>
      </c>
      <c r="B14" s="3">
        <v>591</v>
      </c>
      <c r="C14" s="3">
        <v>0.37354606488114794</v>
      </c>
      <c r="D14" s="3"/>
      <c r="E14" s="3"/>
      <c r="F14" s="3"/>
    </row>
    <row r="15" spans="1:9" ht="13.5" thickBot="1" x14ac:dyDescent="0.25"/>
    <row r="16" spans="1:9" x14ac:dyDescent="0.2">
      <c r="A16" s="4"/>
      <c r="B16" s="4" t="s">
        <v>31</v>
      </c>
      <c r="C16" s="4" t="s">
        <v>19</v>
      </c>
      <c r="D16" s="4" t="s">
        <v>32</v>
      </c>
      <c r="E16" s="4" t="s">
        <v>33</v>
      </c>
      <c r="F16" s="4" t="s">
        <v>34</v>
      </c>
      <c r="G16" s="4" t="s">
        <v>35</v>
      </c>
      <c r="H16" s="4" t="s">
        <v>36</v>
      </c>
      <c r="I16" s="4" t="s">
        <v>37</v>
      </c>
    </row>
    <row r="17" spans="1:9" x14ac:dyDescent="0.2">
      <c r="A17" s="2" t="s">
        <v>25</v>
      </c>
      <c r="B17" s="2">
        <v>1.7792067931826981E-3</v>
      </c>
      <c r="C17" s="2">
        <v>1.0304998214738729E-3</v>
      </c>
      <c r="D17" s="2">
        <v>1.7265474055473262</v>
      </c>
      <c r="E17" s="2">
        <v>8.4772435310910818E-2</v>
      </c>
      <c r="F17" s="2">
        <v>-2.4468754375637711E-4</v>
      </c>
      <c r="G17" s="2">
        <v>3.8031011301217733E-3</v>
      </c>
      <c r="H17" s="2">
        <v>-2.4468754375637711E-4</v>
      </c>
      <c r="I17" s="2">
        <v>3.8031011301217733E-3</v>
      </c>
    </row>
    <row r="18" spans="1:9" ht="13.5" thickBot="1" x14ac:dyDescent="0.25">
      <c r="A18" s="3" t="s">
        <v>38</v>
      </c>
      <c r="B18" s="3">
        <v>0.46605608752586808</v>
      </c>
      <c r="C18" s="3">
        <v>0.19089433765627994</v>
      </c>
      <c r="D18" s="3">
        <v>2.4414348442594362</v>
      </c>
      <c r="E18" s="3">
        <v>1.492180804339573E-2</v>
      </c>
      <c r="F18" s="3">
        <v>9.1140962956798854E-2</v>
      </c>
      <c r="G18" s="3">
        <v>0.8409712120949373</v>
      </c>
      <c r="H18" s="3">
        <v>9.1140962956798854E-2</v>
      </c>
      <c r="I18" s="3">
        <v>0.8409712120949373</v>
      </c>
    </row>
    <row r="20" spans="1:9" x14ac:dyDescent="0.2">
      <c r="A20" s="8" t="s">
        <v>86</v>
      </c>
      <c r="B20" s="6" t="s">
        <v>85</v>
      </c>
    </row>
    <row r="22" spans="1:9" x14ac:dyDescent="0.2">
      <c r="A22" t="s">
        <v>39</v>
      </c>
      <c r="B22">
        <f>(B17-0)/C17</f>
        <v>1.7265474055473262</v>
      </c>
      <c r="C22" s="6" t="s">
        <v>91</v>
      </c>
    </row>
    <row r="23" spans="1:9" x14ac:dyDescent="0.2">
      <c r="A23" t="s">
        <v>40</v>
      </c>
      <c r="B23">
        <f>(B18-1)/C18</f>
        <v>-2.7970652195851891</v>
      </c>
      <c r="C23" t="s">
        <v>53</v>
      </c>
    </row>
    <row r="25" spans="1:9" x14ac:dyDescent="0.2">
      <c r="A25" t="s">
        <v>41</v>
      </c>
      <c r="B25">
        <f>((0.376272 - C13)/2)/(C13/(B8-2))</f>
        <v>5.1547995115383332</v>
      </c>
      <c r="C25" s="6" t="s">
        <v>105</v>
      </c>
    </row>
    <row r="27" spans="1:9" x14ac:dyDescent="0.2">
      <c r="B27" s="6" t="s">
        <v>93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B17" sqref="B17:B18"/>
    </sheetView>
  </sheetViews>
  <sheetFormatPr defaultRowHeight="12.75" x14ac:dyDescent="0.2"/>
  <sheetData>
    <row r="1" spans="1:9" x14ac:dyDescent="0.2">
      <c r="A1" t="s">
        <v>14</v>
      </c>
    </row>
    <row r="2" spans="1:9" ht="13.5" thickBot="1" x14ac:dyDescent="0.25"/>
    <row r="3" spans="1:9" x14ac:dyDescent="0.2">
      <c r="A3" s="5" t="s">
        <v>15</v>
      </c>
      <c r="B3" s="5"/>
    </row>
    <row r="4" spans="1:9" x14ac:dyDescent="0.2">
      <c r="A4" s="2" t="s">
        <v>16</v>
      </c>
      <c r="B4" s="2">
        <v>0.11307201483949222</v>
      </c>
    </row>
    <row r="5" spans="1:9" x14ac:dyDescent="0.2">
      <c r="A5" s="2" t="s">
        <v>17</v>
      </c>
      <c r="B5" s="2">
        <v>1.2785280539862351E-2</v>
      </c>
    </row>
    <row r="6" spans="1:9" x14ac:dyDescent="0.2">
      <c r="A6" s="2" t="s">
        <v>18</v>
      </c>
      <c r="B6" s="2">
        <v>1.1028670718758904E-2</v>
      </c>
    </row>
    <row r="7" spans="1:9" x14ac:dyDescent="0.2">
      <c r="A7" s="2" t="s">
        <v>19</v>
      </c>
      <c r="B7" s="2">
        <v>2.5051364711174889E-2</v>
      </c>
    </row>
    <row r="8" spans="1:9" ht="13.5" thickBot="1" x14ac:dyDescent="0.25">
      <c r="A8" s="3" t="s">
        <v>20</v>
      </c>
      <c r="B8" s="3">
        <v>564</v>
      </c>
    </row>
    <row r="10" spans="1:9" ht="13.5" thickBot="1" x14ac:dyDescent="0.25">
      <c r="A10" t="s">
        <v>21</v>
      </c>
    </row>
    <row r="11" spans="1:9" x14ac:dyDescent="0.2">
      <c r="A11" s="4"/>
      <c r="B11" s="4" t="s">
        <v>26</v>
      </c>
      <c r="C11" s="4" t="s">
        <v>27</v>
      </c>
      <c r="D11" s="4" t="s">
        <v>28</v>
      </c>
      <c r="E11" s="4" t="s">
        <v>29</v>
      </c>
      <c r="F11" s="4" t="s">
        <v>30</v>
      </c>
    </row>
    <row r="12" spans="1:9" x14ac:dyDescent="0.2">
      <c r="A12" s="2" t="s">
        <v>22</v>
      </c>
      <c r="B12" s="2">
        <v>1</v>
      </c>
      <c r="C12" s="2">
        <v>4.5677017086921401E-3</v>
      </c>
      <c r="D12" s="2">
        <v>4.5677017086921401E-3</v>
      </c>
      <c r="E12" s="2">
        <v>7.2783838427084699</v>
      </c>
      <c r="F12" s="2">
        <v>7.1885877919072227E-3</v>
      </c>
    </row>
    <row r="13" spans="1:9" x14ac:dyDescent="0.2">
      <c r="A13" s="2" t="s">
        <v>23</v>
      </c>
      <c r="B13" s="2">
        <v>562</v>
      </c>
      <c r="C13" s="2">
        <v>0.35269483112747174</v>
      </c>
      <c r="D13" s="2">
        <v>6.2757087389229852E-4</v>
      </c>
      <c r="E13" s="2"/>
      <c r="F13" s="2"/>
    </row>
    <row r="14" spans="1:9" ht="13.5" thickBot="1" x14ac:dyDescent="0.25">
      <c r="A14" s="3" t="s">
        <v>24</v>
      </c>
      <c r="B14" s="3">
        <v>563</v>
      </c>
      <c r="C14" s="3">
        <v>0.35726253283616388</v>
      </c>
      <c r="D14" s="3"/>
      <c r="E14" s="3"/>
      <c r="F14" s="3"/>
    </row>
    <row r="15" spans="1:9" ht="13.5" thickBot="1" x14ac:dyDescent="0.25"/>
    <row r="16" spans="1:9" x14ac:dyDescent="0.2">
      <c r="A16" s="4"/>
      <c r="B16" s="4" t="s">
        <v>31</v>
      </c>
      <c r="C16" s="4" t="s">
        <v>19</v>
      </c>
      <c r="D16" s="4" t="s">
        <v>32</v>
      </c>
      <c r="E16" s="4" t="s">
        <v>33</v>
      </c>
      <c r="F16" s="4" t="s">
        <v>34</v>
      </c>
      <c r="G16" s="4" t="s">
        <v>35</v>
      </c>
      <c r="H16" s="4" t="s">
        <v>36</v>
      </c>
      <c r="I16" s="4" t="s">
        <v>37</v>
      </c>
    </row>
    <row r="17" spans="1:9" x14ac:dyDescent="0.2">
      <c r="A17" s="2" t="s">
        <v>25</v>
      </c>
      <c r="B17" s="2">
        <v>1.5738403598517441E-3</v>
      </c>
      <c r="C17" s="2">
        <v>1.0557055700685506E-3</v>
      </c>
      <c r="D17" s="2">
        <v>1.4907947864190478</v>
      </c>
      <c r="E17" s="2">
        <v>0.13657641562400136</v>
      </c>
      <c r="F17" s="2">
        <v>-4.997702484124671E-4</v>
      </c>
      <c r="G17" s="2">
        <v>3.6474509681159555E-3</v>
      </c>
      <c r="H17" s="2">
        <v>-4.997702484124671E-4</v>
      </c>
      <c r="I17" s="2">
        <v>3.6474509681159555E-3</v>
      </c>
    </row>
    <row r="18" spans="1:9" ht="13.5" thickBot="1" x14ac:dyDescent="0.25">
      <c r="A18" s="3" t="s">
        <v>38</v>
      </c>
      <c r="B18" s="3">
        <v>0.53991393001572119</v>
      </c>
      <c r="C18" s="3">
        <v>0.20012763120283228</v>
      </c>
      <c r="D18" s="3">
        <v>2.6978480021507401</v>
      </c>
      <c r="E18" s="3">
        <v>7.188587791906207E-3</v>
      </c>
      <c r="F18" s="3">
        <v>0.14682442586350358</v>
      </c>
      <c r="G18" s="3">
        <v>0.93300343416793874</v>
      </c>
      <c r="H18" s="3">
        <v>0.14682442586350358</v>
      </c>
      <c r="I18" s="3">
        <v>0.93300343416793874</v>
      </c>
    </row>
    <row r="20" spans="1:9" x14ac:dyDescent="0.2">
      <c r="A20" s="8" t="s">
        <v>86</v>
      </c>
      <c r="B20" s="6" t="s">
        <v>85</v>
      </c>
    </row>
    <row r="22" spans="1:9" x14ac:dyDescent="0.2">
      <c r="A22" t="s">
        <v>39</v>
      </c>
      <c r="B22">
        <f>(B17-0)/C17</f>
        <v>1.4907947864190478</v>
      </c>
      <c r="C22" s="6" t="s">
        <v>91</v>
      </c>
    </row>
    <row r="23" spans="1:9" x14ac:dyDescent="0.2">
      <c r="A23" t="s">
        <v>40</v>
      </c>
      <c r="B23">
        <f>(B18-1)/C18</f>
        <v>-2.2989632526953505</v>
      </c>
      <c r="C23" t="s">
        <v>53</v>
      </c>
    </row>
    <row r="25" spans="1:9" x14ac:dyDescent="0.2">
      <c r="A25" t="s">
        <v>41</v>
      </c>
      <c r="B25">
        <f>((0.376272 - C13)/2)/(C13/440)</f>
        <v>14.706700224028877</v>
      </c>
      <c r="C25" s="6" t="s">
        <v>92</v>
      </c>
    </row>
    <row r="27" spans="1:9" x14ac:dyDescent="0.2">
      <c r="B27" s="6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pane ySplit="1" topLeftCell="A2" activePane="bottomLeft" state="frozen"/>
      <selection pane="bottomLeft" activeCell="F32" sqref="F32:G32"/>
    </sheetView>
  </sheetViews>
  <sheetFormatPr defaultRowHeight="12.75" x14ac:dyDescent="0.2"/>
  <cols>
    <col min="1" max="1" width="10.5703125" customWidth="1"/>
    <col min="4" max="4" width="11.28515625" customWidth="1"/>
    <col min="6" max="6" width="11.140625" customWidth="1"/>
    <col min="7" max="7" width="10.85546875" customWidth="1"/>
  </cols>
  <sheetData>
    <row r="1" spans="1:9" s="8" customFormat="1" x14ac:dyDescent="0.2">
      <c r="B1" s="8" t="s">
        <v>55</v>
      </c>
      <c r="D1" s="8" t="s">
        <v>58</v>
      </c>
      <c r="F1" s="8" t="s">
        <v>49</v>
      </c>
      <c r="G1" s="8" t="s">
        <v>84</v>
      </c>
    </row>
    <row r="2" spans="1:9" x14ac:dyDescent="0.2">
      <c r="A2" s="14">
        <v>44562</v>
      </c>
      <c r="B2" s="20">
        <v>9.1532999999999998</v>
      </c>
      <c r="D2">
        <v>9.1311506797767787</v>
      </c>
      <c r="F2">
        <f>(B2-D2)^2</f>
        <v>4.9059238635078793E-4</v>
      </c>
      <c r="G2" s="6">
        <f>(B2-9.0896)^2</f>
        <v>4.05768999999987E-3</v>
      </c>
      <c r="I2" s="20"/>
    </row>
    <row r="3" spans="1:9" x14ac:dyDescent="0.2">
      <c r="A3" s="14">
        <v>44593</v>
      </c>
      <c r="B3" s="20">
        <v>9.2857000000000003</v>
      </c>
      <c r="D3">
        <v>9.1130837297341625</v>
      </c>
      <c r="F3">
        <f t="shared" ref="F3:F29" si="0">(B3-D3)^2</f>
        <v>2.9796376760488762E-2</v>
      </c>
      <c r="G3" s="6">
        <f>(B3-B2)^2</f>
        <v>1.7529760000000137E-2</v>
      </c>
    </row>
    <row r="4" spans="1:9" x14ac:dyDescent="0.2">
      <c r="A4" s="14">
        <v>44621</v>
      </c>
      <c r="B4" s="20">
        <v>9.5652000000000008</v>
      </c>
      <c r="D4">
        <v>9.305136461524798</v>
      </c>
      <c r="F4">
        <f t="shared" si="0"/>
        <v>6.7633044044243293E-2</v>
      </c>
      <c r="G4" s="6">
        <f t="shared" ref="G4:G29" si="1">(B4-B3)^2</f>
        <v>7.8120250000000294E-2</v>
      </c>
    </row>
    <row r="5" spans="1:9" x14ac:dyDescent="0.2">
      <c r="A5" s="14">
        <v>44652</v>
      </c>
      <c r="B5" s="20">
        <v>9.5585000000000004</v>
      </c>
      <c r="D5">
        <v>9.6166231161364575</v>
      </c>
      <c r="F5">
        <f t="shared" si="0"/>
        <v>3.3782966294120731E-3</v>
      </c>
      <c r="G5" s="6">
        <f t="shared" si="1"/>
        <v>4.4890000000004986E-5</v>
      </c>
    </row>
    <row r="6" spans="1:9" x14ac:dyDescent="0.2">
      <c r="A6" s="14">
        <v>44682</v>
      </c>
      <c r="B6" s="20">
        <v>9.9373000000000005</v>
      </c>
      <c r="D6">
        <v>9.5836519287887345</v>
      </c>
      <c r="F6">
        <f t="shared" si="0"/>
        <v>0.12506695827144865</v>
      </c>
      <c r="G6" s="6">
        <f t="shared" si="1"/>
        <v>0.14348944000000002</v>
      </c>
    </row>
    <row r="7" spans="1:9" x14ac:dyDescent="0.2">
      <c r="A7" s="14">
        <v>44713</v>
      </c>
      <c r="B7" s="20">
        <v>10.0349</v>
      </c>
      <c r="D7">
        <v>9.9610417343468391</v>
      </c>
      <c r="F7">
        <f t="shared" si="0"/>
        <v>5.4550434052929352E-3</v>
      </c>
      <c r="G7" s="6">
        <f t="shared" si="1"/>
        <v>9.5257599999999821E-3</v>
      </c>
    </row>
    <row r="8" spans="1:9" x14ac:dyDescent="0.2">
      <c r="A8" s="14">
        <v>44743</v>
      </c>
      <c r="B8" s="20">
        <v>10.3874</v>
      </c>
      <c r="D8">
        <v>10.05903923137136</v>
      </c>
      <c r="F8">
        <f t="shared" si="0"/>
        <v>0.10782079437439114</v>
      </c>
      <c r="G8" s="6">
        <f t="shared" si="1"/>
        <v>0.1242562499999994</v>
      </c>
    </row>
    <row r="9" spans="1:9" x14ac:dyDescent="0.2">
      <c r="A9" s="14">
        <v>44774</v>
      </c>
      <c r="B9" s="20">
        <v>10.3771</v>
      </c>
      <c r="D9">
        <v>10.409098512144746</v>
      </c>
      <c r="F9">
        <f t="shared" si="0"/>
        <v>1.0239047794774519E-3</v>
      </c>
      <c r="G9" s="6">
        <f t="shared" si="1"/>
        <v>1.0608999999998121E-4</v>
      </c>
    </row>
    <row r="10" spans="1:9" x14ac:dyDescent="0.2">
      <c r="A10" s="14">
        <v>44805</v>
      </c>
      <c r="B10" s="20">
        <v>10.9101</v>
      </c>
      <c r="D10">
        <v>10.487565237978677</v>
      </c>
      <c r="F10">
        <f t="shared" si="0"/>
        <v>0.17853562511641616</v>
      </c>
      <c r="G10" s="6">
        <f t="shared" si="1"/>
        <v>0.28408899999999943</v>
      </c>
    </row>
    <row r="11" spans="1:9" x14ac:dyDescent="0.2">
      <c r="A11" s="14">
        <v>44835</v>
      </c>
      <c r="B11" s="20">
        <v>11.1111</v>
      </c>
      <c r="D11">
        <v>10.988875684148766</v>
      </c>
      <c r="F11">
        <f t="shared" si="0"/>
        <v>1.4938783385302251E-2</v>
      </c>
      <c r="G11" s="6">
        <f t="shared" si="1"/>
        <v>4.0401000000000208E-2</v>
      </c>
    </row>
    <row r="12" spans="1:9" x14ac:dyDescent="0.2">
      <c r="A12" s="14">
        <v>44866</v>
      </c>
      <c r="B12" s="20">
        <v>10.704000000000001</v>
      </c>
      <c r="D12">
        <v>11.110769586655227</v>
      </c>
      <c r="F12">
        <f t="shared" si="0"/>
        <v>0.16546149662766368</v>
      </c>
      <c r="G12" s="6">
        <f t="shared" si="1"/>
        <v>0.16573040999999983</v>
      </c>
    </row>
    <row r="13" spans="1:9" x14ac:dyDescent="0.2">
      <c r="A13" s="14">
        <v>44896</v>
      </c>
      <c r="B13" s="20">
        <v>10.378</v>
      </c>
      <c r="D13">
        <v>10.764154342074544</v>
      </c>
      <c r="F13">
        <f t="shared" si="0"/>
        <v>0.14911517590302403</v>
      </c>
      <c r="G13" s="6">
        <f t="shared" si="1"/>
        <v>0.10627600000000033</v>
      </c>
    </row>
    <row r="14" spans="1:9" x14ac:dyDescent="0.2">
      <c r="A14" s="14">
        <v>44927</v>
      </c>
      <c r="B14" s="20">
        <v>10.397500000000001</v>
      </c>
      <c r="D14">
        <v>10.507240960385705</v>
      </c>
      <c r="F14">
        <f t="shared" si="0"/>
        <v>1.2043078386376612E-2</v>
      </c>
      <c r="G14" s="6">
        <f t="shared" si="1"/>
        <v>3.8025000000002884E-4</v>
      </c>
    </row>
    <row r="15" spans="1:9" x14ac:dyDescent="0.2">
      <c r="A15" s="14">
        <v>44958</v>
      </c>
      <c r="B15" s="20">
        <v>10.449199999999999</v>
      </c>
      <c r="D15">
        <v>10.321624994973506</v>
      </c>
      <c r="F15">
        <f t="shared" si="0"/>
        <v>1.6275381907509771E-2</v>
      </c>
      <c r="G15" s="6">
        <f t="shared" si="1"/>
        <v>2.6728899999998476E-3</v>
      </c>
    </row>
    <row r="16" spans="1:9" x14ac:dyDescent="0.2">
      <c r="A16" s="14">
        <v>44986</v>
      </c>
      <c r="B16" s="20">
        <v>10.4763</v>
      </c>
      <c r="D16">
        <v>10.506241150881698</v>
      </c>
      <c r="F16">
        <f t="shared" si="0"/>
        <v>8.9647251612056625E-4</v>
      </c>
      <c r="G16" s="6">
        <f t="shared" si="1"/>
        <v>7.3441000000004284E-4</v>
      </c>
    </row>
    <row r="17" spans="1:7" x14ac:dyDescent="0.2">
      <c r="A17" s="14">
        <v>45017</v>
      </c>
      <c r="B17" s="20">
        <v>10.3484</v>
      </c>
      <c r="D17">
        <v>10.520675012236286</v>
      </c>
      <c r="F17">
        <f t="shared" si="0"/>
        <v>2.9678679841012395E-2</v>
      </c>
      <c r="G17" s="6">
        <f t="shared" si="1"/>
        <v>1.6358410000000087E-2</v>
      </c>
    </row>
    <row r="18" spans="1:7" x14ac:dyDescent="0.2">
      <c r="A18" s="14">
        <v>45047</v>
      </c>
      <c r="B18" s="20">
        <v>10.4643</v>
      </c>
      <c r="D18">
        <v>10.366803107693876</v>
      </c>
      <c r="F18">
        <f t="shared" si="0"/>
        <v>9.5056440093518792E-3</v>
      </c>
      <c r="G18" s="6">
        <f t="shared" si="1"/>
        <v>1.3432809999999976E-2</v>
      </c>
    </row>
    <row r="19" spans="1:7" x14ac:dyDescent="0.2">
      <c r="A19" s="14">
        <v>45078</v>
      </c>
      <c r="B19" s="20">
        <v>10.7691</v>
      </c>
      <c r="D19">
        <v>10.492360632234794</v>
      </c>
      <c r="F19">
        <f t="shared" si="0"/>
        <v>7.6584677671085885E-2</v>
      </c>
      <c r="G19" s="6">
        <f t="shared" si="1"/>
        <v>9.2903040000000117E-2</v>
      </c>
    </row>
    <row r="20" spans="1:7" x14ac:dyDescent="0.2">
      <c r="A20" s="14">
        <v>45108</v>
      </c>
      <c r="B20" s="20">
        <v>10.5002</v>
      </c>
      <c r="D20">
        <v>10.836139997237924</v>
      </c>
      <c r="F20">
        <f t="shared" si="0"/>
        <v>0.11285568174421638</v>
      </c>
      <c r="G20" s="6">
        <f t="shared" si="1"/>
        <v>7.2307210000000191E-2</v>
      </c>
    </row>
    <row r="21" spans="1:7" x14ac:dyDescent="0.2">
      <c r="A21" s="14">
        <v>45139</v>
      </c>
      <c r="B21" s="20">
        <v>10.8291</v>
      </c>
      <c r="D21">
        <v>10.507586914978086</v>
      </c>
      <c r="F21">
        <f t="shared" si="0"/>
        <v>0.10337066384030871</v>
      </c>
      <c r="G21" s="6">
        <f t="shared" si="1"/>
        <v>0.10817521000000056</v>
      </c>
    </row>
    <row r="22" spans="1:7" x14ac:dyDescent="0.2">
      <c r="A22" s="14">
        <v>45170</v>
      </c>
      <c r="B22" s="20">
        <v>11.0848</v>
      </c>
      <c r="D22">
        <v>10.820544890025639</v>
      </c>
      <c r="F22">
        <f t="shared" si="0"/>
        <v>6.9830763147561439E-2</v>
      </c>
      <c r="G22" s="6">
        <f t="shared" si="1"/>
        <v>6.5382489999999571E-2</v>
      </c>
    </row>
    <row r="23" spans="1:7" x14ac:dyDescent="0.2">
      <c r="A23" s="14">
        <v>45200</v>
      </c>
      <c r="B23" s="20">
        <v>11.0259</v>
      </c>
      <c r="D23">
        <v>11.111388675929694</v>
      </c>
      <c r="F23">
        <f t="shared" si="0"/>
        <v>7.3083137122122808E-3</v>
      </c>
      <c r="G23" s="6">
        <f t="shared" si="1"/>
        <v>3.4692099999999422E-3</v>
      </c>
    </row>
    <row r="24" spans="1:7" x14ac:dyDescent="0.2">
      <c r="A24" s="14">
        <v>45231</v>
      </c>
      <c r="B24" s="20">
        <v>10.6694</v>
      </c>
      <c r="D24">
        <v>11.053426174580823</v>
      </c>
      <c r="F24">
        <f t="shared" si="0"/>
        <v>0.14747610276318082</v>
      </c>
      <c r="G24" s="6">
        <f t="shared" si="1"/>
        <v>0.12709225000000035</v>
      </c>
    </row>
    <row r="25" spans="1:7" x14ac:dyDescent="0.2">
      <c r="A25" s="14">
        <v>45261</v>
      </c>
      <c r="B25" s="20">
        <v>10.2576</v>
      </c>
      <c r="D25">
        <v>10.694982299871608</v>
      </c>
      <c r="F25">
        <f t="shared" si="0"/>
        <v>0.19130327624097715</v>
      </c>
      <c r="G25" s="6">
        <f t="shared" si="1"/>
        <v>0.16957923999999958</v>
      </c>
    </row>
    <row r="26" spans="1:7" x14ac:dyDescent="0.2">
      <c r="A26" s="14">
        <v>45292</v>
      </c>
      <c r="B26" s="20">
        <v>10.359299999999999</v>
      </c>
      <c r="D26">
        <v>10.301188340741581</v>
      </c>
      <c r="F26">
        <f t="shared" si="0"/>
        <v>3.3769649417665676E-3</v>
      </c>
      <c r="G26" s="6">
        <f t="shared" si="1"/>
        <v>1.0342889999999844E-2</v>
      </c>
    </row>
    <row r="27" spans="1:7" x14ac:dyDescent="0.2">
      <c r="A27" s="14">
        <v>45323</v>
      </c>
      <c r="B27" s="20">
        <v>10.426600000000001</v>
      </c>
      <c r="D27">
        <v>10.350401684688221</v>
      </c>
      <c r="F27">
        <f t="shared" si="0"/>
        <v>5.8061832563534475E-3</v>
      </c>
      <c r="G27" s="6">
        <f t="shared" si="1"/>
        <v>4.5292900000001683E-3</v>
      </c>
    </row>
    <row r="28" spans="1:7" x14ac:dyDescent="0.2">
      <c r="A28" s="14">
        <v>45352</v>
      </c>
      <c r="B28" s="20">
        <v>10.411300000000001</v>
      </c>
      <c r="D28">
        <v>10.432036103482918</v>
      </c>
      <c r="F28">
        <f t="shared" si="0"/>
        <v>4.2998598765426975E-4</v>
      </c>
      <c r="G28" s="6">
        <f t="shared" si="1"/>
        <v>2.3408999999999599E-4</v>
      </c>
    </row>
    <row r="29" spans="1:7" x14ac:dyDescent="0.2">
      <c r="A29" s="14">
        <v>45383</v>
      </c>
      <c r="B29" s="20">
        <v>10.815799999999999</v>
      </c>
      <c r="D29">
        <v>10.413226494709795</v>
      </c>
      <c r="F29">
        <f t="shared" si="0"/>
        <v>0.16206542716164243</v>
      </c>
      <c r="G29" s="6">
        <f t="shared" si="1"/>
        <v>0.163620249999999</v>
      </c>
    </row>
    <row r="30" spans="1:7" x14ac:dyDescent="0.2">
      <c r="A30" s="14"/>
    </row>
    <row r="31" spans="1:7" x14ac:dyDescent="0.2">
      <c r="A31" s="14"/>
    </row>
    <row r="32" spans="1:7" x14ac:dyDescent="0.2">
      <c r="A32" s="8" t="s">
        <v>65</v>
      </c>
      <c r="B32" s="8"/>
      <c r="C32" s="8"/>
      <c r="D32" s="8"/>
      <c r="E32" s="8"/>
      <c r="F32" s="8">
        <f>AVERAGE(F2:F29)</f>
        <v>6.4197263886101488E-2</v>
      </c>
      <c r="G32" s="8">
        <f>AVERAGE(G2:G29)</f>
        <v>6.517287428571425E-2</v>
      </c>
    </row>
  </sheetData>
  <phoneticPr fontId="1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7"/>
  <sheetViews>
    <sheetView workbookViewId="0">
      <pane ySplit="1" topLeftCell="A567" activePane="bottomLeft" state="frozen"/>
      <selection pane="bottomLeft" activeCell="H608" sqref="H608"/>
    </sheetView>
  </sheetViews>
  <sheetFormatPr defaultRowHeight="12.75" x14ac:dyDescent="0.2"/>
  <cols>
    <col min="1" max="1" width="16.28515625" customWidth="1"/>
    <col min="2" max="3" width="14.85546875" customWidth="1"/>
    <col min="5" max="6" width="12.85546875" customWidth="1"/>
    <col min="7" max="7" width="11.5703125" customWidth="1"/>
    <col min="8" max="8" width="14" customWidth="1"/>
    <col min="10" max="10" width="19.28515625" customWidth="1"/>
    <col min="11" max="11" width="18.7109375" customWidth="1"/>
  </cols>
  <sheetData>
    <row r="1" spans="1:11" s="7" customFormat="1" x14ac:dyDescent="0.2">
      <c r="A1" s="7" t="s">
        <v>8</v>
      </c>
      <c r="B1" s="22" t="s">
        <v>67</v>
      </c>
      <c r="C1" s="8" t="s">
        <v>66</v>
      </c>
      <c r="D1" s="8" t="s">
        <v>46</v>
      </c>
      <c r="E1" s="8" t="s">
        <v>94</v>
      </c>
      <c r="F1" s="8"/>
      <c r="G1" s="7" t="s">
        <v>44</v>
      </c>
      <c r="H1" s="7" t="s">
        <v>69</v>
      </c>
      <c r="J1" s="7" t="s">
        <v>95</v>
      </c>
      <c r="K1" s="7" t="s">
        <v>96</v>
      </c>
    </row>
    <row r="2" spans="1:11" x14ac:dyDescent="0.2">
      <c r="A2" s="1">
        <v>27364</v>
      </c>
      <c r="B2" s="21">
        <v>20.239999999999998</v>
      </c>
      <c r="C2">
        <v>51.9</v>
      </c>
      <c r="D2" s="20">
        <v>4.1855000000000002</v>
      </c>
      <c r="E2">
        <f>C2*D2/B2</f>
        <v>10.732581521739132</v>
      </c>
      <c r="J2" s="21">
        <f>E2-$E$597</f>
        <v>-4.1473963989460163</v>
      </c>
      <c r="K2">
        <f>E2/$E$597-1</f>
        <v>-0.27872328984981787</v>
      </c>
    </row>
    <row r="3" spans="1:11" x14ac:dyDescent="0.2">
      <c r="A3" s="1">
        <v>27395</v>
      </c>
      <c r="B3" s="21">
        <v>20.157768147345607</v>
      </c>
      <c r="C3">
        <v>52.3</v>
      </c>
      <c r="D3" s="20">
        <v>4.0408999999999997</v>
      </c>
      <c r="E3">
        <f t="shared" ref="E3:E66" si="0">C3*D3/B3</f>
        <v>10.484249469246389</v>
      </c>
      <c r="G3">
        <f>D3/D2-1</f>
        <v>-3.454784374626696E-2</v>
      </c>
      <c r="H3">
        <f>E3/E2-1</f>
        <v>-2.3138147331072112E-2</v>
      </c>
      <c r="J3" s="21">
        <f t="shared" ref="J3:J66" si="1">E3-$E$597</f>
        <v>-4.3957284514387585</v>
      </c>
      <c r="K3">
        <f t="shared" ref="K3:K66" si="2">E3/$E$597-1</f>
        <v>-0.29541229663574375</v>
      </c>
    </row>
    <row r="4" spans="1:11" x14ac:dyDescent="0.2">
      <c r="A4" s="1">
        <v>27426</v>
      </c>
      <c r="B4" s="21">
        <v>20.361824966895387</v>
      </c>
      <c r="C4">
        <v>52.6</v>
      </c>
      <c r="D4" s="20">
        <v>3.9769000000000001</v>
      </c>
      <c r="E4">
        <f t="shared" si="0"/>
        <v>10.273388575930525</v>
      </c>
      <c r="G4">
        <f t="shared" ref="G4:G67" si="3">D4/D3-1</f>
        <v>-1.5838055878640844E-2</v>
      </c>
      <c r="H4">
        <f t="shared" ref="H4:H67" si="4">E4/E3-1</f>
        <v>-2.0112159094877069E-2</v>
      </c>
      <c r="J4" s="21">
        <f t="shared" si="1"/>
        <v>-4.6065893447546227</v>
      </c>
      <c r="K4">
        <f t="shared" si="2"/>
        <v>-0.30958307662209972</v>
      </c>
    </row>
    <row r="5" spans="1:11" x14ac:dyDescent="0.2">
      <c r="A5" s="1">
        <v>27454</v>
      </c>
      <c r="B5" s="21">
        <v>20.478167810280482</v>
      </c>
      <c r="C5">
        <v>52.8</v>
      </c>
      <c r="D5" s="20">
        <v>3.9245000000000001</v>
      </c>
      <c r="E5">
        <f t="shared" si="0"/>
        <v>10.118756810654432</v>
      </c>
      <c r="G5">
        <f t="shared" si="3"/>
        <v>-1.3176091930900968E-2</v>
      </c>
      <c r="H5">
        <f t="shared" si="4"/>
        <v>-1.5051680770488907E-2</v>
      </c>
      <c r="J5" s="21">
        <f t="shared" si="1"/>
        <v>-4.761221110030716</v>
      </c>
      <c r="K5">
        <f t="shared" si="2"/>
        <v>-0.31997501175132692</v>
      </c>
    </row>
    <row r="6" spans="1:11" x14ac:dyDescent="0.2">
      <c r="A6" s="1">
        <v>27485</v>
      </c>
      <c r="B6" s="21">
        <v>20.51958829902491</v>
      </c>
      <c r="C6">
        <v>53</v>
      </c>
      <c r="D6" s="20">
        <v>3.9729999999999999</v>
      </c>
      <c r="E6">
        <f t="shared" si="0"/>
        <v>10.261853061155531</v>
      </c>
      <c r="G6">
        <f t="shared" si="3"/>
        <v>1.2358262199006154E-2</v>
      </c>
      <c r="H6">
        <f t="shared" si="4"/>
        <v>1.4141682933858757E-2</v>
      </c>
      <c r="J6" s="21">
        <f t="shared" si="1"/>
        <v>-4.6181248595296172</v>
      </c>
      <c r="K6">
        <f t="shared" si="2"/>
        <v>-0.31035831398041325</v>
      </c>
    </row>
    <row r="7" spans="1:11" x14ac:dyDescent="0.2">
      <c r="A7" s="1">
        <v>27515</v>
      </c>
      <c r="B7" s="21">
        <v>20.845470085470083</v>
      </c>
      <c r="C7">
        <v>53.1</v>
      </c>
      <c r="D7" s="20">
        <v>3.9337</v>
      </c>
      <c r="E7">
        <f t="shared" si="0"/>
        <v>10.020377048037657</v>
      </c>
      <c r="G7">
        <f t="shared" si="3"/>
        <v>-9.8917694437452575E-3</v>
      </c>
      <c r="H7">
        <f t="shared" si="4"/>
        <v>-2.3531423776855576E-2</v>
      </c>
      <c r="J7" s="21">
        <f t="shared" si="1"/>
        <v>-4.8596008726474906</v>
      </c>
      <c r="K7">
        <f t="shared" si="2"/>
        <v>-0.32658656474832526</v>
      </c>
    </row>
    <row r="8" spans="1:11" x14ac:dyDescent="0.2">
      <c r="A8" s="1">
        <v>27546</v>
      </c>
      <c r="B8" s="21">
        <v>20.975822800048146</v>
      </c>
      <c r="C8">
        <v>53.5</v>
      </c>
      <c r="D8" s="20">
        <v>3.9165999999999999</v>
      </c>
      <c r="E8">
        <f t="shared" si="0"/>
        <v>9.9895056321470754</v>
      </c>
      <c r="G8">
        <f t="shared" si="3"/>
        <v>-4.3470523934210359E-3</v>
      </c>
      <c r="H8">
        <f t="shared" si="4"/>
        <v>-3.0808636983004067E-3</v>
      </c>
      <c r="J8" s="21">
        <f t="shared" si="1"/>
        <v>-4.8904722885380725</v>
      </c>
      <c r="K8">
        <f t="shared" si="2"/>
        <v>-0.32866125975493998</v>
      </c>
    </row>
    <row r="9" spans="1:11" x14ac:dyDescent="0.2">
      <c r="A9" s="1">
        <v>27576</v>
      </c>
      <c r="B9" s="21">
        <v>21.245665101721436</v>
      </c>
      <c r="C9">
        <v>54</v>
      </c>
      <c r="D9" s="20">
        <v>4.1329000000000002</v>
      </c>
      <c r="E9">
        <f t="shared" si="0"/>
        <v>10.504571117517854</v>
      </c>
      <c r="G9">
        <f t="shared" si="3"/>
        <v>5.5226471939948008E-2</v>
      </c>
      <c r="H9">
        <f t="shared" si="4"/>
        <v>5.1560658188454678E-2</v>
      </c>
      <c r="J9" s="21">
        <f t="shared" si="1"/>
        <v>-4.3754068031672944</v>
      </c>
      <c r="K9">
        <f t="shared" si="2"/>
        <v>-0.29404659244049669</v>
      </c>
    </row>
    <row r="10" spans="1:11" x14ac:dyDescent="0.2">
      <c r="A10" s="1">
        <v>27607</v>
      </c>
      <c r="B10" s="21">
        <v>21.473477789815814</v>
      </c>
      <c r="C10">
        <v>54.2</v>
      </c>
      <c r="D10" s="20">
        <v>4.3152999999999997</v>
      </c>
      <c r="E10">
        <f t="shared" si="0"/>
        <v>10.892006515634195</v>
      </c>
      <c r="G10">
        <f t="shared" si="3"/>
        <v>4.4133659173945627E-2</v>
      </c>
      <c r="H10">
        <f t="shared" si="4"/>
        <v>3.688255272699692E-2</v>
      </c>
      <c r="J10" s="21">
        <f t="shared" si="1"/>
        <v>-3.9879714050509527</v>
      </c>
      <c r="K10">
        <f t="shared" si="2"/>
        <v>-0.26800922866338006</v>
      </c>
    </row>
    <row r="11" spans="1:11" x14ac:dyDescent="0.2">
      <c r="A11" s="1">
        <v>27638</v>
      </c>
      <c r="B11" s="21">
        <v>21.527689900084258</v>
      </c>
      <c r="C11">
        <v>54.6</v>
      </c>
      <c r="D11" s="20">
        <v>4.4452999999999996</v>
      </c>
      <c r="E11">
        <f t="shared" si="0"/>
        <v>11.274473997279662</v>
      </c>
      <c r="G11">
        <f t="shared" si="3"/>
        <v>3.0125367877088527E-2</v>
      </c>
      <c r="H11">
        <f t="shared" si="4"/>
        <v>3.5114510911876451E-2</v>
      </c>
      <c r="J11" s="21">
        <f t="shared" si="1"/>
        <v>-3.605503923405486</v>
      </c>
      <c r="K11">
        <f t="shared" si="2"/>
        <v>-0.24230573073588746</v>
      </c>
    </row>
    <row r="12" spans="1:11" x14ac:dyDescent="0.2">
      <c r="A12" s="1">
        <v>27668</v>
      </c>
      <c r="B12" s="21">
        <v>21.75550258817864</v>
      </c>
      <c r="C12">
        <v>54.9</v>
      </c>
      <c r="D12" s="20">
        <v>4.3924000000000003</v>
      </c>
      <c r="E12">
        <f t="shared" si="0"/>
        <v>11.084219223279657</v>
      </c>
      <c r="G12">
        <f t="shared" si="3"/>
        <v>-1.1900209209727008E-2</v>
      </c>
      <c r="H12">
        <f t="shared" si="4"/>
        <v>-1.6874824851776715E-2</v>
      </c>
      <c r="J12" s="21">
        <f t="shared" si="1"/>
        <v>-3.7957586974054909</v>
      </c>
      <c r="K12">
        <f t="shared" si="2"/>
        <v>-0.25509168882091426</v>
      </c>
    </row>
    <row r="13" spans="1:11" x14ac:dyDescent="0.2">
      <c r="A13" s="1">
        <v>27699</v>
      </c>
      <c r="B13" s="21">
        <v>21.977224027928248</v>
      </c>
      <c r="C13">
        <v>55.3</v>
      </c>
      <c r="D13" s="20">
        <v>4.3883999999999999</v>
      </c>
      <c r="E13">
        <f t="shared" si="0"/>
        <v>11.042273568836931</v>
      </c>
      <c r="G13">
        <f t="shared" si="3"/>
        <v>-9.1066387396421256E-4</v>
      </c>
      <c r="H13">
        <f t="shared" si="4"/>
        <v>-3.7842678494330872E-3</v>
      </c>
      <c r="J13" s="21">
        <f t="shared" si="1"/>
        <v>-3.8377043518482168</v>
      </c>
      <c r="K13">
        <f t="shared" si="2"/>
        <v>-0.25791062139368481</v>
      </c>
    </row>
    <row r="14" spans="1:11" x14ac:dyDescent="0.2">
      <c r="A14" s="1">
        <v>27729</v>
      </c>
      <c r="B14" s="21">
        <v>22.037527386541463</v>
      </c>
      <c r="C14">
        <v>55.6</v>
      </c>
      <c r="D14" s="20">
        <v>4.4081000000000001</v>
      </c>
      <c r="E14">
        <f t="shared" si="0"/>
        <v>11.121499962363252</v>
      </c>
      <c r="G14">
        <f t="shared" si="3"/>
        <v>4.489107647434265E-3</v>
      </c>
      <c r="H14">
        <f t="shared" si="4"/>
        <v>7.174826183433014E-3</v>
      </c>
      <c r="J14" s="21">
        <f t="shared" si="1"/>
        <v>-3.7584779583218957</v>
      </c>
      <c r="K14">
        <f t="shared" si="2"/>
        <v>-0.25258625908961274</v>
      </c>
    </row>
    <row r="15" spans="1:11" x14ac:dyDescent="0.2">
      <c r="A15" s="1">
        <v>27760</v>
      </c>
      <c r="B15" s="21">
        <v>22.359754423979762</v>
      </c>
      <c r="C15">
        <v>55.8</v>
      </c>
      <c r="D15" s="20">
        <v>4.3799000000000001</v>
      </c>
      <c r="E15">
        <f t="shared" si="0"/>
        <v>10.930281941643081</v>
      </c>
      <c r="G15">
        <f t="shared" si="3"/>
        <v>-6.3973140355254587E-3</v>
      </c>
      <c r="H15">
        <f t="shared" si="4"/>
        <v>-1.7193545957584933E-2</v>
      </c>
      <c r="J15" s="21">
        <f t="shared" si="1"/>
        <v>-3.9496959790420672</v>
      </c>
      <c r="K15">
        <f t="shared" si="2"/>
        <v>-0.26543695159328595</v>
      </c>
    </row>
    <row r="16" spans="1:11" x14ac:dyDescent="0.2">
      <c r="A16" s="1">
        <v>27791</v>
      </c>
      <c r="B16" s="21">
        <v>22.533964126640164</v>
      </c>
      <c r="C16">
        <v>55.9</v>
      </c>
      <c r="D16" s="20">
        <v>4.3743999999999996</v>
      </c>
      <c r="E16">
        <f t="shared" si="0"/>
        <v>10.8515731464626</v>
      </c>
      <c r="G16">
        <f t="shared" si="3"/>
        <v>-1.2557364323387832E-3</v>
      </c>
      <c r="H16">
        <f t="shared" si="4"/>
        <v>-7.2009848968862533E-3</v>
      </c>
      <c r="J16" s="21">
        <f t="shared" si="1"/>
        <v>-4.0284047742225475</v>
      </c>
      <c r="K16">
        <f t="shared" si="2"/>
        <v>-0.2707265290106734</v>
      </c>
    </row>
    <row r="17" spans="1:11" x14ac:dyDescent="0.2">
      <c r="A17" s="1">
        <v>27820</v>
      </c>
      <c r="B17" s="21">
        <v>22.749594318045002</v>
      </c>
      <c r="C17">
        <v>56</v>
      </c>
      <c r="D17" s="20">
        <v>4.4048999999999996</v>
      </c>
      <c r="E17">
        <f t="shared" si="0"/>
        <v>10.843024123921964</v>
      </c>
      <c r="G17">
        <f t="shared" si="3"/>
        <v>6.9723847841989262E-3</v>
      </c>
      <c r="H17">
        <f t="shared" si="4"/>
        <v>-7.8781411922967948E-4</v>
      </c>
      <c r="J17" s="21">
        <f t="shared" si="1"/>
        <v>-4.0369537967631839</v>
      </c>
      <c r="K17">
        <f t="shared" si="2"/>
        <v>-0.27130106094789841</v>
      </c>
    </row>
    <row r="18" spans="1:11" x14ac:dyDescent="0.2">
      <c r="A18" s="1">
        <v>27851</v>
      </c>
      <c r="B18" s="21">
        <v>22.918931022029597</v>
      </c>
      <c r="C18">
        <v>56.1</v>
      </c>
      <c r="D18" s="20">
        <v>4.4035000000000002</v>
      </c>
      <c r="E18">
        <f t="shared" si="0"/>
        <v>10.77870297539399</v>
      </c>
      <c r="G18">
        <f t="shared" si="3"/>
        <v>-3.1782787350431718E-4</v>
      </c>
      <c r="H18">
        <f t="shared" si="4"/>
        <v>-5.9320303812723241E-3</v>
      </c>
      <c r="J18" s="21">
        <f t="shared" si="1"/>
        <v>-4.1012749452911574</v>
      </c>
      <c r="K18">
        <f t="shared" si="2"/>
        <v>-0.27562372519315637</v>
      </c>
    </row>
    <row r="19" spans="1:11" x14ac:dyDescent="0.2">
      <c r="A19" s="1">
        <v>27881</v>
      </c>
      <c r="B19" s="21">
        <v>23.118723967738038</v>
      </c>
      <c r="C19">
        <v>56.4</v>
      </c>
      <c r="D19" s="20">
        <v>4.4146000000000001</v>
      </c>
      <c r="E19">
        <f t="shared" si="0"/>
        <v>10.769774333023486</v>
      </c>
      <c r="G19">
        <f t="shared" si="3"/>
        <v>2.5207221528329438E-3</v>
      </c>
      <c r="H19">
        <f t="shared" si="4"/>
        <v>-8.2835962646776728E-4</v>
      </c>
      <c r="J19" s="21">
        <f t="shared" si="1"/>
        <v>-4.1102035876616618</v>
      </c>
      <c r="K19">
        <f t="shared" si="2"/>
        <v>-0.2762237692535775</v>
      </c>
    </row>
    <row r="20" spans="1:11" x14ac:dyDescent="0.2">
      <c r="A20" s="1">
        <v>27912</v>
      </c>
      <c r="B20" s="21">
        <v>23.312425665101706</v>
      </c>
      <c r="C20">
        <v>56.7</v>
      </c>
      <c r="D20" s="20">
        <v>4.4494999999999996</v>
      </c>
      <c r="E20">
        <f t="shared" si="0"/>
        <v>10.821981960361537</v>
      </c>
      <c r="G20">
        <f t="shared" si="3"/>
        <v>7.9055860100574193E-3</v>
      </c>
      <c r="H20">
        <f t="shared" si="4"/>
        <v>4.84760643293769E-3</v>
      </c>
      <c r="J20" s="21">
        <f t="shared" si="1"/>
        <v>-4.0579959603236109</v>
      </c>
      <c r="K20">
        <f t="shared" si="2"/>
        <v>-0.27271518694140373</v>
      </c>
    </row>
    <row r="21" spans="1:11" x14ac:dyDescent="0.2">
      <c r="A21" s="1">
        <v>27942</v>
      </c>
      <c r="B21" s="21">
        <v>23.341054532322119</v>
      </c>
      <c r="C21">
        <v>57</v>
      </c>
      <c r="D21" s="20">
        <v>4.4683999999999999</v>
      </c>
      <c r="E21">
        <f t="shared" si="0"/>
        <v>10.912051966088308</v>
      </c>
      <c r="G21">
        <f t="shared" si="3"/>
        <v>4.247668277334693E-3</v>
      </c>
      <c r="H21">
        <f t="shared" si="4"/>
        <v>8.3228752419544083E-3</v>
      </c>
      <c r="J21" s="21">
        <f t="shared" si="1"/>
        <v>-3.9679259545968399</v>
      </c>
      <c r="K21">
        <f t="shared" si="2"/>
        <v>-0.26666208617694886</v>
      </c>
    </row>
    <row r="22" spans="1:11" x14ac:dyDescent="0.2">
      <c r="A22" s="1">
        <v>27973</v>
      </c>
      <c r="B22" s="21">
        <v>23.484198868424201</v>
      </c>
      <c r="C22">
        <v>57.3</v>
      </c>
      <c r="D22" s="20">
        <v>4.4131999999999998</v>
      </c>
      <c r="E22">
        <f t="shared" si="0"/>
        <v>10.767936407658606</v>
      </c>
      <c r="G22">
        <f t="shared" si="3"/>
        <v>-1.2353415092650644E-2</v>
      </c>
      <c r="H22">
        <f t="shared" si="4"/>
        <v>-1.320700807488584E-2</v>
      </c>
      <c r="J22" s="21">
        <f t="shared" si="1"/>
        <v>-4.1120415130265418</v>
      </c>
      <c r="K22">
        <f t="shared" si="2"/>
        <v>-0.27634728592642988</v>
      </c>
    </row>
    <row r="23" spans="1:11" x14ac:dyDescent="0.2">
      <c r="A23" s="1">
        <v>28004</v>
      </c>
      <c r="B23" s="21">
        <v>23.523791982665209</v>
      </c>
      <c r="C23">
        <v>57.6</v>
      </c>
      <c r="D23" s="20">
        <v>4.3486000000000002</v>
      </c>
      <c r="E23">
        <f t="shared" si="0"/>
        <v>10.647915956091579</v>
      </c>
      <c r="G23">
        <f t="shared" si="3"/>
        <v>-1.4637904468412843E-2</v>
      </c>
      <c r="H23">
        <f t="shared" si="4"/>
        <v>-1.1146095874197792E-2</v>
      </c>
      <c r="J23" s="21">
        <f t="shared" si="1"/>
        <v>-4.2320619645935693</v>
      </c>
      <c r="K23">
        <f t="shared" si="2"/>
        <v>-0.28441318845711727</v>
      </c>
    </row>
    <row r="24" spans="1:11" x14ac:dyDescent="0.2">
      <c r="A24" s="1">
        <v>28034</v>
      </c>
      <c r="B24" s="21">
        <v>23.858201516793049</v>
      </c>
      <c r="C24">
        <v>57.9</v>
      </c>
      <c r="D24" s="20">
        <v>4.2534000000000001</v>
      </c>
      <c r="E24">
        <f t="shared" si="0"/>
        <v>10.322314522603763</v>
      </c>
      <c r="G24">
        <f t="shared" si="3"/>
        <v>-2.1892103205629398E-2</v>
      </c>
      <c r="H24">
        <f t="shared" si="4"/>
        <v>-3.0578888378766877E-2</v>
      </c>
      <c r="J24" s="21">
        <f t="shared" si="1"/>
        <v>-4.5576633980813845</v>
      </c>
      <c r="K24">
        <f t="shared" si="2"/>
        <v>-0.3062950376926048</v>
      </c>
    </row>
    <row r="25" spans="1:11" x14ac:dyDescent="0.2">
      <c r="A25" s="1">
        <v>28065</v>
      </c>
      <c r="B25" s="21">
        <v>24.043375466474046</v>
      </c>
      <c r="C25">
        <v>58.1</v>
      </c>
      <c r="D25" s="20">
        <v>4.2195999999999998</v>
      </c>
      <c r="E25">
        <f t="shared" si="0"/>
        <v>10.196520049435158</v>
      </c>
      <c r="G25">
        <f t="shared" si="3"/>
        <v>-7.9465839093432189E-3</v>
      </c>
      <c r="H25">
        <f t="shared" si="4"/>
        <v>-1.2186653767732203E-2</v>
      </c>
      <c r="J25" s="21">
        <f t="shared" si="1"/>
        <v>-4.6834578712499901</v>
      </c>
      <c r="K25">
        <f t="shared" si="2"/>
        <v>-0.31474897988520267</v>
      </c>
    </row>
    <row r="26" spans="1:11" x14ac:dyDescent="0.2">
      <c r="A26" s="1">
        <v>28095</v>
      </c>
      <c r="B26" s="21">
        <v>24.078704706873708</v>
      </c>
      <c r="C26">
        <v>58.4</v>
      </c>
      <c r="D26" s="20">
        <v>4.1578999999999997</v>
      </c>
      <c r="E26">
        <f t="shared" si="0"/>
        <v>10.084485978628333</v>
      </c>
      <c r="G26">
        <f t="shared" si="3"/>
        <v>-1.4622239074793875E-2</v>
      </c>
      <c r="H26">
        <f t="shared" si="4"/>
        <v>-1.0987481048794767E-2</v>
      </c>
      <c r="J26" s="21">
        <f t="shared" si="1"/>
        <v>-4.7954919420568149</v>
      </c>
      <c r="K26">
        <f t="shared" si="2"/>
        <v>-0.32227816248238139</v>
      </c>
    </row>
    <row r="27" spans="1:11" x14ac:dyDescent="0.2">
      <c r="A27" s="1">
        <v>28126</v>
      </c>
      <c r="B27" s="21">
        <v>24.376566750932938</v>
      </c>
      <c r="C27">
        <v>58.7</v>
      </c>
      <c r="D27" s="20">
        <v>4.2141000000000002</v>
      </c>
      <c r="E27">
        <f t="shared" si="0"/>
        <v>10.147764963272886</v>
      </c>
      <c r="G27">
        <f t="shared" si="3"/>
        <v>1.351643858678675E-2</v>
      </c>
      <c r="H27">
        <f t="shared" si="4"/>
        <v>6.2748844887738908E-3</v>
      </c>
      <c r="J27" s="21">
        <f t="shared" si="1"/>
        <v>-4.732212957412262</v>
      </c>
      <c r="K27">
        <f t="shared" si="2"/>
        <v>-0.3180255362364387</v>
      </c>
    </row>
    <row r="28" spans="1:11" x14ac:dyDescent="0.2">
      <c r="A28" s="1">
        <v>28157</v>
      </c>
      <c r="B28" s="21">
        <v>24.682347417840365</v>
      </c>
      <c r="C28">
        <v>59.3</v>
      </c>
      <c r="D28" s="20">
        <v>4.2476000000000003</v>
      </c>
      <c r="E28">
        <f t="shared" si="0"/>
        <v>10.204972636352228</v>
      </c>
      <c r="G28">
        <f t="shared" si="3"/>
        <v>7.9495028594480655E-3</v>
      </c>
      <c r="H28">
        <f t="shared" si="4"/>
        <v>5.637465322303914E-3</v>
      </c>
      <c r="J28" s="21">
        <f t="shared" si="1"/>
        <v>-4.6750052843329204</v>
      </c>
      <c r="K28">
        <f t="shared" si="2"/>
        <v>-0.3141809288462748</v>
      </c>
    </row>
    <row r="29" spans="1:11" x14ac:dyDescent="0.2">
      <c r="A29" s="1">
        <v>28185</v>
      </c>
      <c r="B29" s="21">
        <v>24.913814854941602</v>
      </c>
      <c r="C29">
        <v>59.6</v>
      </c>
      <c r="D29" s="20">
        <v>4.2148000000000003</v>
      </c>
      <c r="E29">
        <f t="shared" si="0"/>
        <v>10.082842850948401</v>
      </c>
      <c r="G29">
        <f t="shared" si="3"/>
        <v>-7.7220077220077066E-3</v>
      </c>
      <c r="H29">
        <f t="shared" si="4"/>
        <v>-1.1967673971880588E-2</v>
      </c>
      <c r="J29" s="21">
        <f t="shared" si="1"/>
        <v>-4.797135069736747</v>
      </c>
      <c r="K29">
        <f t="shared" si="2"/>
        <v>-0.32238858789354052</v>
      </c>
    </row>
    <row r="30" spans="1:11" x14ac:dyDescent="0.2">
      <c r="A30" s="1">
        <v>28216</v>
      </c>
      <c r="B30" s="21">
        <v>25.209849524497404</v>
      </c>
      <c r="C30">
        <v>60</v>
      </c>
      <c r="D30" s="20">
        <v>4.3472999999999997</v>
      </c>
      <c r="E30">
        <f t="shared" si="0"/>
        <v>10.346670246743576</v>
      </c>
      <c r="G30">
        <f t="shared" si="3"/>
        <v>3.1436841605769983E-2</v>
      </c>
      <c r="H30">
        <f t="shared" si="4"/>
        <v>2.6165973197763259E-2</v>
      </c>
      <c r="J30" s="21">
        <f t="shared" si="1"/>
        <v>-4.5333076739415716</v>
      </c>
      <c r="K30">
        <f t="shared" si="2"/>
        <v>-0.30465822584586444</v>
      </c>
    </row>
    <row r="31" spans="1:11" x14ac:dyDescent="0.2">
      <c r="A31" s="1">
        <v>28246</v>
      </c>
      <c r="B31" s="21">
        <v>25.518066690742739</v>
      </c>
      <c r="C31">
        <v>60.2</v>
      </c>
      <c r="D31" s="20">
        <v>4.3551000000000002</v>
      </c>
      <c r="E31">
        <f t="shared" si="0"/>
        <v>10.274172537338448</v>
      </c>
      <c r="G31">
        <f t="shared" si="3"/>
        <v>1.7942171002691687E-3</v>
      </c>
      <c r="H31">
        <f t="shared" si="4"/>
        <v>-7.0068638195892596E-3</v>
      </c>
      <c r="J31" s="21">
        <f t="shared" si="1"/>
        <v>-4.6058053833467003</v>
      </c>
      <c r="K31">
        <f t="shared" si="2"/>
        <v>-0.309530390965434</v>
      </c>
    </row>
    <row r="32" spans="1:11" x14ac:dyDescent="0.2">
      <c r="A32" s="1">
        <v>28277</v>
      </c>
      <c r="B32" s="21">
        <v>26.091253159985545</v>
      </c>
      <c r="C32">
        <v>60.5</v>
      </c>
      <c r="D32" s="20">
        <v>4.4199000000000002</v>
      </c>
      <c r="E32">
        <f t="shared" si="0"/>
        <v>10.248796727406717</v>
      </c>
      <c r="G32">
        <f t="shared" si="3"/>
        <v>1.4879107253564783E-2</v>
      </c>
      <c r="H32">
        <f t="shared" si="4"/>
        <v>-2.4698641023898071E-3</v>
      </c>
      <c r="J32" s="21">
        <f t="shared" si="1"/>
        <v>-4.6311811932784313</v>
      </c>
      <c r="K32">
        <f t="shared" si="2"/>
        <v>-0.31123575706657958</v>
      </c>
    </row>
    <row r="33" spans="1:11" x14ac:dyDescent="0.2">
      <c r="A33" s="1">
        <v>28307</v>
      </c>
      <c r="B33" s="21">
        <v>26.326984470928124</v>
      </c>
      <c r="C33">
        <v>60.8</v>
      </c>
      <c r="D33" s="20">
        <v>4.3498000000000001</v>
      </c>
      <c r="E33">
        <f t="shared" si="0"/>
        <v>10.045504462998473</v>
      </c>
      <c r="G33">
        <f t="shared" si="3"/>
        <v>-1.5860087332292605E-2</v>
      </c>
      <c r="H33">
        <f t="shared" si="4"/>
        <v>-1.9835720213340902E-2</v>
      </c>
      <c r="J33" s="21">
        <f t="shared" si="1"/>
        <v>-4.8344734576866752</v>
      </c>
      <c r="K33">
        <f t="shared" si="2"/>
        <v>-0.32489789188236051</v>
      </c>
    </row>
    <row r="34" spans="1:11" x14ac:dyDescent="0.2">
      <c r="A34" s="1">
        <v>28338</v>
      </c>
      <c r="B34" s="21">
        <v>26.399470326230876</v>
      </c>
      <c r="C34">
        <v>61.1</v>
      </c>
      <c r="D34" s="20">
        <v>4.4550000000000001</v>
      </c>
      <c r="E34">
        <f t="shared" si="0"/>
        <v>10.310831870347712</v>
      </c>
      <c r="G34">
        <f t="shared" si="3"/>
        <v>2.4185020000919488E-2</v>
      </c>
      <c r="H34">
        <f t="shared" si="4"/>
        <v>2.6412551836151543E-2</v>
      </c>
      <c r="J34" s="21">
        <f t="shared" si="1"/>
        <v>-4.5691460503374355</v>
      </c>
      <c r="K34">
        <f t="shared" si="2"/>
        <v>-0.30706672245700817</v>
      </c>
    </row>
    <row r="35" spans="1:11" x14ac:dyDescent="0.2">
      <c r="A35" s="1">
        <v>28369</v>
      </c>
      <c r="B35" s="21">
        <v>26.671140002407597</v>
      </c>
      <c r="C35">
        <v>61.3</v>
      </c>
      <c r="D35" s="20">
        <v>4.8539000000000003</v>
      </c>
      <c r="E35">
        <f t="shared" si="0"/>
        <v>11.15603119975902</v>
      </c>
      <c r="G35">
        <f t="shared" si="3"/>
        <v>8.9539842873176179E-2</v>
      </c>
      <c r="H35">
        <f t="shared" si="4"/>
        <v>8.1971982478151517E-2</v>
      </c>
      <c r="J35" s="21">
        <f t="shared" si="1"/>
        <v>-3.7239467209261274</v>
      </c>
      <c r="K35">
        <f t="shared" si="2"/>
        <v>-0.25026560797172592</v>
      </c>
    </row>
    <row r="36" spans="1:11" x14ac:dyDescent="0.2">
      <c r="A36" s="1">
        <v>28399</v>
      </c>
      <c r="B36" s="21">
        <v>26.830121584206083</v>
      </c>
      <c r="C36">
        <v>61.6</v>
      </c>
      <c r="D36" s="20">
        <v>4.7969999999999997</v>
      </c>
      <c r="E36">
        <f t="shared" si="0"/>
        <v>11.013561719151779</v>
      </c>
      <c r="G36">
        <f t="shared" si="3"/>
        <v>-1.1722532396629681E-2</v>
      </c>
      <c r="H36">
        <f t="shared" si="4"/>
        <v>-1.2770624073758285E-2</v>
      </c>
      <c r="J36" s="21">
        <f t="shared" si="1"/>
        <v>-3.8664162015333687</v>
      </c>
      <c r="K36">
        <f t="shared" si="2"/>
        <v>-0.25984018404748677</v>
      </c>
    </row>
    <row r="37" spans="1:11" x14ac:dyDescent="0.2">
      <c r="A37" s="1">
        <v>28430</v>
      </c>
      <c r="B37" s="21">
        <v>27.042097026604058</v>
      </c>
      <c r="C37">
        <v>62</v>
      </c>
      <c r="D37" s="20">
        <v>4.7965999999999998</v>
      </c>
      <c r="E37">
        <f t="shared" si="0"/>
        <v>10.997268433266399</v>
      </c>
      <c r="G37">
        <f t="shared" si="3"/>
        <v>-8.3385449239137266E-5</v>
      </c>
      <c r="H37">
        <f t="shared" si="4"/>
        <v>-1.4793838996741693E-3</v>
      </c>
      <c r="J37" s="21">
        <f t="shared" si="1"/>
        <v>-3.8827094874187491</v>
      </c>
      <c r="K37">
        <f t="shared" si="2"/>
        <v>-0.26093516456239274</v>
      </c>
    </row>
    <row r="38" spans="1:11" x14ac:dyDescent="0.2">
      <c r="A38" s="1">
        <v>28460</v>
      </c>
      <c r="B38" s="21">
        <v>27.220570603105802</v>
      </c>
      <c r="C38">
        <v>62.3</v>
      </c>
      <c r="D38" s="20">
        <v>4.7523999999999997</v>
      </c>
      <c r="E38">
        <f t="shared" si="0"/>
        <v>10.876866775387088</v>
      </c>
      <c r="G38">
        <f t="shared" si="3"/>
        <v>-9.2148605262060146E-3</v>
      </c>
      <c r="H38">
        <f t="shared" si="4"/>
        <v>-1.0948323996084364E-2</v>
      </c>
      <c r="J38" s="21">
        <f t="shared" si="1"/>
        <v>-4.0031111452980603</v>
      </c>
      <c r="K38">
        <f t="shared" si="2"/>
        <v>-0.26902668583487632</v>
      </c>
    </row>
    <row r="39" spans="1:11" x14ac:dyDescent="0.2">
      <c r="A39" s="1">
        <v>28491</v>
      </c>
      <c r="B39" s="21">
        <v>27.792538822679663</v>
      </c>
      <c r="C39">
        <v>62.7</v>
      </c>
      <c r="D39" s="20">
        <v>4.6702000000000004</v>
      </c>
      <c r="E39">
        <f t="shared" si="0"/>
        <v>10.535976647122558</v>
      </c>
      <c r="G39">
        <f t="shared" si="3"/>
        <v>-1.7296523861627722E-2</v>
      </c>
      <c r="H39">
        <f t="shared" si="4"/>
        <v>-3.134083880073979E-2</v>
      </c>
      <c r="J39" s="21">
        <f t="shared" si="1"/>
        <v>-4.3440012735625899</v>
      </c>
      <c r="K39">
        <f t="shared" si="2"/>
        <v>-0.29193600264176811</v>
      </c>
    </row>
    <row r="40" spans="1:11" x14ac:dyDescent="0.2">
      <c r="A40" s="1">
        <v>28522</v>
      </c>
      <c r="B40" s="21">
        <v>28.107456362104237</v>
      </c>
      <c r="C40">
        <v>63</v>
      </c>
      <c r="D40" s="20">
        <v>4.6395999999999997</v>
      </c>
      <c r="E40">
        <f t="shared" si="0"/>
        <v>10.399190742641702</v>
      </c>
      <c r="G40">
        <f t="shared" si="3"/>
        <v>-6.5521819194039876E-3</v>
      </c>
      <c r="H40">
        <f t="shared" si="4"/>
        <v>-1.2982745602251655E-2</v>
      </c>
      <c r="J40" s="21">
        <f t="shared" si="1"/>
        <v>-4.4807871780434461</v>
      </c>
      <c r="K40">
        <f t="shared" si="2"/>
        <v>-0.30112861738958341</v>
      </c>
    </row>
    <row r="41" spans="1:11" x14ac:dyDescent="0.2">
      <c r="A41" s="1">
        <v>28550</v>
      </c>
      <c r="B41" s="21">
        <v>28.115984109786922</v>
      </c>
      <c r="C41">
        <v>63.4</v>
      </c>
      <c r="D41" s="20">
        <v>4.6098999999999997</v>
      </c>
      <c r="E41">
        <f t="shared" si="0"/>
        <v>10.395071318107062</v>
      </c>
      <c r="G41">
        <f t="shared" si="3"/>
        <v>-6.4014139149927152E-3</v>
      </c>
      <c r="H41">
        <f t="shared" si="4"/>
        <v>-3.9612933704047393E-4</v>
      </c>
      <c r="J41" s="21">
        <f t="shared" si="1"/>
        <v>-4.4849066025780857</v>
      </c>
      <c r="K41">
        <f t="shared" si="2"/>
        <v>-0.30140546084705333</v>
      </c>
    </row>
    <row r="42" spans="1:11" x14ac:dyDescent="0.2">
      <c r="A42" s="1">
        <v>28581</v>
      </c>
      <c r="B42" s="21">
        <v>28.295066811123139</v>
      </c>
      <c r="C42">
        <v>63.9</v>
      </c>
      <c r="D42" s="20">
        <v>4.6018999999999997</v>
      </c>
      <c r="E42">
        <f t="shared" si="0"/>
        <v>10.392674170481223</v>
      </c>
      <c r="G42">
        <f t="shared" si="3"/>
        <v>-1.735395561725861E-3</v>
      </c>
      <c r="H42">
        <f t="shared" si="4"/>
        <v>-2.3060425007992436E-4</v>
      </c>
      <c r="J42" s="21">
        <f t="shared" si="1"/>
        <v>-4.4873037502039246</v>
      </c>
      <c r="K42">
        <f t="shared" si="2"/>
        <v>-0.30156655971686464</v>
      </c>
    </row>
    <row r="43" spans="1:11" x14ac:dyDescent="0.2">
      <c r="A43" s="1">
        <v>28611</v>
      </c>
      <c r="B43" s="21">
        <v>28.447348019742371</v>
      </c>
      <c r="C43">
        <v>64.5</v>
      </c>
      <c r="D43" s="20">
        <v>4.6532</v>
      </c>
      <c r="E43">
        <f t="shared" si="0"/>
        <v>10.550417557085101</v>
      </c>
      <c r="G43">
        <f t="shared" si="3"/>
        <v>1.114756948217055E-2</v>
      </c>
      <c r="H43">
        <f t="shared" si="4"/>
        <v>1.517832504091432E-2</v>
      </c>
      <c r="J43" s="21">
        <f t="shared" si="1"/>
        <v>-4.3295603636000468</v>
      </c>
      <c r="K43">
        <f t="shared" si="2"/>
        <v>-0.29096550994080317</v>
      </c>
    </row>
    <row r="44" spans="1:11" x14ac:dyDescent="0.2">
      <c r="A44" s="1">
        <v>28642</v>
      </c>
      <c r="B44" s="21">
        <v>28.477195136631739</v>
      </c>
      <c r="C44">
        <v>65</v>
      </c>
      <c r="D44" s="20">
        <v>4.6105999999999998</v>
      </c>
      <c r="E44">
        <f t="shared" si="0"/>
        <v>10.523824364095956</v>
      </c>
      <c r="G44">
        <f t="shared" si="3"/>
        <v>-9.1549901143299639E-3</v>
      </c>
      <c r="H44">
        <f t="shared" si="4"/>
        <v>-2.5205820381285493E-3</v>
      </c>
      <c r="J44" s="21">
        <f t="shared" si="1"/>
        <v>-4.3561535565891916</v>
      </c>
      <c r="K44">
        <f t="shared" si="2"/>
        <v>-0.29275268954086009</v>
      </c>
    </row>
    <row r="45" spans="1:11" x14ac:dyDescent="0.2">
      <c r="A45" s="1">
        <v>28672</v>
      </c>
      <c r="B45" s="21">
        <v>28.599020103527131</v>
      </c>
      <c r="C45">
        <v>65.5</v>
      </c>
      <c r="D45" s="20">
        <v>4.5430000000000001</v>
      </c>
      <c r="E45">
        <f t="shared" si="0"/>
        <v>10.404779566671271</v>
      </c>
      <c r="G45">
        <f t="shared" si="3"/>
        <v>-1.4661866134559443E-2</v>
      </c>
      <c r="H45">
        <f t="shared" si="4"/>
        <v>-1.1311933124884654E-2</v>
      </c>
      <c r="J45" s="21">
        <f t="shared" si="1"/>
        <v>-4.4751983540138767</v>
      </c>
      <c r="K45">
        <f t="shared" si="2"/>
        <v>-0.3007530238195284</v>
      </c>
    </row>
    <row r="46" spans="1:11" x14ac:dyDescent="0.2">
      <c r="A46" s="1">
        <v>28703</v>
      </c>
      <c r="B46" s="21">
        <v>28.580137233658352</v>
      </c>
      <c r="C46">
        <v>65.900000000000006</v>
      </c>
      <c r="D46" s="20">
        <v>4.4402999999999997</v>
      </c>
      <c r="E46">
        <f t="shared" si="0"/>
        <v>10.238431243618777</v>
      </c>
      <c r="G46">
        <f t="shared" si="3"/>
        <v>-2.2606207351970165E-2</v>
      </c>
      <c r="H46">
        <f t="shared" si="4"/>
        <v>-1.5987683543565279E-2</v>
      </c>
      <c r="J46" s="21">
        <f t="shared" si="1"/>
        <v>-4.6415466770663709</v>
      </c>
      <c r="K46">
        <f t="shared" si="2"/>
        <v>-0.31193236319349671</v>
      </c>
    </row>
    <row r="47" spans="1:11" x14ac:dyDescent="0.2">
      <c r="A47" s="1">
        <v>28734</v>
      </c>
      <c r="B47" s="21">
        <v>28.781148429035742</v>
      </c>
      <c r="C47">
        <v>66.5</v>
      </c>
      <c r="D47" s="20">
        <v>4.4264000000000001</v>
      </c>
      <c r="E47">
        <f t="shared" si="0"/>
        <v>10.227375072463772</v>
      </c>
      <c r="G47">
        <f t="shared" si="3"/>
        <v>-3.1304191158254557E-3</v>
      </c>
      <c r="H47">
        <f t="shared" si="4"/>
        <v>-1.0798696491609583E-3</v>
      </c>
      <c r="J47" s="21">
        <f t="shared" si="1"/>
        <v>-4.6526028482213757</v>
      </c>
      <c r="K47">
        <f t="shared" si="2"/>
        <v>-0.31267538655105387</v>
      </c>
    </row>
    <row r="48" spans="1:11" x14ac:dyDescent="0.2">
      <c r="A48" s="1">
        <v>28764</v>
      </c>
      <c r="B48" s="21">
        <v>28.927947514144691</v>
      </c>
      <c r="C48">
        <v>67.099999999999994</v>
      </c>
      <c r="D48" s="20">
        <v>4.2846000000000002</v>
      </c>
      <c r="E48">
        <f t="shared" si="0"/>
        <v>9.9383704930819849</v>
      </c>
      <c r="G48">
        <f t="shared" si="3"/>
        <v>-3.2035062353153787E-2</v>
      </c>
      <c r="H48">
        <f t="shared" si="4"/>
        <v>-2.8257942759907562E-2</v>
      </c>
      <c r="J48" s="21">
        <f t="shared" si="1"/>
        <v>-4.941607427603163</v>
      </c>
      <c r="K48">
        <f t="shared" si="2"/>
        <v>-0.33209776613536979</v>
      </c>
    </row>
    <row r="49" spans="1:11" x14ac:dyDescent="0.2">
      <c r="A49" s="1">
        <v>28795</v>
      </c>
      <c r="B49" s="21">
        <v>29.044899482364261</v>
      </c>
      <c r="C49">
        <v>67.5</v>
      </c>
      <c r="D49" s="20">
        <v>4.3757999999999999</v>
      </c>
      <c r="E49">
        <f t="shared" si="0"/>
        <v>10.16930701307275</v>
      </c>
      <c r="G49">
        <f t="shared" si="3"/>
        <v>2.1285534238902004E-2</v>
      </c>
      <c r="H49">
        <f t="shared" si="4"/>
        <v>2.3236859619141681E-2</v>
      </c>
      <c r="J49" s="21">
        <f t="shared" si="1"/>
        <v>-4.710670907612398</v>
      </c>
      <c r="K49">
        <f t="shared" si="2"/>
        <v>-0.31657781568774634</v>
      </c>
    </row>
    <row r="50" spans="1:11" x14ac:dyDescent="0.2">
      <c r="A50" s="1">
        <v>28825</v>
      </c>
      <c r="B50" s="21">
        <v>29.227027807872858</v>
      </c>
      <c r="C50">
        <v>67.900000000000006</v>
      </c>
      <c r="D50" s="20">
        <v>4.3852000000000002</v>
      </c>
      <c r="E50">
        <f t="shared" si="0"/>
        <v>10.187661980456118</v>
      </c>
      <c r="G50">
        <f t="shared" si="3"/>
        <v>2.1481786187669272E-3</v>
      </c>
      <c r="H50">
        <f t="shared" si="4"/>
        <v>1.8049378743087985E-3</v>
      </c>
      <c r="J50" s="21">
        <f t="shared" si="1"/>
        <v>-4.6923159402290295</v>
      </c>
      <c r="K50">
        <f t="shared" si="2"/>
        <v>-0.31534428110313839</v>
      </c>
    </row>
    <row r="51" spans="1:11" x14ac:dyDescent="0.2">
      <c r="A51" s="1">
        <v>28856</v>
      </c>
      <c r="B51" s="21">
        <v>29.421338630071009</v>
      </c>
      <c r="C51">
        <v>68.5</v>
      </c>
      <c r="D51" s="20">
        <v>4.3505000000000003</v>
      </c>
      <c r="E51">
        <f t="shared" si="0"/>
        <v>10.129017368890558</v>
      </c>
      <c r="G51">
        <f t="shared" si="3"/>
        <v>-7.9129800237160985E-3</v>
      </c>
      <c r="H51">
        <f t="shared" si="4"/>
        <v>-5.7564347617797829E-3</v>
      </c>
      <c r="J51" s="21">
        <f t="shared" si="1"/>
        <v>-4.7509605517945896</v>
      </c>
      <c r="K51">
        <f t="shared" si="2"/>
        <v>-0.31928545708324763</v>
      </c>
    </row>
    <row r="52" spans="1:11" x14ac:dyDescent="0.2">
      <c r="A52" s="1">
        <v>28887</v>
      </c>
      <c r="B52" s="21">
        <v>29.660724690020452</v>
      </c>
      <c r="C52">
        <v>69.2</v>
      </c>
      <c r="D52" s="20">
        <v>4.3673000000000002</v>
      </c>
      <c r="E52">
        <f t="shared" si="0"/>
        <v>10.189136076694815</v>
      </c>
      <c r="G52">
        <f t="shared" si="3"/>
        <v>3.8616251005632041E-3</v>
      </c>
      <c r="H52">
        <f t="shared" si="4"/>
        <v>5.9352951638627083E-3</v>
      </c>
      <c r="J52" s="21">
        <f t="shared" si="1"/>
        <v>-4.6908418439903325</v>
      </c>
      <c r="K52">
        <f t="shared" si="2"/>
        <v>-0.31524521534870287</v>
      </c>
    </row>
    <row r="53" spans="1:11" x14ac:dyDescent="0.2">
      <c r="A53" s="1">
        <v>28915</v>
      </c>
      <c r="B53" s="21">
        <v>29.812396773805215</v>
      </c>
      <c r="C53">
        <v>69.900000000000006</v>
      </c>
      <c r="D53" s="20">
        <v>4.3666999999999998</v>
      </c>
      <c r="E53">
        <f t="shared" si="0"/>
        <v>10.23843645701756</v>
      </c>
      <c r="G53">
        <f t="shared" si="3"/>
        <v>-1.3738465413426493E-4</v>
      </c>
      <c r="H53">
        <f t="shared" si="4"/>
        <v>4.8385240860122636E-3</v>
      </c>
      <c r="J53" s="21">
        <f t="shared" si="1"/>
        <v>-4.641541463667588</v>
      </c>
      <c r="K53">
        <f t="shared" si="2"/>
        <v>-0.31193201283015537</v>
      </c>
    </row>
    <row r="54" spans="1:11" x14ac:dyDescent="0.2">
      <c r="A54" s="1">
        <v>28946</v>
      </c>
      <c r="B54" s="21">
        <v>29.979296978451902</v>
      </c>
      <c r="C54">
        <v>70.599999999999994</v>
      </c>
      <c r="D54" s="20">
        <v>4.3914999999999997</v>
      </c>
      <c r="E54">
        <f t="shared" si="0"/>
        <v>10.34180021709135</v>
      </c>
      <c r="G54">
        <f t="shared" si="3"/>
        <v>5.6793459591910622E-3</v>
      </c>
      <c r="H54">
        <f t="shared" si="4"/>
        <v>1.009565869825213E-2</v>
      </c>
      <c r="J54" s="21">
        <f t="shared" si="1"/>
        <v>-4.5381777035937976</v>
      </c>
      <c r="K54">
        <f t="shared" si="2"/>
        <v>-0.30498551327049528</v>
      </c>
    </row>
    <row r="55" spans="1:11" x14ac:dyDescent="0.2">
      <c r="A55" s="1">
        <v>28976</v>
      </c>
      <c r="B55" s="21">
        <v>30.160207054291547</v>
      </c>
      <c r="C55">
        <v>71.400000000000006</v>
      </c>
      <c r="D55" s="20">
        <v>4.3945999999999996</v>
      </c>
      <c r="E55">
        <f t="shared" si="0"/>
        <v>10.403590381033291</v>
      </c>
      <c r="G55">
        <f t="shared" si="3"/>
        <v>7.0590914266199789E-4</v>
      </c>
      <c r="H55">
        <f t="shared" si="4"/>
        <v>5.974797679791255E-3</v>
      </c>
      <c r="J55" s="21">
        <f t="shared" si="1"/>
        <v>-4.4763875396518564</v>
      </c>
      <c r="K55">
        <f t="shared" si="2"/>
        <v>-0.30083294232776259</v>
      </c>
    </row>
    <row r="56" spans="1:11" x14ac:dyDescent="0.2">
      <c r="A56" s="1">
        <v>29007</v>
      </c>
      <c r="B56" s="21">
        <v>30.294214517876476</v>
      </c>
      <c r="C56">
        <v>72.2</v>
      </c>
      <c r="D56" s="20">
        <v>4.343</v>
      </c>
      <c r="E56">
        <f t="shared" si="0"/>
        <v>10.350643018486812</v>
      </c>
      <c r="G56">
        <f t="shared" si="3"/>
        <v>-1.1741682974559575E-2</v>
      </c>
      <c r="H56">
        <f t="shared" si="4"/>
        <v>-5.0893355665950768E-3</v>
      </c>
      <c r="J56" s="21">
        <f t="shared" si="1"/>
        <v>-4.529334902198336</v>
      </c>
      <c r="K56">
        <f t="shared" si="2"/>
        <v>-0.30439123810136559</v>
      </c>
    </row>
    <row r="57" spans="1:11" x14ac:dyDescent="0.2">
      <c r="A57" s="1">
        <v>29037</v>
      </c>
      <c r="B57" s="21">
        <v>30.501926086433119</v>
      </c>
      <c r="C57">
        <v>73</v>
      </c>
      <c r="D57" s="20">
        <v>4.2220000000000004</v>
      </c>
      <c r="E57">
        <f t="shared" si="0"/>
        <v>10.104476652610021</v>
      </c>
      <c r="G57">
        <f t="shared" si="3"/>
        <v>-2.7860925627446353E-2</v>
      </c>
      <c r="H57">
        <f t="shared" si="4"/>
        <v>-2.3782712381938409E-2</v>
      </c>
      <c r="J57" s="21">
        <f t="shared" si="1"/>
        <v>-4.7755012680751268</v>
      </c>
      <c r="K57">
        <f t="shared" si="2"/>
        <v>-0.32093470121595713</v>
      </c>
    </row>
    <row r="58" spans="1:11" x14ac:dyDescent="0.2">
      <c r="A58" s="1">
        <v>29068</v>
      </c>
      <c r="B58" s="21">
        <v>30.931359094739367</v>
      </c>
      <c r="C58">
        <v>73.7</v>
      </c>
      <c r="D58" s="20">
        <v>4.2206000000000001</v>
      </c>
      <c r="E58">
        <f t="shared" si="0"/>
        <v>10.056403245885923</v>
      </c>
      <c r="G58">
        <f t="shared" si="3"/>
        <v>-3.3159639981061861E-4</v>
      </c>
      <c r="H58">
        <f t="shared" si="4"/>
        <v>-4.7576344997225517E-3</v>
      </c>
      <c r="J58" s="21">
        <f t="shared" si="1"/>
        <v>-4.8235746747992252</v>
      </c>
      <c r="K58">
        <f t="shared" si="2"/>
        <v>-0.32416544570901651</v>
      </c>
    </row>
    <row r="59" spans="1:11" x14ac:dyDescent="0.2">
      <c r="A59" s="1">
        <v>29099</v>
      </c>
      <c r="B59" s="21">
        <v>31.0653665583243</v>
      </c>
      <c r="C59">
        <v>74.400000000000006</v>
      </c>
      <c r="D59" s="20">
        <v>4.1913</v>
      </c>
      <c r="E59">
        <f t="shared" si="0"/>
        <v>10.037953983724719</v>
      </c>
      <c r="G59">
        <f t="shared" si="3"/>
        <v>-6.9421409278301871E-3</v>
      </c>
      <c r="H59">
        <f t="shared" si="4"/>
        <v>-1.8345785973480355E-3</v>
      </c>
      <c r="J59" s="21">
        <f t="shared" si="1"/>
        <v>-4.8420239369604285</v>
      </c>
      <c r="K59">
        <f t="shared" si="2"/>
        <v>-0.32540531731766698</v>
      </c>
    </row>
    <row r="60" spans="1:11" x14ac:dyDescent="0.2">
      <c r="A60" s="1">
        <v>29129</v>
      </c>
      <c r="B60" s="21">
        <v>31.360182978211139</v>
      </c>
      <c r="C60">
        <v>75.2</v>
      </c>
      <c r="D60" s="20">
        <v>4.2115</v>
      </c>
      <c r="E60">
        <f t="shared" si="0"/>
        <v>10.09894617706933</v>
      </c>
      <c r="G60">
        <f t="shared" si="3"/>
        <v>4.8195070741774426E-3</v>
      </c>
      <c r="H60">
        <f t="shared" si="4"/>
        <v>6.076157894676637E-3</v>
      </c>
      <c r="J60" s="21">
        <f t="shared" si="1"/>
        <v>-4.7810317436158183</v>
      </c>
      <c r="K60">
        <f t="shared" si="2"/>
        <v>-0.32130637351077973</v>
      </c>
    </row>
    <row r="61" spans="1:11" x14ac:dyDescent="0.2">
      <c r="A61" s="1">
        <v>29160</v>
      </c>
      <c r="B61" s="21">
        <v>31.815808354399895</v>
      </c>
      <c r="C61">
        <v>76</v>
      </c>
      <c r="D61" s="20">
        <v>4.2236000000000002</v>
      </c>
      <c r="E61">
        <f t="shared" si="0"/>
        <v>10.089122879557731</v>
      </c>
      <c r="G61">
        <f t="shared" si="3"/>
        <v>2.8730855989553827E-3</v>
      </c>
      <c r="H61">
        <f t="shared" si="4"/>
        <v>-9.7270520501469004E-4</v>
      </c>
      <c r="J61" s="21">
        <f t="shared" si="1"/>
        <v>-4.7908550411274167</v>
      </c>
      <c r="K61">
        <f t="shared" si="2"/>
        <v>-0.32196654233387612</v>
      </c>
    </row>
    <row r="62" spans="1:11" x14ac:dyDescent="0.2">
      <c r="A62" s="1">
        <v>29190</v>
      </c>
      <c r="B62" s="21">
        <v>32.078950282893935</v>
      </c>
      <c r="C62">
        <v>76.900000000000006</v>
      </c>
      <c r="D62" s="20">
        <v>4.1779999999999999</v>
      </c>
      <c r="E62">
        <f t="shared" si="0"/>
        <v>10.015545931729774</v>
      </c>
      <c r="G62">
        <f t="shared" si="3"/>
        <v>-1.0796476939104127E-2</v>
      </c>
      <c r="H62">
        <f t="shared" si="4"/>
        <v>-7.2927001391802637E-3</v>
      </c>
      <c r="J62" s="21">
        <f t="shared" si="1"/>
        <v>-4.8644319889553742</v>
      </c>
      <c r="K62">
        <f t="shared" si="2"/>
        <v>-0.32691123702496672</v>
      </c>
    </row>
    <row r="63" spans="1:11" x14ac:dyDescent="0.2">
      <c r="A63" s="1">
        <v>29221</v>
      </c>
      <c r="B63" s="21">
        <v>33.149791741904401</v>
      </c>
      <c r="C63">
        <v>78</v>
      </c>
      <c r="D63" s="20">
        <v>4.1474000000000002</v>
      </c>
      <c r="E63">
        <f t="shared" si="0"/>
        <v>9.7586495420141564</v>
      </c>
      <c r="G63">
        <f t="shared" si="3"/>
        <v>-7.3240785064623282E-3</v>
      </c>
      <c r="H63">
        <f t="shared" si="4"/>
        <v>-2.5649764023522259E-2</v>
      </c>
      <c r="J63" s="21">
        <f t="shared" si="1"/>
        <v>-5.1213283786709916</v>
      </c>
      <c r="K63">
        <f t="shared" si="2"/>
        <v>-0.34417580496216083</v>
      </c>
    </row>
    <row r="64" spans="1:11" x14ac:dyDescent="0.2">
      <c r="A64" s="1">
        <v>29252</v>
      </c>
      <c r="B64" s="21">
        <v>33.654169475647969</v>
      </c>
      <c r="C64">
        <v>79</v>
      </c>
      <c r="D64" s="20">
        <v>4.1712999999999996</v>
      </c>
      <c r="E64">
        <f t="shared" si="0"/>
        <v>9.7917347280980618</v>
      </c>
      <c r="G64">
        <f t="shared" si="3"/>
        <v>5.7626464773108399E-3</v>
      </c>
      <c r="H64">
        <f t="shared" si="4"/>
        <v>3.3903447338141657E-3</v>
      </c>
      <c r="J64" s="21">
        <f t="shared" si="1"/>
        <v>-5.0882431925870861</v>
      </c>
      <c r="K64">
        <f t="shared" si="2"/>
        <v>-0.34195233485620646</v>
      </c>
    </row>
    <row r="65" spans="1:11" x14ac:dyDescent="0.2">
      <c r="A65" s="1">
        <v>29281</v>
      </c>
      <c r="B65" s="21">
        <v>33.824614364981997</v>
      </c>
      <c r="C65">
        <v>80.099999999999994</v>
      </c>
      <c r="D65" s="20">
        <v>4.3475999999999999</v>
      </c>
      <c r="E65">
        <f t="shared" si="0"/>
        <v>10.295542655484915</v>
      </c>
      <c r="G65">
        <f t="shared" si="3"/>
        <v>4.2265001318533946E-2</v>
      </c>
      <c r="H65">
        <f t="shared" si="4"/>
        <v>5.1452366856011844E-2</v>
      </c>
      <c r="J65" s="21">
        <f t="shared" si="1"/>
        <v>-4.5844352652002325</v>
      </c>
      <c r="K65">
        <f t="shared" si="2"/>
        <v>-0.30809422498048589</v>
      </c>
    </row>
    <row r="66" spans="1:11" x14ac:dyDescent="0.2">
      <c r="A66" s="1">
        <v>29312</v>
      </c>
      <c r="B66" s="21">
        <v>34.054193195513548</v>
      </c>
      <c r="C66">
        <v>80.900000000000006</v>
      </c>
      <c r="D66" s="20">
        <v>4.3742999999999999</v>
      </c>
      <c r="E66">
        <f t="shared" si="0"/>
        <v>10.391697373897022</v>
      </c>
      <c r="G66">
        <f t="shared" si="3"/>
        <v>6.1413193486061779E-3</v>
      </c>
      <c r="H66">
        <f t="shared" si="4"/>
        <v>9.3394512197839674E-3</v>
      </c>
      <c r="J66" s="21">
        <f t="shared" si="1"/>
        <v>-4.4882805467881255</v>
      </c>
      <c r="K66">
        <f t="shared" si="2"/>
        <v>-0.30163220474600427</v>
      </c>
    </row>
    <row r="67" spans="1:11" x14ac:dyDescent="0.2">
      <c r="A67" s="1">
        <v>29342</v>
      </c>
      <c r="B67" s="21">
        <v>34.162025676520784</v>
      </c>
      <c r="C67">
        <v>81.7</v>
      </c>
      <c r="D67" s="20">
        <v>4.2141000000000002</v>
      </c>
      <c r="E67">
        <f t="shared" ref="E67:E130" si="5">C67*D67/B67</f>
        <v>10.078207108093958</v>
      </c>
      <c r="G67">
        <f t="shared" si="3"/>
        <v>-3.6623002537548799E-2</v>
      </c>
      <c r="H67">
        <f t="shared" si="4"/>
        <v>-3.016737829476468E-2</v>
      </c>
      <c r="J67" s="21">
        <f t="shared" ref="J67:J130" si="6">E67-$E$597</f>
        <v>-4.8017708125911902</v>
      </c>
      <c r="K67">
        <f t="shared" ref="K67:K130" si="7">E67/$E$597-1</f>
        <v>-0.32270013021431232</v>
      </c>
    </row>
    <row r="68" spans="1:11" x14ac:dyDescent="0.2">
      <c r="A68" s="1">
        <v>29373</v>
      </c>
      <c r="B68" s="21">
        <v>34.2524658218817</v>
      </c>
      <c r="C68">
        <v>82.5</v>
      </c>
      <c r="D68" s="20">
        <v>4.1676000000000002</v>
      </c>
      <c r="E68">
        <f t="shared" si="5"/>
        <v>10.038021840178029</v>
      </c>
      <c r="G68">
        <f t="shared" ref="G68:G131" si="8">D68/D67-1</f>
        <v>-1.1034384566099509E-2</v>
      </c>
      <c r="H68">
        <f t="shared" ref="H68:H131" si="9">E68/E67-1</f>
        <v>-3.9873429355956613E-3</v>
      </c>
      <c r="J68" s="21">
        <f t="shared" si="6"/>
        <v>-4.8419560805071189</v>
      </c>
      <c r="K68">
        <f t="shared" si="7"/>
        <v>-0.32540075706538218</v>
      </c>
    </row>
    <row r="69" spans="1:11" x14ac:dyDescent="0.2">
      <c r="A69" s="1">
        <v>29403</v>
      </c>
      <c r="B69" s="21">
        <v>34.541178593610766</v>
      </c>
      <c r="C69">
        <v>82.6</v>
      </c>
      <c r="D69" s="20">
        <v>4.1257999999999999</v>
      </c>
      <c r="E69">
        <f t="shared" si="5"/>
        <v>9.8662261647041074</v>
      </c>
      <c r="G69">
        <f t="shared" si="8"/>
        <v>-1.0029753335253022E-2</v>
      </c>
      <c r="H69">
        <f t="shared" si="9"/>
        <v>-1.7114495087696913E-2</v>
      </c>
      <c r="J69" s="21">
        <f t="shared" si="6"/>
        <v>-5.0137517559810405</v>
      </c>
      <c r="K69">
        <f t="shared" si="7"/>
        <v>-0.33694618249475083</v>
      </c>
    </row>
    <row r="70" spans="1:11" x14ac:dyDescent="0.2">
      <c r="A70" s="1">
        <v>29434</v>
      </c>
      <c r="B70" s="21">
        <v>34.735972752849655</v>
      </c>
      <c r="C70">
        <v>83.2</v>
      </c>
      <c r="D70" s="20">
        <v>4.1749000000000001</v>
      </c>
      <c r="E70">
        <f t="shared" si="5"/>
        <v>9.9997683229269629</v>
      </c>
      <c r="G70">
        <f t="shared" si="8"/>
        <v>1.1900722284163168E-2</v>
      </c>
      <c r="H70">
        <f t="shared" si="9"/>
        <v>1.3535282487299405E-2</v>
      </c>
      <c r="J70" s="21">
        <f t="shared" si="6"/>
        <v>-4.880209597758185</v>
      </c>
      <c r="K70">
        <f t="shared" si="7"/>
        <v>-0.32797156177053488</v>
      </c>
    </row>
    <row r="71" spans="1:11" x14ac:dyDescent="0.2">
      <c r="A71" s="1">
        <v>29465</v>
      </c>
      <c r="B71" s="21">
        <v>35.723857417561184</v>
      </c>
      <c r="C71">
        <v>83.9</v>
      </c>
      <c r="D71" s="20">
        <v>4.1542000000000003</v>
      </c>
      <c r="E71">
        <f t="shared" si="5"/>
        <v>9.756431841222879</v>
      </c>
      <c r="G71">
        <f t="shared" si="8"/>
        <v>-4.9582025916787842E-3</v>
      </c>
      <c r="H71">
        <f t="shared" si="9"/>
        <v>-2.4334211938308092E-2</v>
      </c>
      <c r="J71" s="21">
        <f t="shared" si="6"/>
        <v>-5.1235460794622689</v>
      </c>
      <c r="K71">
        <f t="shared" si="7"/>
        <v>-0.34432484421498089</v>
      </c>
    </row>
    <row r="72" spans="1:11" x14ac:dyDescent="0.2">
      <c r="A72" s="1">
        <v>29495</v>
      </c>
      <c r="B72" s="21">
        <v>36.231713618434014</v>
      </c>
      <c r="C72">
        <v>84.7</v>
      </c>
      <c r="D72" s="20">
        <v>4.194</v>
      </c>
      <c r="E72">
        <f t="shared" si="5"/>
        <v>9.8044438013901924</v>
      </c>
      <c r="G72">
        <f t="shared" si="8"/>
        <v>9.5806653507293227E-3</v>
      </c>
      <c r="H72">
        <f t="shared" si="9"/>
        <v>4.921057303393761E-3</v>
      </c>
      <c r="J72" s="21">
        <f t="shared" si="6"/>
        <v>-5.0755341192949555</v>
      </c>
      <c r="K72">
        <f t="shared" si="7"/>
        <v>-0.34109822920095112</v>
      </c>
    </row>
    <row r="73" spans="1:11" x14ac:dyDescent="0.2">
      <c r="A73" s="1">
        <v>29526</v>
      </c>
      <c r="B73" s="21">
        <v>36.454335514707033</v>
      </c>
      <c r="C73">
        <v>85.6</v>
      </c>
      <c r="D73" s="20">
        <v>4.3029999999999999</v>
      </c>
      <c r="E73">
        <f t="shared" si="5"/>
        <v>10.104060183771535</v>
      </c>
      <c r="G73">
        <f t="shared" si="8"/>
        <v>2.5989508822126917E-2</v>
      </c>
      <c r="H73">
        <f t="shared" si="9"/>
        <v>3.0559243181021545E-2</v>
      </c>
      <c r="J73" s="21">
        <f t="shared" si="6"/>
        <v>-4.7759177369136125</v>
      </c>
      <c r="K73">
        <f t="shared" si="7"/>
        <v>-0.32096268975469722</v>
      </c>
    </row>
    <row r="74" spans="1:11" x14ac:dyDescent="0.2">
      <c r="A74" s="1">
        <v>29556</v>
      </c>
      <c r="B74" s="21">
        <v>36.610866535523996</v>
      </c>
      <c r="C74">
        <v>86.4</v>
      </c>
      <c r="D74" s="20">
        <v>4.4013999999999998</v>
      </c>
      <c r="E74">
        <f t="shared" si="5"/>
        <v>10.387106233364033</v>
      </c>
      <c r="G74">
        <f t="shared" si="8"/>
        <v>2.2867766674413259E-2</v>
      </c>
      <c r="H74">
        <f t="shared" si="9"/>
        <v>2.8013100124552714E-2</v>
      </c>
      <c r="J74" s="21">
        <f t="shared" si="6"/>
        <v>-4.4928716873211147</v>
      </c>
      <c r="K74">
        <f t="shared" si="7"/>
        <v>-0.30194074959448869</v>
      </c>
    </row>
    <row r="75" spans="1:11" x14ac:dyDescent="0.2">
      <c r="A75" s="1">
        <v>29587</v>
      </c>
      <c r="B75" s="21">
        <v>37.292646092860124</v>
      </c>
      <c r="C75">
        <v>87.2</v>
      </c>
      <c r="D75" s="20">
        <v>4.4477000000000002</v>
      </c>
      <c r="E75">
        <f t="shared" si="5"/>
        <v>10.399890612059677</v>
      </c>
      <c r="G75">
        <f t="shared" si="8"/>
        <v>1.0519380197210104E-2</v>
      </c>
      <c r="H75">
        <f t="shared" si="9"/>
        <v>1.2307931014106099E-3</v>
      </c>
      <c r="J75" s="21">
        <f t="shared" si="6"/>
        <v>-4.4800873086254711</v>
      </c>
      <c r="K75">
        <f t="shared" si="7"/>
        <v>-0.30108158308471378</v>
      </c>
    </row>
    <row r="76" spans="1:11" x14ac:dyDescent="0.2">
      <c r="A76" s="1">
        <v>29618</v>
      </c>
      <c r="B76" s="21">
        <v>38.002253387230375</v>
      </c>
      <c r="C76">
        <v>88</v>
      </c>
      <c r="D76" s="20">
        <v>4.6013000000000002</v>
      </c>
      <c r="E76">
        <f t="shared" si="5"/>
        <v>10.65501026673488</v>
      </c>
      <c r="G76">
        <f t="shared" si="8"/>
        <v>3.4534703329810901E-2</v>
      </c>
      <c r="H76">
        <f t="shared" si="9"/>
        <v>2.4530994045203425E-2</v>
      </c>
      <c r="J76" s="21">
        <f t="shared" si="6"/>
        <v>-4.2249676539502676</v>
      </c>
      <c r="K76">
        <f t="shared" si="7"/>
        <v>-0.28393641956128179</v>
      </c>
    </row>
    <row r="77" spans="1:11" x14ac:dyDescent="0.2">
      <c r="A77" s="1">
        <v>29646</v>
      </c>
      <c r="B77" s="21">
        <v>38.207482947857066</v>
      </c>
      <c r="C77">
        <v>88.6</v>
      </c>
      <c r="D77" s="20">
        <v>4.6078000000000001</v>
      </c>
      <c r="E77">
        <f t="shared" si="5"/>
        <v>10.685107955348769</v>
      </c>
      <c r="G77">
        <f t="shared" si="8"/>
        <v>1.4126442527111482E-3</v>
      </c>
      <c r="H77">
        <f t="shared" si="9"/>
        <v>2.8247451537286583E-3</v>
      </c>
      <c r="J77" s="21">
        <f t="shared" si="6"/>
        <v>-4.1948699653363786</v>
      </c>
      <c r="K77">
        <f t="shared" si="7"/>
        <v>-0.28191372243267587</v>
      </c>
    </row>
    <row r="78" spans="1:11" x14ac:dyDescent="0.2">
      <c r="A78" s="1">
        <v>29677</v>
      </c>
      <c r="B78" s="21">
        <v>38.43706177838861</v>
      </c>
      <c r="C78">
        <v>89.1</v>
      </c>
      <c r="D78" s="20">
        <v>4.6933999999999996</v>
      </c>
      <c r="E78">
        <f t="shared" si="5"/>
        <v>10.879654184054317</v>
      </c>
      <c r="G78">
        <f t="shared" si="8"/>
        <v>1.8577195190763396E-2</v>
      </c>
      <c r="H78">
        <f t="shared" si="9"/>
        <v>1.8207230990882062E-2</v>
      </c>
      <c r="J78" s="21">
        <f t="shared" si="6"/>
        <v>-4.0003237366308309</v>
      </c>
      <c r="K78">
        <f t="shared" si="7"/>
        <v>-0.26883935970562489</v>
      </c>
    </row>
    <row r="79" spans="1:11" x14ac:dyDescent="0.2">
      <c r="A79" s="1">
        <v>29707</v>
      </c>
      <c r="B79" s="21">
        <v>38.670119076049431</v>
      </c>
      <c r="C79">
        <v>89.7</v>
      </c>
      <c r="D79" s="20">
        <v>4.8905000000000003</v>
      </c>
      <c r="E79">
        <f t="shared" si="5"/>
        <v>11.344103935581046</v>
      </c>
      <c r="G79">
        <f t="shared" si="8"/>
        <v>4.199514211445865E-2</v>
      </c>
      <c r="H79">
        <f t="shared" si="9"/>
        <v>4.2689753154787402E-2</v>
      </c>
      <c r="J79" s="21">
        <f t="shared" si="6"/>
        <v>-3.5358739851041019</v>
      </c>
      <c r="K79">
        <f t="shared" si="7"/>
        <v>-0.2376262924549617</v>
      </c>
    </row>
    <row r="80" spans="1:11" x14ac:dyDescent="0.2">
      <c r="A80" s="1">
        <v>29738</v>
      </c>
      <c r="B80" s="21">
        <v>38.81273622834933</v>
      </c>
      <c r="C80">
        <v>90.5</v>
      </c>
      <c r="D80" s="20">
        <v>5.0503</v>
      </c>
      <c r="E80">
        <f t="shared" si="5"/>
        <v>11.775829132761919</v>
      </c>
      <c r="G80">
        <f t="shared" si="8"/>
        <v>3.2675595542378089E-2</v>
      </c>
      <c r="H80">
        <f t="shared" si="9"/>
        <v>3.8057232165050747E-2</v>
      </c>
      <c r="J80" s="21">
        <f t="shared" si="6"/>
        <v>-3.1041487879232292</v>
      </c>
      <c r="K80">
        <f t="shared" si="7"/>
        <v>-0.20861245927038974</v>
      </c>
    </row>
    <row r="81" spans="1:11" x14ac:dyDescent="0.2">
      <c r="A81" s="1">
        <v>29768</v>
      </c>
      <c r="B81" s="21">
        <v>39.167539875534452</v>
      </c>
      <c r="C81">
        <v>91.5</v>
      </c>
      <c r="D81" s="20">
        <v>5.1835000000000004</v>
      </c>
      <c r="E81">
        <f t="shared" si="5"/>
        <v>12.109268325434448</v>
      </c>
      <c r="G81">
        <f t="shared" si="8"/>
        <v>2.6374670811635026E-2</v>
      </c>
      <c r="H81">
        <f t="shared" si="9"/>
        <v>2.8315559686991065E-2</v>
      </c>
      <c r="J81" s="21">
        <f t="shared" si="6"/>
        <v>-2.7707095952507004</v>
      </c>
      <c r="K81">
        <f t="shared" si="7"/>
        <v>-0.18620387812531936</v>
      </c>
    </row>
    <row r="82" spans="1:11" x14ac:dyDescent="0.2">
      <c r="A82" s="1">
        <v>29799</v>
      </c>
      <c r="B82" s="21">
        <v>39.463209581522058</v>
      </c>
      <c r="C82">
        <v>92.2</v>
      </c>
      <c r="D82" s="20">
        <v>5.3</v>
      </c>
      <c r="E82">
        <f t="shared" si="5"/>
        <v>12.382672498812827</v>
      </c>
      <c r="G82">
        <f t="shared" si="8"/>
        <v>2.247516157036733E-2</v>
      </c>
      <c r="H82">
        <f t="shared" si="9"/>
        <v>2.2578091923532551E-2</v>
      </c>
      <c r="J82" s="21">
        <f t="shared" si="6"/>
        <v>-2.497305421872321</v>
      </c>
      <c r="K82">
        <f t="shared" si="7"/>
        <v>-0.16782991447861861</v>
      </c>
    </row>
    <row r="83" spans="1:11" x14ac:dyDescent="0.2">
      <c r="A83" s="1">
        <v>29830</v>
      </c>
      <c r="B83" s="21">
        <v>39.748443886121869</v>
      </c>
      <c r="C83">
        <v>93.1</v>
      </c>
      <c r="D83" s="20">
        <v>5.4302999999999999</v>
      </c>
      <c r="E83">
        <f t="shared" si="5"/>
        <v>12.719011880022707</v>
      </c>
      <c r="G83">
        <f t="shared" si="8"/>
        <v>2.4584905660377299E-2</v>
      </c>
      <c r="H83">
        <f t="shared" si="9"/>
        <v>2.7162099396727646E-2</v>
      </c>
      <c r="J83" s="21">
        <f t="shared" si="6"/>
        <v>-2.1609660406624407</v>
      </c>
      <c r="K83">
        <f t="shared" si="7"/>
        <v>-0.14522642790070339</v>
      </c>
    </row>
    <row r="84" spans="1:11" x14ac:dyDescent="0.2">
      <c r="A84" s="1">
        <v>29860</v>
      </c>
      <c r="B84" s="21">
        <v>40.00585045368755</v>
      </c>
      <c r="C84">
        <v>93.4</v>
      </c>
      <c r="D84" s="20">
        <v>5.5491999999999999</v>
      </c>
      <c r="E84">
        <f t="shared" si="5"/>
        <v>12.955487113066136</v>
      </c>
      <c r="G84">
        <f t="shared" si="8"/>
        <v>2.1895659539988621E-2</v>
      </c>
      <c r="H84">
        <f t="shared" si="9"/>
        <v>1.8592264499324163E-2</v>
      </c>
      <c r="J84" s="21">
        <f t="shared" si="6"/>
        <v>-1.9244908076190121</v>
      </c>
      <c r="K84">
        <f t="shared" si="7"/>
        <v>-0.12933425156120115</v>
      </c>
    </row>
    <row r="85" spans="1:11" x14ac:dyDescent="0.2">
      <c r="A85" s="1">
        <v>29891</v>
      </c>
      <c r="B85" s="21">
        <v>40.155424540245981</v>
      </c>
      <c r="C85">
        <v>93.8</v>
      </c>
      <c r="D85" s="20">
        <v>5.4893999999999998</v>
      </c>
      <c r="E85">
        <f t="shared" si="5"/>
        <v>12.822818483314329</v>
      </c>
      <c r="G85">
        <f t="shared" si="8"/>
        <v>-1.0776328119368572E-2</v>
      </c>
      <c r="H85">
        <f t="shared" si="9"/>
        <v>-1.0240342844230477E-2</v>
      </c>
      <c r="J85" s="21">
        <f t="shared" si="6"/>
        <v>-2.0571594373708191</v>
      </c>
      <c r="K85">
        <f t="shared" si="7"/>
        <v>-0.13825016732794304</v>
      </c>
    </row>
    <row r="86" spans="1:11" x14ac:dyDescent="0.2">
      <c r="A86" s="1">
        <v>29921</v>
      </c>
      <c r="B86" s="21">
        <v>39.953673446748553</v>
      </c>
      <c r="C86">
        <v>94.1</v>
      </c>
      <c r="D86" s="20">
        <v>5.5411000000000001</v>
      </c>
      <c r="E86">
        <f t="shared" si="5"/>
        <v>13.050552427800183</v>
      </c>
      <c r="G86">
        <f t="shared" si="8"/>
        <v>9.4181513462310296E-3</v>
      </c>
      <c r="H86">
        <f t="shared" si="9"/>
        <v>1.7760053671678433E-2</v>
      </c>
      <c r="J86" s="21">
        <f t="shared" si="6"/>
        <v>-1.8294254928849654</v>
      </c>
      <c r="K86">
        <f t="shared" si="7"/>
        <v>-0.12294544404812724</v>
      </c>
    </row>
    <row r="87" spans="1:11" x14ac:dyDescent="0.2">
      <c r="A87" s="1">
        <v>29952</v>
      </c>
      <c r="B87" s="21">
        <v>40.830247163323563</v>
      </c>
      <c r="C87">
        <v>94.4</v>
      </c>
      <c r="D87" s="20">
        <v>5.6207000000000003</v>
      </c>
      <c r="E87">
        <f t="shared" si="5"/>
        <v>12.995122901842604</v>
      </c>
      <c r="G87">
        <f t="shared" si="8"/>
        <v>1.4365378715417432E-2</v>
      </c>
      <c r="H87">
        <f t="shared" si="9"/>
        <v>-4.2472934585897626E-3</v>
      </c>
      <c r="J87" s="21">
        <f t="shared" si="6"/>
        <v>-1.8848550188425435</v>
      </c>
      <c r="K87">
        <f t="shared" si="7"/>
        <v>-0.12667055212644796</v>
      </c>
    </row>
    <row r="88" spans="1:11" x14ac:dyDescent="0.2">
      <c r="A88" s="1">
        <v>29983</v>
      </c>
      <c r="B88" s="21">
        <v>41.407672706781717</v>
      </c>
      <c r="C88">
        <v>94.7</v>
      </c>
      <c r="D88" s="20">
        <v>5.7579000000000002</v>
      </c>
      <c r="E88">
        <f t="shared" si="5"/>
        <v>13.168408035419379</v>
      </c>
      <c r="G88">
        <f t="shared" si="8"/>
        <v>2.4409771024961335E-2</v>
      </c>
      <c r="H88">
        <f t="shared" si="9"/>
        <v>1.333462829752885E-2</v>
      </c>
      <c r="J88" s="21">
        <f t="shared" si="6"/>
        <v>-1.711569885265769</v>
      </c>
      <c r="K88">
        <f t="shared" si="7"/>
        <v>-0.11502502855776819</v>
      </c>
    </row>
    <row r="89" spans="1:11" x14ac:dyDescent="0.2">
      <c r="A89" s="1">
        <v>30011</v>
      </c>
      <c r="B89" s="21">
        <v>41.512026720659691</v>
      </c>
      <c r="C89">
        <v>94.7</v>
      </c>
      <c r="D89" s="20">
        <v>5.8361000000000001</v>
      </c>
      <c r="E89">
        <f t="shared" si="5"/>
        <v>13.313699996366188</v>
      </c>
      <c r="G89">
        <f t="shared" si="8"/>
        <v>1.3581340419249965E-2</v>
      </c>
      <c r="H89">
        <f t="shared" si="9"/>
        <v>1.1033373248764189E-2</v>
      </c>
      <c r="J89" s="21">
        <f t="shared" si="6"/>
        <v>-1.5662779243189604</v>
      </c>
      <c r="K89">
        <f t="shared" si="7"/>
        <v>-0.10526076938203155</v>
      </c>
    </row>
    <row r="90" spans="1:11" x14ac:dyDescent="0.2">
      <c r="A90" s="1">
        <v>30042</v>
      </c>
      <c r="B90" s="21">
        <v>41.790304091000962</v>
      </c>
      <c r="C90">
        <v>95</v>
      </c>
      <c r="D90" s="20">
        <v>5.9143999999999997</v>
      </c>
      <c r="E90">
        <f t="shared" si="5"/>
        <v>13.444936863261338</v>
      </c>
      <c r="G90">
        <f t="shared" si="8"/>
        <v>1.3416493891468484E-2</v>
      </c>
      <c r="H90">
        <f t="shared" si="9"/>
        <v>9.8572798644231963E-3</v>
      </c>
      <c r="J90" s="21">
        <f t="shared" si="6"/>
        <v>-1.4350410574238097</v>
      </c>
      <c r="K90">
        <f t="shared" si="7"/>
        <v>-9.6441074380151592E-2</v>
      </c>
    </row>
    <row r="91" spans="1:11" x14ac:dyDescent="0.2">
      <c r="A91" s="1">
        <v>30072</v>
      </c>
      <c r="B91" s="21">
        <v>41.96770591459353</v>
      </c>
      <c r="C91">
        <v>95.9</v>
      </c>
      <c r="D91" s="20">
        <v>5.7888000000000002</v>
      </c>
      <c r="E91">
        <f t="shared" si="5"/>
        <v>13.227931046070303</v>
      </c>
      <c r="G91">
        <f t="shared" si="8"/>
        <v>-2.1236304612471169E-2</v>
      </c>
      <c r="H91">
        <f t="shared" si="9"/>
        <v>-1.6140337392287041E-2</v>
      </c>
      <c r="J91" s="21">
        <f t="shared" si="6"/>
        <v>-1.6520468746148449</v>
      </c>
      <c r="K91">
        <f t="shared" si="7"/>
        <v>-0.11102482029346827</v>
      </c>
    </row>
    <row r="92" spans="1:11" x14ac:dyDescent="0.2">
      <c r="A92" s="1">
        <v>30103</v>
      </c>
      <c r="B92" s="21">
        <v>42.110323066893436</v>
      </c>
      <c r="C92">
        <v>97</v>
      </c>
      <c r="D92" s="20">
        <v>6.0244999999999997</v>
      </c>
      <c r="E92">
        <f t="shared" si="5"/>
        <v>13.877274203565273</v>
      </c>
      <c r="G92">
        <f t="shared" si="8"/>
        <v>4.0716556108347124E-2</v>
      </c>
      <c r="H92">
        <f t="shared" si="9"/>
        <v>4.9088792134872383E-2</v>
      </c>
      <c r="J92" s="21">
        <f t="shared" si="6"/>
        <v>-1.0027037171198749</v>
      </c>
      <c r="K92">
        <f t="shared" si="7"/>
        <v>-6.738610248379362E-2</v>
      </c>
    </row>
    <row r="93" spans="1:11" x14ac:dyDescent="0.2">
      <c r="A93" s="1">
        <v>30133</v>
      </c>
      <c r="B93" s="21">
        <v>42.402514305751765</v>
      </c>
      <c r="C93">
        <v>97.5</v>
      </c>
      <c r="D93" s="20">
        <v>6.1158999999999999</v>
      </c>
      <c r="E93">
        <f t="shared" si="5"/>
        <v>14.062851219157865</v>
      </c>
      <c r="G93">
        <f t="shared" si="8"/>
        <v>1.5171383517304404E-2</v>
      </c>
      <c r="H93">
        <f t="shared" si="9"/>
        <v>1.3372728164794401E-2</v>
      </c>
      <c r="J93" s="21">
        <f t="shared" si="6"/>
        <v>-0.81712670152728251</v>
      </c>
      <c r="K93">
        <f t="shared" si="7"/>
        <v>-5.4914510349599932E-2</v>
      </c>
    </row>
    <row r="94" spans="1:11" x14ac:dyDescent="0.2">
      <c r="A94" s="1">
        <v>30164</v>
      </c>
      <c r="B94" s="21">
        <v>42.513825253888271</v>
      </c>
      <c r="C94">
        <v>97.7</v>
      </c>
      <c r="D94" s="20">
        <v>6.1440999999999999</v>
      </c>
      <c r="E94">
        <f t="shared" si="5"/>
        <v>14.119608537109919</v>
      </c>
      <c r="G94">
        <f t="shared" si="8"/>
        <v>4.610932160434178E-3</v>
      </c>
      <c r="H94">
        <f t="shared" si="9"/>
        <v>4.0359751424186019E-3</v>
      </c>
      <c r="J94" s="21">
        <f t="shared" si="6"/>
        <v>-0.76036938357522921</v>
      </c>
      <c r="K94">
        <f t="shared" si="7"/>
        <v>-5.1100168805910284E-2</v>
      </c>
    </row>
    <row r="95" spans="1:11" x14ac:dyDescent="0.2">
      <c r="A95" s="1">
        <v>30195</v>
      </c>
      <c r="B95" s="21">
        <v>42.743404084419822</v>
      </c>
      <c r="C95">
        <v>97.7</v>
      </c>
      <c r="D95" s="20">
        <v>6.2313999999999998</v>
      </c>
      <c r="E95">
        <f t="shared" si="5"/>
        <v>14.243315267955305</v>
      </c>
      <c r="G95">
        <f t="shared" si="8"/>
        <v>1.4208753112742389E-2</v>
      </c>
      <c r="H95">
        <f t="shared" si="9"/>
        <v>8.7613428177031327E-3</v>
      </c>
      <c r="J95" s="21">
        <f t="shared" si="6"/>
        <v>-0.6366626527298429</v>
      </c>
      <c r="K95">
        <f t="shared" si="7"/>
        <v>-4.2786532085158369E-2</v>
      </c>
    </row>
    <row r="96" spans="1:11" x14ac:dyDescent="0.2">
      <c r="A96" s="1">
        <v>30225</v>
      </c>
      <c r="B96" s="21">
        <v>43.338221963524298</v>
      </c>
      <c r="C96">
        <v>98.1</v>
      </c>
      <c r="D96" s="20">
        <v>7.1543000000000001</v>
      </c>
      <c r="E96">
        <f t="shared" si="5"/>
        <v>16.194407573774079</v>
      </c>
      <c r="G96">
        <f t="shared" si="8"/>
        <v>0.14810475976506088</v>
      </c>
      <c r="H96">
        <f t="shared" si="9"/>
        <v>0.13698301758498266</v>
      </c>
      <c r="J96" s="21">
        <f t="shared" si="6"/>
        <v>1.314429653088931</v>
      </c>
      <c r="K96">
        <f t="shared" si="7"/>
        <v>8.833545722280256E-2</v>
      </c>
    </row>
    <row r="97" spans="1:11" x14ac:dyDescent="0.2">
      <c r="A97" s="1">
        <v>30256</v>
      </c>
      <c r="B97" s="21">
        <v>43.682590209321624</v>
      </c>
      <c r="C97">
        <v>98</v>
      </c>
      <c r="D97" s="20">
        <v>7.5095000000000001</v>
      </c>
      <c r="E97">
        <f t="shared" si="5"/>
        <v>16.847238143926649</v>
      </c>
      <c r="G97">
        <f t="shared" si="8"/>
        <v>4.9648463162014433E-2</v>
      </c>
      <c r="H97">
        <f t="shared" si="9"/>
        <v>4.0312099542918256E-2</v>
      </c>
      <c r="J97" s="21">
        <f t="shared" si="6"/>
        <v>1.9672602232415013</v>
      </c>
      <c r="K97">
        <f t="shared" si="7"/>
        <v>0.13220854451045572</v>
      </c>
    </row>
    <row r="98" spans="1:11" x14ac:dyDescent="0.2">
      <c r="A98" s="1">
        <v>30286</v>
      </c>
      <c r="B98" s="21">
        <v>43.807815025975202</v>
      </c>
      <c r="C98">
        <v>97.7</v>
      </c>
      <c r="D98" s="20">
        <v>7.3555000000000001</v>
      </c>
      <c r="E98">
        <f t="shared" si="5"/>
        <v>16.404204354266415</v>
      </c>
      <c r="G98">
        <f t="shared" si="8"/>
        <v>-2.0507357347359978E-2</v>
      </c>
      <c r="H98">
        <f t="shared" si="9"/>
        <v>-2.6297116825640954E-2</v>
      </c>
      <c r="J98" s="21">
        <f t="shared" si="6"/>
        <v>1.5242264335812674</v>
      </c>
      <c r="K98">
        <f t="shared" si="7"/>
        <v>0.10243472414447541</v>
      </c>
    </row>
    <row r="99" spans="1:11" x14ac:dyDescent="0.2">
      <c r="A99" s="1">
        <v>30317</v>
      </c>
      <c r="B99" s="21">
        <v>44.774828887911134</v>
      </c>
      <c r="C99">
        <v>97.9</v>
      </c>
      <c r="D99" s="20">
        <v>7.3227000000000002</v>
      </c>
      <c r="E99">
        <f t="shared" si="5"/>
        <v>16.011056832727629</v>
      </c>
      <c r="G99">
        <f t="shared" si="8"/>
        <v>-4.4592481816327911E-3</v>
      </c>
      <c r="H99">
        <f t="shared" si="9"/>
        <v>-2.3966265784572283E-2</v>
      </c>
      <c r="J99" s="21">
        <f t="shared" si="6"/>
        <v>1.1310789120424811</v>
      </c>
      <c r="K99">
        <f t="shared" si="7"/>
        <v>7.6013480535487288E-2</v>
      </c>
    </row>
    <row r="100" spans="1:11" x14ac:dyDescent="0.2">
      <c r="A100" s="1">
        <v>30348</v>
      </c>
      <c r="B100" s="21">
        <v>44.792221223557462</v>
      </c>
      <c r="C100">
        <v>98</v>
      </c>
      <c r="D100" s="20">
        <v>7.4385000000000003</v>
      </c>
      <c r="E100">
        <f t="shared" si="5"/>
        <v>16.274544554548974</v>
      </c>
      <c r="G100">
        <f t="shared" si="8"/>
        <v>1.5813839157687859E-2</v>
      </c>
      <c r="H100">
        <f t="shared" si="9"/>
        <v>1.645661023966638E-2</v>
      </c>
      <c r="J100" s="21">
        <f t="shared" si="6"/>
        <v>1.3945666338638265</v>
      </c>
      <c r="K100">
        <f t="shared" si="7"/>
        <v>9.3721014997286689E-2</v>
      </c>
    </row>
    <row r="101" spans="1:11" x14ac:dyDescent="0.2">
      <c r="A101" s="1">
        <v>30376</v>
      </c>
      <c r="B101" s="21">
        <v>44.959187645762228</v>
      </c>
      <c r="C101">
        <v>98.1</v>
      </c>
      <c r="D101" s="20">
        <v>7.4882</v>
      </c>
      <c r="E101">
        <f t="shared" si="5"/>
        <v>16.33909459814809</v>
      </c>
      <c r="G101">
        <f t="shared" si="8"/>
        <v>6.6814545943401082E-3</v>
      </c>
      <c r="H101">
        <f t="shared" si="9"/>
        <v>3.9663195109858052E-3</v>
      </c>
      <c r="J101" s="21">
        <f t="shared" si="6"/>
        <v>1.4591166774629425</v>
      </c>
      <c r="K101">
        <f t="shared" si="7"/>
        <v>9.8059061998645669E-2</v>
      </c>
    </row>
    <row r="102" spans="1:11" x14ac:dyDescent="0.2">
      <c r="A102" s="1">
        <v>30407</v>
      </c>
      <c r="B102" s="21">
        <v>45.313991292947357</v>
      </c>
      <c r="C102">
        <v>98.8</v>
      </c>
      <c r="D102" s="20">
        <v>7.4941000000000004</v>
      </c>
      <c r="E102">
        <f t="shared" si="5"/>
        <v>16.33970124620733</v>
      </c>
      <c r="G102">
        <f t="shared" si="8"/>
        <v>7.8790630592129318E-4</v>
      </c>
      <c r="H102">
        <f t="shared" si="9"/>
        <v>3.7128621515503113E-5</v>
      </c>
      <c r="J102" s="21">
        <f t="shared" si="6"/>
        <v>1.459723325522182</v>
      </c>
      <c r="K102">
        <f t="shared" si="7"/>
        <v>9.8099831417960193E-2</v>
      </c>
    </row>
    <row r="103" spans="1:11" x14ac:dyDescent="0.2">
      <c r="A103" s="1">
        <v>30437</v>
      </c>
      <c r="B103" s="21">
        <v>45.599225597547147</v>
      </c>
      <c r="C103">
        <v>99.2</v>
      </c>
      <c r="D103" s="20">
        <v>7.4978999999999996</v>
      </c>
      <c r="E103">
        <f t="shared" si="5"/>
        <v>16.31149806280942</v>
      </c>
      <c r="G103">
        <f t="shared" si="8"/>
        <v>5.0706555823909483E-4</v>
      </c>
      <c r="H103">
        <f t="shared" si="9"/>
        <v>-1.7260525742143207E-3</v>
      </c>
      <c r="J103" s="21">
        <f t="shared" si="6"/>
        <v>1.4315201421242723</v>
      </c>
      <c r="K103">
        <f t="shared" si="7"/>
        <v>9.6204453377196852E-2</v>
      </c>
    </row>
    <row r="104" spans="1:11" x14ac:dyDescent="0.2">
      <c r="A104" s="1">
        <v>30468</v>
      </c>
      <c r="B104" s="21">
        <v>45.846196763725032</v>
      </c>
      <c r="C104">
        <v>99.4</v>
      </c>
      <c r="D104" s="20">
        <v>7.6351000000000004</v>
      </c>
      <c r="E104">
        <f t="shared" si="5"/>
        <v>16.553803664701995</v>
      </c>
      <c r="G104">
        <f t="shared" si="8"/>
        <v>1.8298456901265858E-2</v>
      </c>
      <c r="H104">
        <f t="shared" si="9"/>
        <v>1.4854895666820189E-2</v>
      </c>
      <c r="J104" s="21">
        <f t="shared" si="6"/>
        <v>1.6738257440168471</v>
      </c>
      <c r="K104">
        <f t="shared" si="7"/>
        <v>0.11248845616161884</v>
      </c>
    </row>
    <row r="105" spans="1:11" x14ac:dyDescent="0.2">
      <c r="A105" s="1">
        <v>30498</v>
      </c>
      <c r="B105" s="21">
        <v>46.21143581229795</v>
      </c>
      <c r="C105">
        <v>99.8</v>
      </c>
      <c r="D105" s="20">
        <v>7.6936999999999998</v>
      </c>
      <c r="E105">
        <f t="shared" si="5"/>
        <v>16.615611406639349</v>
      </c>
      <c r="G105">
        <f t="shared" si="8"/>
        <v>7.6750795667377414E-3</v>
      </c>
      <c r="H105">
        <f t="shared" si="9"/>
        <v>3.7337486410538023E-3</v>
      </c>
      <c r="J105" s="21">
        <f t="shared" si="6"/>
        <v>1.7356334859542013</v>
      </c>
      <c r="K105">
        <f t="shared" si="7"/>
        <v>0.11664220842300033</v>
      </c>
    </row>
    <row r="106" spans="1:11" x14ac:dyDescent="0.2">
      <c r="A106" s="1">
        <v>30529</v>
      </c>
      <c r="B106" s="21">
        <v>46.447971577088033</v>
      </c>
      <c r="C106">
        <v>100.1</v>
      </c>
      <c r="D106" s="20">
        <v>7.8585000000000003</v>
      </c>
      <c r="E106">
        <f t="shared" si="5"/>
        <v>16.935849366305451</v>
      </c>
      <c r="G106">
        <f t="shared" si="8"/>
        <v>2.1420122957744647E-2</v>
      </c>
      <c r="H106">
        <f t="shared" si="9"/>
        <v>1.9273317835186043E-2</v>
      </c>
      <c r="J106" s="21">
        <f t="shared" si="6"/>
        <v>2.0558714456203031</v>
      </c>
      <c r="K106">
        <f t="shared" si="7"/>
        <v>0.13816360861412091</v>
      </c>
    </row>
    <row r="107" spans="1:11" x14ac:dyDescent="0.2">
      <c r="A107" s="1">
        <v>30560</v>
      </c>
      <c r="B107" s="21">
        <v>46.78538288862682</v>
      </c>
      <c r="C107">
        <v>100.4</v>
      </c>
      <c r="D107" s="20">
        <v>7.8773</v>
      </c>
      <c r="E107">
        <f t="shared" si="5"/>
        <v>16.904444746828339</v>
      </c>
      <c r="G107">
        <f t="shared" si="8"/>
        <v>2.3923140548449684E-3</v>
      </c>
      <c r="H107">
        <f t="shared" si="9"/>
        <v>-1.854327987800386E-3</v>
      </c>
      <c r="J107" s="21">
        <f t="shared" si="6"/>
        <v>2.0244668261431915</v>
      </c>
      <c r="K107">
        <f t="shared" si="7"/>
        <v>0.13605307997997174</v>
      </c>
    </row>
    <row r="108" spans="1:11" x14ac:dyDescent="0.2">
      <c r="A108" s="1">
        <v>30590</v>
      </c>
      <c r="B108" s="21">
        <v>47.168014272846072</v>
      </c>
      <c r="C108">
        <v>100.8</v>
      </c>
      <c r="D108" s="20">
        <v>7.7843999999999998</v>
      </c>
      <c r="E108">
        <f t="shared" si="5"/>
        <v>16.635585196804044</v>
      </c>
      <c r="G108">
        <f t="shared" si="8"/>
        <v>-1.1793380980792967E-2</v>
      </c>
      <c r="H108">
        <f t="shared" si="9"/>
        <v>-1.5904666142597779E-2</v>
      </c>
      <c r="J108" s="21">
        <f t="shared" si="6"/>
        <v>1.7556072761188961</v>
      </c>
      <c r="K108">
        <f t="shared" si="7"/>
        <v>0.11798453502262052</v>
      </c>
    </row>
    <row r="109" spans="1:11" x14ac:dyDescent="0.2">
      <c r="A109" s="1">
        <v>30621</v>
      </c>
      <c r="B109" s="21">
        <v>47.453248577445876</v>
      </c>
      <c r="C109">
        <v>101.1</v>
      </c>
      <c r="D109" s="20">
        <v>7.9202000000000004</v>
      </c>
      <c r="E109">
        <f t="shared" si="5"/>
        <v>16.874128621419214</v>
      </c>
      <c r="G109">
        <f t="shared" si="8"/>
        <v>1.7445146703663816E-2</v>
      </c>
      <c r="H109">
        <f t="shared" si="9"/>
        <v>1.4339346755351645E-2</v>
      </c>
      <c r="J109" s="21">
        <f t="shared" si="6"/>
        <v>1.9941507007340658</v>
      </c>
      <c r="K109">
        <f t="shared" si="7"/>
        <v>0.13401570293743048</v>
      </c>
    </row>
    <row r="110" spans="1:11" x14ac:dyDescent="0.2">
      <c r="A110" s="1">
        <v>30651</v>
      </c>
      <c r="B110" s="21">
        <v>47.839358428794398</v>
      </c>
      <c r="C110">
        <v>101.4</v>
      </c>
      <c r="D110" s="20">
        <v>8.0608000000000004</v>
      </c>
      <c r="E110">
        <f t="shared" si="5"/>
        <v>17.085620435662655</v>
      </c>
      <c r="G110">
        <f t="shared" si="8"/>
        <v>1.7752076967753272E-2</v>
      </c>
      <c r="H110">
        <f t="shared" si="9"/>
        <v>1.2533495446691356E-2</v>
      </c>
      <c r="J110" s="21">
        <f t="shared" si="6"/>
        <v>2.205642514977507</v>
      </c>
      <c r="K110">
        <f t="shared" si="7"/>
        <v>0.14822888358667319</v>
      </c>
    </row>
    <row r="111" spans="1:11" x14ac:dyDescent="0.2">
      <c r="A111" s="1">
        <v>30682</v>
      </c>
      <c r="B111" s="21">
        <v>48.500267183354929</v>
      </c>
      <c r="C111">
        <v>102.1</v>
      </c>
      <c r="D111" s="20">
        <v>8.1782000000000004</v>
      </c>
      <c r="E111">
        <f t="shared" si="5"/>
        <v>17.21628082672844</v>
      </c>
      <c r="G111">
        <f t="shared" si="8"/>
        <v>1.4564311234616989E-2</v>
      </c>
      <c r="H111">
        <f t="shared" si="9"/>
        <v>7.6473893094954892E-3</v>
      </c>
      <c r="J111" s="21">
        <f t="shared" si="6"/>
        <v>2.3363029060432918</v>
      </c>
      <c r="K111">
        <f t="shared" si="7"/>
        <v>0.15700983687586789</v>
      </c>
    </row>
    <row r="112" spans="1:11" x14ac:dyDescent="0.2">
      <c r="A112" s="1">
        <v>30713</v>
      </c>
      <c r="B112" s="21">
        <v>48.30199455698677</v>
      </c>
      <c r="C112">
        <v>102.6</v>
      </c>
      <c r="D112" s="20">
        <v>7.9977</v>
      </c>
      <c r="E112">
        <f t="shared" si="5"/>
        <v>16.988201574821041</v>
      </c>
      <c r="G112">
        <f t="shared" si="8"/>
        <v>-2.2070871340881926E-2</v>
      </c>
      <c r="H112">
        <f t="shared" si="9"/>
        <v>-1.3247881711670462E-2</v>
      </c>
      <c r="J112" s="21">
        <f t="shared" si="6"/>
        <v>2.1082236541358927</v>
      </c>
      <c r="K112">
        <f t="shared" si="7"/>
        <v>0.14168190741769737</v>
      </c>
    </row>
    <row r="113" spans="1:11" x14ac:dyDescent="0.2">
      <c r="A113" s="1">
        <v>30742</v>
      </c>
      <c r="B113" s="21">
        <v>48.997687982839963</v>
      </c>
      <c r="C113">
        <v>102.9</v>
      </c>
      <c r="D113" s="20">
        <v>7.7323000000000004</v>
      </c>
      <c r="E113">
        <f t="shared" si="5"/>
        <v>16.238596202307647</v>
      </c>
      <c r="G113">
        <f t="shared" si="8"/>
        <v>-3.3184540555409647E-2</v>
      </c>
      <c r="H113">
        <f t="shared" si="9"/>
        <v>-4.4125057570803539E-2</v>
      </c>
      <c r="J113" s="21">
        <f t="shared" si="6"/>
        <v>1.3586182816224994</v>
      </c>
      <c r="K113">
        <f t="shared" si="7"/>
        <v>9.1305127525346697E-2</v>
      </c>
    </row>
    <row r="114" spans="1:11" x14ac:dyDescent="0.2">
      <c r="A114" s="1">
        <v>30773</v>
      </c>
      <c r="B114" s="21">
        <v>49.31422849160316</v>
      </c>
      <c r="C114">
        <v>103.3</v>
      </c>
      <c r="D114" s="20">
        <v>7.8444000000000003</v>
      </c>
      <c r="E114">
        <f t="shared" si="5"/>
        <v>16.431900990562511</v>
      </c>
      <c r="G114">
        <f t="shared" si="8"/>
        <v>1.4497626838068767E-2</v>
      </c>
      <c r="H114">
        <f t="shared" si="9"/>
        <v>1.1904033196378894E-2</v>
      </c>
      <c r="J114" s="21">
        <f t="shared" si="6"/>
        <v>1.5519230698773629</v>
      </c>
      <c r="K114">
        <f t="shared" si="7"/>
        <v>0.10429605999078695</v>
      </c>
    </row>
    <row r="115" spans="1:11" x14ac:dyDescent="0.2">
      <c r="A115" s="1">
        <v>30803</v>
      </c>
      <c r="B115" s="21">
        <v>49.662075204529756</v>
      </c>
      <c r="C115">
        <v>103.5</v>
      </c>
      <c r="D115" s="20">
        <v>8.0782000000000007</v>
      </c>
      <c r="E115">
        <f t="shared" si="5"/>
        <v>16.835657723858844</v>
      </c>
      <c r="G115">
        <f t="shared" si="8"/>
        <v>2.9804701443067794E-2</v>
      </c>
      <c r="H115">
        <f t="shared" si="9"/>
        <v>2.4571516924805303E-2</v>
      </c>
      <c r="J115" s="21">
        <f t="shared" si="6"/>
        <v>1.9556798031736964</v>
      </c>
      <c r="K115">
        <f t="shared" si="7"/>
        <v>0.13143028931884637</v>
      </c>
    </row>
    <row r="116" spans="1:11" x14ac:dyDescent="0.2">
      <c r="A116" s="1">
        <v>30834</v>
      </c>
      <c r="B116" s="21">
        <v>49.543807322134718</v>
      </c>
      <c r="C116">
        <v>103.7</v>
      </c>
      <c r="D116" s="20">
        <v>8.0992999999999995</v>
      </c>
      <c r="E116">
        <f t="shared" si="5"/>
        <v>16.952621435388927</v>
      </c>
      <c r="G116">
        <f t="shared" si="8"/>
        <v>2.6119680126759359E-3</v>
      </c>
      <c r="H116">
        <f t="shared" si="9"/>
        <v>6.947379986486979E-3</v>
      </c>
      <c r="J116" s="21">
        <f t="shared" si="6"/>
        <v>2.0726435147037794</v>
      </c>
      <c r="K116">
        <f t="shared" si="7"/>
        <v>0.1392907654669655</v>
      </c>
    </row>
    <row r="117" spans="1:11" x14ac:dyDescent="0.2">
      <c r="A117" s="1">
        <v>30864</v>
      </c>
      <c r="B117" s="21">
        <v>49.672510605917559</v>
      </c>
      <c r="C117">
        <v>104.1</v>
      </c>
      <c r="D117" s="20">
        <v>8.3063000000000002</v>
      </c>
      <c r="E117">
        <f t="shared" si="5"/>
        <v>17.407733562333544</v>
      </c>
      <c r="G117">
        <f t="shared" si="8"/>
        <v>2.5557764251231685E-2</v>
      </c>
      <c r="H117">
        <f t="shared" si="9"/>
        <v>2.6846121036747883E-2</v>
      </c>
      <c r="J117" s="21">
        <f t="shared" si="6"/>
        <v>2.5277556416483957</v>
      </c>
      <c r="K117">
        <f t="shared" si="7"/>
        <v>0.16987630325274061</v>
      </c>
    </row>
    <row r="118" spans="1:11" x14ac:dyDescent="0.2">
      <c r="A118" s="1">
        <v>30895</v>
      </c>
      <c r="B118" s="21">
        <v>50.044706588749015</v>
      </c>
      <c r="C118">
        <v>104.4</v>
      </c>
      <c r="D118" s="20">
        <v>8.3489000000000004</v>
      </c>
      <c r="E118">
        <f t="shared" si="5"/>
        <v>17.416930169313005</v>
      </c>
      <c r="G118">
        <f t="shared" si="8"/>
        <v>5.1286372993992746E-3</v>
      </c>
      <c r="H118">
        <f t="shared" si="9"/>
        <v>5.2830582146312643E-4</v>
      </c>
      <c r="J118" s="21">
        <f t="shared" si="6"/>
        <v>2.5369522486278573</v>
      </c>
      <c r="K118">
        <f t="shared" si="7"/>
        <v>0.17049435571414095</v>
      </c>
    </row>
    <row r="119" spans="1:11" x14ac:dyDescent="0.2">
      <c r="A119" s="1">
        <v>30926</v>
      </c>
      <c r="B119" s="21">
        <v>50.368204031770752</v>
      </c>
      <c r="C119">
        <v>104.7</v>
      </c>
      <c r="D119" s="20">
        <v>8.5891999999999999</v>
      </c>
      <c r="E119">
        <f t="shared" si="5"/>
        <v>17.854304263712788</v>
      </c>
      <c r="G119">
        <f t="shared" si="8"/>
        <v>2.8782234785420746E-2</v>
      </c>
      <c r="H119">
        <f t="shared" si="9"/>
        <v>2.5112008267128116E-2</v>
      </c>
      <c r="J119" s="21">
        <f t="shared" si="6"/>
        <v>2.9743263430276397</v>
      </c>
      <c r="K119">
        <f t="shared" si="7"/>
        <v>0.1998878196514613</v>
      </c>
    </row>
    <row r="120" spans="1:11" x14ac:dyDescent="0.2">
      <c r="A120" s="1">
        <v>30956</v>
      </c>
      <c r="B120" s="21">
        <v>50.615175197948616</v>
      </c>
      <c r="C120">
        <v>105.1</v>
      </c>
      <c r="D120" s="20">
        <v>8.6887000000000008</v>
      </c>
      <c r="E120">
        <f t="shared" si="5"/>
        <v>18.041671621775013</v>
      </c>
      <c r="G120">
        <f t="shared" si="8"/>
        <v>1.1584315186513372E-2</v>
      </c>
      <c r="H120">
        <f t="shared" si="9"/>
        <v>1.0494240228841267E-2</v>
      </c>
      <c r="J120" s="21">
        <f t="shared" si="6"/>
        <v>3.1616937010898649</v>
      </c>
      <c r="K120">
        <f t="shared" si="7"/>
        <v>0.2124797306785442</v>
      </c>
    </row>
    <row r="121" spans="1:11" x14ac:dyDescent="0.2">
      <c r="A121" s="1">
        <v>30987</v>
      </c>
      <c r="B121" s="21">
        <v>50.92823723958255</v>
      </c>
      <c r="C121">
        <v>105.3</v>
      </c>
      <c r="D121" s="20">
        <v>8.5957000000000008</v>
      </c>
      <c r="E121">
        <f t="shared" si="5"/>
        <v>17.772600409120685</v>
      </c>
      <c r="G121">
        <f t="shared" si="8"/>
        <v>-1.0703557494216587E-2</v>
      </c>
      <c r="H121">
        <f t="shared" si="9"/>
        <v>-1.4913873741587147E-2</v>
      </c>
      <c r="J121" s="21">
        <f t="shared" si="6"/>
        <v>2.8926224884355367</v>
      </c>
      <c r="K121">
        <f t="shared" si="7"/>
        <v>0.19439696106097082</v>
      </c>
    </row>
    <row r="122" spans="1:11" x14ac:dyDescent="0.2">
      <c r="A122" s="1">
        <v>31017</v>
      </c>
      <c r="B122" s="21">
        <v>51.742198547830789</v>
      </c>
      <c r="C122">
        <v>105.5</v>
      </c>
      <c r="D122" s="20">
        <v>8.8613999999999997</v>
      </c>
      <c r="E122">
        <f t="shared" si="5"/>
        <v>18.067993363981117</v>
      </c>
      <c r="G122">
        <f t="shared" si="8"/>
        <v>3.0910804239328904E-2</v>
      </c>
      <c r="H122">
        <f t="shared" si="9"/>
        <v>1.6620694105564882E-2</v>
      </c>
      <c r="J122" s="21">
        <f t="shared" si="6"/>
        <v>3.1880154432959689</v>
      </c>
      <c r="K122">
        <f t="shared" si="7"/>
        <v>0.2142486675913815</v>
      </c>
    </row>
    <row r="123" spans="1:11" x14ac:dyDescent="0.2">
      <c r="A123" s="1">
        <v>31048</v>
      </c>
      <c r="B123" s="21">
        <v>52.048303655206183</v>
      </c>
      <c r="C123">
        <v>105.7</v>
      </c>
      <c r="D123" s="20">
        <v>9.0716000000000001</v>
      </c>
      <c r="E123">
        <f t="shared" si="5"/>
        <v>18.422658428063645</v>
      </c>
      <c r="G123">
        <f t="shared" si="8"/>
        <v>2.3720856749497976E-2</v>
      </c>
      <c r="H123">
        <f t="shared" si="9"/>
        <v>1.9629466147002228E-2</v>
      </c>
      <c r="J123" s="21">
        <f t="shared" si="6"/>
        <v>3.5426805073784973</v>
      </c>
      <c r="K123">
        <f t="shared" si="7"/>
        <v>0.23808372070590922</v>
      </c>
    </row>
    <row r="124" spans="1:11" x14ac:dyDescent="0.2">
      <c r="A124" s="1">
        <v>31079</v>
      </c>
      <c r="B124" s="21">
        <v>52.507461316269286</v>
      </c>
      <c r="C124">
        <v>106.3</v>
      </c>
      <c r="D124" s="20">
        <v>9.3363999999999994</v>
      </c>
      <c r="E124">
        <f t="shared" si="5"/>
        <v>18.901300788893582</v>
      </c>
      <c r="G124">
        <f t="shared" si="8"/>
        <v>2.9189999559063429E-2</v>
      </c>
      <c r="H124">
        <f t="shared" si="9"/>
        <v>2.5981177618796369E-2</v>
      </c>
      <c r="J124" s="21">
        <f t="shared" si="6"/>
        <v>4.0213228682084345</v>
      </c>
      <c r="K124">
        <f t="shared" si="7"/>
        <v>0.27025059376050953</v>
      </c>
    </row>
    <row r="125" spans="1:11" x14ac:dyDescent="0.2">
      <c r="A125" s="1">
        <v>31107</v>
      </c>
      <c r="B125" s="21">
        <v>52.910963503264142</v>
      </c>
      <c r="C125">
        <v>106.8</v>
      </c>
      <c r="D125" s="20">
        <v>9.4135000000000009</v>
      </c>
      <c r="E125">
        <f t="shared" si="5"/>
        <v>19.001011008578175</v>
      </c>
      <c r="G125">
        <f t="shared" si="8"/>
        <v>8.2580009425476941E-3</v>
      </c>
      <c r="H125">
        <f t="shared" si="9"/>
        <v>5.2753099269857717E-3</v>
      </c>
      <c r="J125" s="21">
        <f t="shared" si="6"/>
        <v>4.1210330878930268</v>
      </c>
      <c r="K125">
        <f t="shared" si="7"/>
        <v>0.27695155932753379</v>
      </c>
    </row>
    <row r="126" spans="1:11" x14ac:dyDescent="0.2">
      <c r="A126" s="1">
        <v>31138</v>
      </c>
      <c r="B126" s="21">
        <v>53.123149998149358</v>
      </c>
      <c r="C126">
        <v>107</v>
      </c>
      <c r="D126" s="20">
        <v>8.9946000000000002</v>
      </c>
      <c r="E126">
        <f t="shared" si="5"/>
        <v>18.11681348025348</v>
      </c>
      <c r="G126">
        <f t="shared" si="8"/>
        <v>-4.4499920327189746E-2</v>
      </c>
      <c r="H126">
        <f t="shared" si="9"/>
        <v>-4.6534235884896691E-2</v>
      </c>
      <c r="J126" s="21">
        <f t="shared" si="6"/>
        <v>3.2368355595683322</v>
      </c>
      <c r="K126">
        <f t="shared" si="7"/>
        <v>0.21752959425219975</v>
      </c>
    </row>
    <row r="127" spans="1:11" x14ac:dyDescent="0.2">
      <c r="A127" s="1">
        <v>31168</v>
      </c>
      <c r="B127" s="21">
        <v>53.724924811512366</v>
      </c>
      <c r="C127">
        <v>107.2</v>
      </c>
      <c r="D127" s="20">
        <v>8.9894999999999996</v>
      </c>
      <c r="E127">
        <f t="shared" si="5"/>
        <v>17.937194018994706</v>
      </c>
      <c r="G127">
        <f t="shared" si="8"/>
        <v>-5.6700687078925505E-4</v>
      </c>
      <c r="H127">
        <f t="shared" si="9"/>
        <v>-9.9145173324520774E-3</v>
      </c>
      <c r="J127" s="21">
        <f t="shared" si="6"/>
        <v>3.0572160983095582</v>
      </c>
      <c r="K127">
        <f t="shared" si="7"/>
        <v>0.20545837598721306</v>
      </c>
    </row>
    <row r="128" spans="1:11" x14ac:dyDescent="0.2">
      <c r="A128" s="1">
        <v>31199</v>
      </c>
      <c r="B128" s="21">
        <v>53.547522987919812</v>
      </c>
      <c r="C128">
        <v>107.5</v>
      </c>
      <c r="D128" s="20">
        <v>8.8566000000000003</v>
      </c>
      <c r="E128">
        <f t="shared" si="5"/>
        <v>17.780178183308085</v>
      </c>
      <c r="G128">
        <f t="shared" si="8"/>
        <v>-1.4783914566994794E-2</v>
      </c>
      <c r="H128">
        <f t="shared" si="9"/>
        <v>-8.7536453873637843E-3</v>
      </c>
      <c r="J128" s="21">
        <f t="shared" si="6"/>
        <v>2.9002002626229366</v>
      </c>
      <c r="K128">
        <f t="shared" si="7"/>
        <v>0.19490622083459352</v>
      </c>
    </row>
    <row r="129" spans="1:11" x14ac:dyDescent="0.2">
      <c r="A129" s="1">
        <v>31229</v>
      </c>
      <c r="B129" s="21">
        <v>53.51273831662715</v>
      </c>
      <c r="C129">
        <v>107.7</v>
      </c>
      <c r="D129" s="20">
        <v>8.4702999999999999</v>
      </c>
      <c r="E129">
        <f t="shared" si="5"/>
        <v>17.047367387599202</v>
      </c>
      <c r="G129">
        <f t="shared" si="8"/>
        <v>-4.3617189440643189E-2</v>
      </c>
      <c r="H129">
        <f t="shared" si="9"/>
        <v>-4.1215042287756187E-2</v>
      </c>
      <c r="J129" s="21">
        <f t="shared" si="6"/>
        <v>2.1673894669140541</v>
      </c>
      <c r="K129">
        <f t="shared" si="7"/>
        <v>0.14565811041299281</v>
      </c>
    </row>
    <row r="130" spans="1:11" x14ac:dyDescent="0.2">
      <c r="A130" s="1">
        <v>31260</v>
      </c>
      <c r="B130" s="21">
        <v>53.491867513851552</v>
      </c>
      <c r="C130">
        <v>107.9</v>
      </c>
      <c r="D130" s="20">
        <v>8.3106000000000009</v>
      </c>
      <c r="E130">
        <f t="shared" si="5"/>
        <v>16.763552698319963</v>
      </c>
      <c r="G130">
        <f t="shared" si="8"/>
        <v>-1.8854113785816251E-2</v>
      </c>
      <c r="H130">
        <f t="shared" si="9"/>
        <v>-1.6648593464683281E-2</v>
      </c>
      <c r="J130" s="21">
        <f t="shared" si="6"/>
        <v>1.8835747776348146</v>
      </c>
      <c r="K130">
        <f t="shared" si="7"/>
        <v>0.12658451428320983</v>
      </c>
    </row>
    <row r="131" spans="1:11" x14ac:dyDescent="0.2">
      <c r="A131" s="1">
        <v>31291</v>
      </c>
      <c r="B131" s="21">
        <v>53.728403278641643</v>
      </c>
      <c r="C131">
        <v>108.1</v>
      </c>
      <c r="D131" s="20">
        <v>8.3908000000000005</v>
      </c>
      <c r="E131">
        <f t="shared" ref="E131:E194" si="10">C131*D131/B131</f>
        <v>16.882047942053266</v>
      </c>
      <c r="G131">
        <f t="shared" si="8"/>
        <v>9.6503260895723919E-3</v>
      </c>
      <c r="H131">
        <f t="shared" si="9"/>
        <v>7.0686235707768663E-3</v>
      </c>
      <c r="J131" s="21">
        <f t="shared" ref="J131:J194" si="11">E131-$E$597</f>
        <v>2.0020700213681177</v>
      </c>
      <c r="K131">
        <f t="shared" ref="K131:K194" si="12">E131/$E$597-1</f>
        <v>0.13454791613534423</v>
      </c>
    </row>
    <row r="132" spans="1:11" x14ac:dyDescent="0.2">
      <c r="A132" s="1">
        <v>31321</v>
      </c>
      <c r="B132" s="21">
        <v>54.076249991568226</v>
      </c>
      <c r="C132">
        <v>108.5</v>
      </c>
      <c r="D132" s="20">
        <v>7.9558</v>
      </c>
      <c r="E132">
        <f t="shared" si="10"/>
        <v>15.96272485859493</v>
      </c>
      <c r="G132">
        <f t="shared" ref="G132:G195" si="13">D132/D131-1</f>
        <v>-5.1842494160270869E-2</v>
      </c>
      <c r="H132">
        <f t="shared" ref="H132:H195" si="14">E132/E131-1</f>
        <v>-5.4455661221545104E-2</v>
      </c>
      <c r="J132" s="21">
        <f t="shared" si="11"/>
        <v>1.082746937909782</v>
      </c>
      <c r="K132">
        <f t="shared" si="12"/>
        <v>7.2765359174667754E-2</v>
      </c>
    </row>
    <row r="133" spans="1:11" x14ac:dyDescent="0.2">
      <c r="A133" s="1">
        <v>31352</v>
      </c>
      <c r="B133" s="21">
        <v>54.431053638753347</v>
      </c>
      <c r="C133">
        <v>109</v>
      </c>
      <c r="D133" s="20">
        <v>7.8127000000000004</v>
      </c>
      <c r="E133">
        <f t="shared" si="10"/>
        <v>15.64519227666937</v>
      </c>
      <c r="G133">
        <f t="shared" si="13"/>
        <v>-1.79868774981774E-2</v>
      </c>
      <c r="H133">
        <f t="shared" si="14"/>
        <v>-1.989212899040782E-2</v>
      </c>
      <c r="J133" s="21">
        <f t="shared" si="11"/>
        <v>0.76521435598422194</v>
      </c>
      <c r="K133">
        <f t="shared" si="12"/>
        <v>5.1425772273524073E-2</v>
      </c>
    </row>
    <row r="134" spans="1:11" x14ac:dyDescent="0.2">
      <c r="A134" s="1">
        <v>31382</v>
      </c>
      <c r="B134" s="21">
        <v>54.653675535026373</v>
      </c>
      <c r="C134">
        <v>109.5</v>
      </c>
      <c r="D134" s="20">
        <v>7.6817000000000002</v>
      </c>
      <c r="E134">
        <f t="shared" si="10"/>
        <v>15.390477250901954</v>
      </c>
      <c r="G134">
        <f t="shared" si="13"/>
        <v>-1.6767570750188865E-2</v>
      </c>
      <c r="H134">
        <f t="shared" si="14"/>
        <v>-1.6280721979189394E-2</v>
      </c>
      <c r="J134" s="21">
        <f t="shared" si="11"/>
        <v>0.51049933021680616</v>
      </c>
      <c r="K134">
        <f t="shared" si="12"/>
        <v>3.4307801593384424E-2</v>
      </c>
    </row>
    <row r="135" spans="1:11" x14ac:dyDescent="0.2">
      <c r="A135" s="1">
        <v>31413</v>
      </c>
      <c r="B135" s="21">
        <v>55.269364216906439</v>
      </c>
      <c r="C135">
        <v>109.9</v>
      </c>
      <c r="D135" s="20">
        <v>7.5938999999999997</v>
      </c>
      <c r="E135">
        <f t="shared" si="10"/>
        <v>15.100039991860665</v>
      </c>
      <c r="G135">
        <f t="shared" si="13"/>
        <v>-1.1429761641303382E-2</v>
      </c>
      <c r="H135">
        <f t="shared" si="14"/>
        <v>-1.8871231496363605E-2</v>
      </c>
      <c r="J135" s="21">
        <f t="shared" si="11"/>
        <v>0.22006207117551746</v>
      </c>
      <c r="K135">
        <f t="shared" si="12"/>
        <v>1.4789139631020687E-2</v>
      </c>
    </row>
    <row r="136" spans="1:11" x14ac:dyDescent="0.2">
      <c r="A136" s="1">
        <v>31444</v>
      </c>
      <c r="B136" s="21">
        <v>55.304148888199101</v>
      </c>
      <c r="C136">
        <v>109.7</v>
      </c>
      <c r="D136" s="20">
        <v>7.3997000000000002</v>
      </c>
      <c r="E136">
        <f t="shared" si="10"/>
        <v>14.677869677390735</v>
      </c>
      <c r="G136">
        <f t="shared" si="13"/>
        <v>-2.5573157402652091E-2</v>
      </c>
      <c r="H136">
        <f t="shared" si="14"/>
        <v>-2.7958224925065833E-2</v>
      </c>
      <c r="J136" s="21">
        <f t="shared" si="11"/>
        <v>-0.20210824329441301</v>
      </c>
      <c r="K136">
        <f t="shared" si="12"/>
        <v>-1.3582563386297486E-2</v>
      </c>
    </row>
    <row r="137" spans="1:11" x14ac:dyDescent="0.2">
      <c r="A137" s="1">
        <v>31472</v>
      </c>
      <c r="B137" s="21">
        <v>55.210230275708916</v>
      </c>
      <c r="C137">
        <v>109.1</v>
      </c>
      <c r="D137" s="20">
        <v>7.2610000000000001</v>
      </c>
      <c r="E137">
        <f t="shared" si="10"/>
        <v>14.348338995219454</v>
      </c>
      <c r="G137">
        <f t="shared" si="13"/>
        <v>-1.8744003135262255E-2</v>
      </c>
      <c r="H137">
        <f t="shared" si="14"/>
        <v>-2.2450852161392199E-2</v>
      </c>
      <c r="J137" s="21">
        <f t="shared" si="11"/>
        <v>-0.53163892546569436</v>
      </c>
      <c r="K137">
        <f t="shared" si="12"/>
        <v>-3.5728475425131245E-2</v>
      </c>
    </row>
    <row r="138" spans="1:11" x14ac:dyDescent="0.2">
      <c r="A138" s="1">
        <v>31503</v>
      </c>
      <c r="B138" s="21">
        <v>55.547641587247711</v>
      </c>
      <c r="C138">
        <v>108.7</v>
      </c>
      <c r="D138" s="20">
        <v>7.2432999999999996</v>
      </c>
      <c r="E138">
        <f t="shared" si="10"/>
        <v>14.174259923588805</v>
      </c>
      <c r="G138">
        <f t="shared" si="13"/>
        <v>-2.4376807602258799E-3</v>
      </c>
      <c r="H138">
        <f t="shared" si="14"/>
        <v>-1.2132350071227593E-2</v>
      </c>
      <c r="J138" s="21">
        <f t="shared" si="11"/>
        <v>-0.7057179970963432</v>
      </c>
      <c r="K138">
        <f t="shared" si="12"/>
        <v>-4.7427355124989856E-2</v>
      </c>
    </row>
    <row r="139" spans="1:11" x14ac:dyDescent="0.2">
      <c r="A139" s="1">
        <v>31533</v>
      </c>
      <c r="B139" s="21">
        <v>55.544163120118455</v>
      </c>
      <c r="C139">
        <v>109</v>
      </c>
      <c r="D139" s="20">
        <v>7.1458000000000004</v>
      </c>
      <c r="E139">
        <f t="shared" si="10"/>
        <v>14.02293519690965</v>
      </c>
      <c r="G139">
        <f t="shared" si="13"/>
        <v>-1.3460715419767122E-2</v>
      </c>
      <c r="H139">
        <f t="shared" si="14"/>
        <v>-1.0676023121836575E-2</v>
      </c>
      <c r="J139" s="21">
        <f t="shared" si="11"/>
        <v>-0.85704272377549806</v>
      </c>
      <c r="K139">
        <f t="shared" si="12"/>
        <v>-5.7597042706904467E-2</v>
      </c>
    </row>
    <row r="140" spans="1:11" x14ac:dyDescent="0.2">
      <c r="A140" s="1">
        <v>31564</v>
      </c>
      <c r="B140" s="21">
        <v>55.547641587247703</v>
      </c>
      <c r="C140">
        <v>109.4</v>
      </c>
      <c r="D140" s="20">
        <v>7.2125000000000004</v>
      </c>
      <c r="E140">
        <f t="shared" si="10"/>
        <v>14.204878505249535</v>
      </c>
      <c r="G140">
        <f t="shared" si="13"/>
        <v>9.3341543284166661E-3</v>
      </c>
      <c r="H140">
        <f t="shared" si="14"/>
        <v>1.2974695082380583E-2</v>
      </c>
      <c r="J140" s="21">
        <f t="shared" si="11"/>
        <v>-0.67509941543561247</v>
      </c>
      <c r="K140">
        <f t="shared" si="12"/>
        <v>-4.5369651691292812E-2</v>
      </c>
    </row>
    <row r="141" spans="1:11" x14ac:dyDescent="0.2">
      <c r="A141" s="1">
        <v>31594</v>
      </c>
      <c r="B141" s="21">
        <v>55.676344871030551</v>
      </c>
      <c r="C141">
        <v>109.5</v>
      </c>
      <c r="D141" s="20">
        <v>7.0715000000000003</v>
      </c>
      <c r="E141">
        <f t="shared" si="10"/>
        <v>13.907688297313102</v>
      </c>
      <c r="G141">
        <f t="shared" si="13"/>
        <v>-1.9549393414211469E-2</v>
      </c>
      <c r="H141">
        <f t="shared" si="14"/>
        <v>-2.0921700092443873E-2</v>
      </c>
      <c r="J141" s="21">
        <f t="shared" si="11"/>
        <v>-0.9722896233720455</v>
      </c>
      <c r="K141">
        <f t="shared" si="12"/>
        <v>-6.5342141537752751E-2</v>
      </c>
    </row>
    <row r="142" spans="1:11" x14ac:dyDescent="0.2">
      <c r="A142" s="1">
        <v>31625</v>
      </c>
      <c r="B142" s="21">
        <v>55.60329706131597</v>
      </c>
      <c r="C142">
        <v>109.6</v>
      </c>
      <c r="D142" s="20">
        <v>6.9364999999999997</v>
      </c>
      <c r="E142">
        <f t="shared" si="10"/>
        <v>13.672577709945015</v>
      </c>
      <c r="G142">
        <f t="shared" si="13"/>
        <v>-1.9090716255391493E-2</v>
      </c>
      <c r="H142">
        <f t="shared" si="14"/>
        <v>-1.6905080293862285E-2</v>
      </c>
      <c r="J142" s="21">
        <f t="shared" si="11"/>
        <v>-1.2074002107401327</v>
      </c>
      <c r="K142">
        <f t="shared" si="12"/>
        <v>-8.114260768234649E-2</v>
      </c>
    </row>
    <row r="143" spans="1:11" x14ac:dyDescent="0.2">
      <c r="A143" s="1">
        <v>31656</v>
      </c>
      <c r="B143" s="21">
        <v>56.118110196447326</v>
      </c>
      <c r="C143">
        <v>110</v>
      </c>
      <c r="D143" s="20">
        <v>6.9191000000000003</v>
      </c>
      <c r="E143">
        <f t="shared" si="10"/>
        <v>13.562484505192463</v>
      </c>
      <c r="G143">
        <f t="shared" si="13"/>
        <v>-2.5084696893244995E-3</v>
      </c>
      <c r="H143">
        <f t="shared" si="14"/>
        <v>-8.0521176831545027E-3</v>
      </c>
      <c r="J143" s="21">
        <f t="shared" si="11"/>
        <v>-1.3174934154926845</v>
      </c>
      <c r="K143">
        <f t="shared" si="12"/>
        <v>-8.8541355539324629E-2</v>
      </c>
    </row>
    <row r="144" spans="1:11" x14ac:dyDescent="0.2">
      <c r="A144" s="1">
        <v>31686</v>
      </c>
      <c r="B144" s="21">
        <v>56.31986128994474</v>
      </c>
      <c r="C144">
        <v>110.2</v>
      </c>
      <c r="D144" s="20">
        <v>6.8901000000000003</v>
      </c>
      <c r="E144">
        <f t="shared" si="10"/>
        <v>13.481727451192468</v>
      </c>
      <c r="G144">
        <f t="shared" si="13"/>
        <v>-4.1912965559104398E-3</v>
      </c>
      <c r="H144">
        <f t="shared" si="14"/>
        <v>-5.9544439640891733E-3</v>
      </c>
      <c r="J144" s="21">
        <f t="shared" si="11"/>
        <v>-1.3982504694926803</v>
      </c>
      <c r="K144">
        <f t="shared" si="12"/>
        <v>-9.3968584963350366E-2</v>
      </c>
    </row>
    <row r="145" spans="1:11" x14ac:dyDescent="0.2">
      <c r="A145" s="1">
        <v>31717</v>
      </c>
      <c r="B145" s="21">
        <v>56.330296691332535</v>
      </c>
      <c r="C145">
        <v>110.4</v>
      </c>
      <c r="D145" s="20">
        <v>6.9683000000000002</v>
      </c>
      <c r="E145">
        <f t="shared" si="10"/>
        <v>13.656954874842178</v>
      </c>
      <c r="G145">
        <f t="shared" si="13"/>
        <v>1.1349617567234072E-2</v>
      </c>
      <c r="H145">
        <f t="shared" si="14"/>
        <v>1.2997401429756028E-2</v>
      </c>
      <c r="J145" s="21">
        <f t="shared" si="11"/>
        <v>-1.2230230458429698</v>
      </c>
      <c r="K145">
        <f t="shared" si="12"/>
        <v>-8.2192530954149134E-2</v>
      </c>
    </row>
    <row r="146" spans="1:11" x14ac:dyDescent="0.2">
      <c r="A146" s="1">
        <v>31747</v>
      </c>
      <c r="B146" s="21">
        <v>56.469435376503171</v>
      </c>
      <c r="C146">
        <v>110.8</v>
      </c>
      <c r="D146" s="20">
        <v>6.9081000000000001</v>
      </c>
      <c r="E146">
        <f t="shared" si="10"/>
        <v>13.554544593843925</v>
      </c>
      <c r="G146">
        <f t="shared" si="13"/>
        <v>-8.6391228850651869E-3</v>
      </c>
      <c r="H146">
        <f t="shared" si="14"/>
        <v>-7.4987639584945809E-3</v>
      </c>
      <c r="J146" s="21">
        <f t="shared" si="11"/>
        <v>-1.3254333268412228</v>
      </c>
      <c r="K146">
        <f t="shared" si="12"/>
        <v>-8.9074952523867323E-2</v>
      </c>
    </row>
    <row r="147" spans="1:11" x14ac:dyDescent="0.2">
      <c r="A147" s="1">
        <v>31778</v>
      </c>
      <c r="B147" s="21">
        <v>56.987726978763789</v>
      </c>
      <c r="C147">
        <v>111.4</v>
      </c>
      <c r="D147" s="20">
        <v>6.6188000000000002</v>
      </c>
      <c r="E147">
        <f t="shared" si="10"/>
        <v>12.938475687489067</v>
      </c>
      <c r="G147">
        <f t="shared" si="13"/>
        <v>-4.1878374661629136E-2</v>
      </c>
      <c r="H147">
        <f t="shared" si="14"/>
        <v>-4.5451095910271966E-2</v>
      </c>
      <c r="J147" s="21">
        <f t="shared" si="11"/>
        <v>-1.941502233196081</v>
      </c>
      <c r="K147">
        <f t="shared" si="12"/>
        <v>-0.13047749422377397</v>
      </c>
    </row>
    <row r="148" spans="1:11" x14ac:dyDescent="0.2">
      <c r="A148" s="1">
        <v>31809</v>
      </c>
      <c r="B148" s="21">
        <v>57.168607269485612</v>
      </c>
      <c r="C148">
        <v>111.8</v>
      </c>
      <c r="D148" s="20">
        <v>6.5015999999999998</v>
      </c>
      <c r="E148">
        <f t="shared" si="10"/>
        <v>12.714650832293055</v>
      </c>
      <c r="G148">
        <f t="shared" si="13"/>
        <v>-1.7707137245422166E-2</v>
      </c>
      <c r="H148">
        <f t="shared" si="14"/>
        <v>-1.7299167274584026E-2</v>
      </c>
      <c r="J148" s="21">
        <f t="shared" si="11"/>
        <v>-2.1653270883920932</v>
      </c>
      <c r="K148">
        <f t="shared" si="12"/>
        <v>-0.14551950950021242</v>
      </c>
    </row>
    <row r="149" spans="1:11" x14ac:dyDescent="0.2">
      <c r="A149" s="1">
        <v>31837</v>
      </c>
      <c r="B149" s="21">
        <v>57.283396684751395</v>
      </c>
      <c r="C149">
        <v>112.2</v>
      </c>
      <c r="D149" s="20">
        <v>6.4202000000000004</v>
      </c>
      <c r="E149">
        <f t="shared" si="10"/>
        <v>12.575134885319279</v>
      </c>
      <c r="G149">
        <f t="shared" si="13"/>
        <v>-1.2519995078134505E-2</v>
      </c>
      <c r="H149">
        <f t="shared" si="14"/>
        <v>-1.0972849259802575E-2</v>
      </c>
      <c r="J149" s="21">
        <f t="shared" si="11"/>
        <v>-2.3048430353658684</v>
      </c>
      <c r="K149">
        <f t="shared" si="12"/>
        <v>-0.15489559511790874</v>
      </c>
    </row>
    <row r="150" spans="1:11" x14ac:dyDescent="0.2">
      <c r="A150" s="1">
        <v>31868</v>
      </c>
      <c r="B150" s="21">
        <v>57.43297077130984</v>
      </c>
      <c r="C150">
        <v>112.7</v>
      </c>
      <c r="D150" s="20">
        <v>6.3193999999999999</v>
      </c>
      <c r="E150">
        <f t="shared" si="10"/>
        <v>12.400479557915743</v>
      </c>
      <c r="G150">
        <f t="shared" si="13"/>
        <v>-1.5700445468988522E-2</v>
      </c>
      <c r="H150">
        <f t="shared" si="14"/>
        <v>-1.3888942663146775E-2</v>
      </c>
      <c r="J150" s="21">
        <f t="shared" si="11"/>
        <v>-2.4794983627694052</v>
      </c>
      <c r="K150">
        <f t="shared" si="12"/>
        <v>-0.16663320174168894</v>
      </c>
    </row>
    <row r="151" spans="1:11" x14ac:dyDescent="0.2">
      <c r="A151" s="1">
        <v>31898</v>
      </c>
      <c r="B151" s="21">
        <v>57.478190843990291</v>
      </c>
      <c r="C151">
        <v>113</v>
      </c>
      <c r="D151" s="20">
        <v>6.2606000000000002</v>
      </c>
      <c r="E151">
        <f t="shared" si="10"/>
        <v>12.308108338346702</v>
      </c>
      <c r="G151">
        <f t="shared" si="13"/>
        <v>-9.3046808241288304E-3</v>
      </c>
      <c r="H151">
        <f t="shared" si="14"/>
        <v>-7.4490038177656981E-3</v>
      </c>
      <c r="J151" s="21">
        <f t="shared" si="11"/>
        <v>-2.5718695823384454</v>
      </c>
      <c r="K151">
        <f t="shared" si="12"/>
        <v>-0.17284095420351431</v>
      </c>
    </row>
    <row r="152" spans="1:11" x14ac:dyDescent="0.2">
      <c r="A152" s="1">
        <v>31929</v>
      </c>
      <c r="B152" s="21">
        <v>57.373836830112303</v>
      </c>
      <c r="C152">
        <v>113.5</v>
      </c>
      <c r="D152" s="20">
        <v>6.3482000000000003</v>
      </c>
      <c r="E152">
        <f t="shared" si="10"/>
        <v>12.558349585953422</v>
      </c>
      <c r="G152">
        <f t="shared" si="13"/>
        <v>1.3992269111586797E-2</v>
      </c>
      <c r="H152">
        <f t="shared" si="14"/>
        <v>2.0331414115610125E-2</v>
      </c>
      <c r="J152" s="21">
        <f t="shared" si="11"/>
        <v>-2.3216283347317255</v>
      </c>
      <c r="K152">
        <f t="shared" si="12"/>
        <v>-0.15602364110395306</v>
      </c>
    </row>
    <row r="153" spans="1:11" x14ac:dyDescent="0.2">
      <c r="A153" s="1">
        <v>31959</v>
      </c>
      <c r="B153" s="21">
        <v>58.062573321706964</v>
      </c>
      <c r="C153">
        <v>113.8</v>
      </c>
      <c r="D153" s="20">
        <v>6.4466000000000001</v>
      </c>
      <c r="E153">
        <f t="shared" si="10"/>
        <v>12.635042472802899</v>
      </c>
      <c r="G153">
        <f t="shared" si="13"/>
        <v>1.5500456822406417E-2</v>
      </c>
      <c r="H153">
        <f t="shared" si="14"/>
        <v>6.1069240288753601E-3</v>
      </c>
      <c r="J153" s="21">
        <f t="shared" si="11"/>
        <v>-2.2449354478822485</v>
      </c>
      <c r="K153">
        <f t="shared" si="12"/>
        <v>-0.15086954159800803</v>
      </c>
    </row>
    <row r="154" spans="1:11" x14ac:dyDescent="0.2">
      <c r="A154" s="1">
        <v>31990</v>
      </c>
      <c r="B154" s="21">
        <v>58.361721494823833</v>
      </c>
      <c r="C154">
        <v>114.3</v>
      </c>
      <c r="D154" s="20">
        <v>6.4897999999999998</v>
      </c>
      <c r="E154">
        <f t="shared" si="10"/>
        <v>12.710114112480209</v>
      </c>
      <c r="G154">
        <f t="shared" si="13"/>
        <v>6.7012068377128031E-3</v>
      </c>
      <c r="H154">
        <f t="shared" si="14"/>
        <v>5.9415423287181302E-3</v>
      </c>
      <c r="J154" s="21">
        <f t="shared" si="11"/>
        <v>-2.1698638082049388</v>
      </c>
      <c r="K154">
        <f t="shared" si="12"/>
        <v>-0.14582439703680872</v>
      </c>
    </row>
    <row r="155" spans="1:11" x14ac:dyDescent="0.2">
      <c r="A155" s="1">
        <v>32021</v>
      </c>
      <c r="B155" s="21">
        <v>58.907840834118595</v>
      </c>
      <c r="C155">
        <v>114.7</v>
      </c>
      <c r="D155" s="20">
        <v>6.3844000000000003</v>
      </c>
      <c r="E155">
        <f t="shared" si="10"/>
        <v>12.431124102173298</v>
      </c>
      <c r="G155">
        <f t="shared" si="13"/>
        <v>-1.6240870288760756E-2</v>
      </c>
      <c r="H155">
        <f t="shared" si="14"/>
        <v>-2.1950236468212925E-2</v>
      </c>
      <c r="J155" s="21">
        <f t="shared" si="11"/>
        <v>-2.44885381851185</v>
      </c>
      <c r="K155">
        <f t="shared" si="12"/>
        <v>-0.16457375350722914</v>
      </c>
    </row>
    <row r="156" spans="1:11" x14ac:dyDescent="0.2">
      <c r="A156" s="1">
        <v>32051</v>
      </c>
      <c r="B156" s="21">
        <v>59.179161270201327</v>
      </c>
      <c r="C156">
        <v>115</v>
      </c>
      <c r="D156" s="20">
        <v>6.3559999999999999</v>
      </c>
      <c r="E156">
        <f t="shared" si="10"/>
        <v>12.351307188397962</v>
      </c>
      <c r="G156">
        <f t="shared" si="13"/>
        <v>-4.4483428356619781E-3</v>
      </c>
      <c r="H156">
        <f t="shared" si="14"/>
        <v>-6.4207317953958176E-3</v>
      </c>
      <c r="J156" s="21">
        <f t="shared" si="11"/>
        <v>-2.5286707322871855</v>
      </c>
      <c r="K156">
        <f t="shared" si="12"/>
        <v>-0.16993780137079351</v>
      </c>
    </row>
    <row r="157" spans="1:11" x14ac:dyDescent="0.2">
      <c r="A157" s="1">
        <v>32082</v>
      </c>
      <c r="B157" s="21">
        <v>59.360041560923165</v>
      </c>
      <c r="C157">
        <v>115.4</v>
      </c>
      <c r="D157" s="20">
        <v>6.0743999999999998</v>
      </c>
      <c r="E157">
        <f t="shared" si="10"/>
        <v>11.809051031080482</v>
      </c>
      <c r="G157">
        <f t="shared" si="13"/>
        <v>-4.430459408432974E-2</v>
      </c>
      <c r="H157">
        <f t="shared" si="14"/>
        <v>-4.3902734264988696E-2</v>
      </c>
      <c r="J157" s="21">
        <f t="shared" si="11"/>
        <v>-3.0709268896046655</v>
      </c>
      <c r="K157">
        <f t="shared" si="12"/>
        <v>-0.20637980150062374</v>
      </c>
    </row>
    <row r="158" spans="1:11" x14ac:dyDescent="0.2">
      <c r="A158" s="1">
        <v>32112</v>
      </c>
      <c r="B158" s="21">
        <v>59.36352002805242</v>
      </c>
      <c r="C158">
        <v>115.6</v>
      </c>
      <c r="D158" s="20">
        <v>5.9473000000000003</v>
      </c>
      <c r="E158">
        <f t="shared" si="10"/>
        <v>11.581319296347589</v>
      </c>
      <c r="G158">
        <f t="shared" si="13"/>
        <v>-2.0923877255366707E-2</v>
      </c>
      <c r="H158">
        <f t="shared" si="14"/>
        <v>-1.9284507631775138E-2</v>
      </c>
      <c r="J158" s="21">
        <f t="shared" si="11"/>
        <v>-3.2986586243375591</v>
      </c>
      <c r="K158">
        <f t="shared" si="12"/>
        <v>-0.2216843762753159</v>
      </c>
    </row>
    <row r="159" spans="1:11" x14ac:dyDescent="0.2">
      <c r="A159" s="1">
        <v>32143</v>
      </c>
      <c r="B159" s="21">
        <v>59.687017471074149</v>
      </c>
      <c r="C159">
        <v>116</v>
      </c>
      <c r="D159" s="20">
        <v>5.9748999999999999</v>
      </c>
      <c r="E159">
        <f t="shared" si="10"/>
        <v>11.612046126042205</v>
      </c>
      <c r="G159">
        <f t="shared" si="13"/>
        <v>4.640761353891687E-3</v>
      </c>
      <c r="H159">
        <f t="shared" si="14"/>
        <v>2.6531372556413135E-3</v>
      </c>
      <c r="J159" s="21">
        <f t="shared" si="11"/>
        <v>-3.2679317946429425</v>
      </c>
      <c r="K159">
        <f t="shared" si="12"/>
        <v>-0.2196193980973643</v>
      </c>
    </row>
    <row r="160" spans="1:11" x14ac:dyDescent="0.2">
      <c r="A160" s="1">
        <v>32174</v>
      </c>
      <c r="B160" s="21">
        <v>60.132261263620194</v>
      </c>
      <c r="C160">
        <v>116.2</v>
      </c>
      <c r="D160" s="20">
        <v>6.0523999999999996</v>
      </c>
      <c r="E160">
        <f t="shared" si="10"/>
        <v>11.695699865946787</v>
      </c>
      <c r="G160">
        <f t="shared" si="13"/>
        <v>1.2970928383738478E-2</v>
      </c>
      <c r="H160">
        <f t="shared" si="14"/>
        <v>7.2040481924173783E-3</v>
      </c>
      <c r="J160" s="21">
        <f t="shared" si="11"/>
        <v>-3.1842780547383605</v>
      </c>
      <c r="K160">
        <f t="shared" si="12"/>
        <v>-0.21399749863283002</v>
      </c>
    </row>
    <row r="161" spans="1:11" x14ac:dyDescent="0.2">
      <c r="A161" s="1">
        <v>32203</v>
      </c>
      <c r="B161" s="21">
        <v>60.403581699702933</v>
      </c>
      <c r="C161">
        <v>116.5</v>
      </c>
      <c r="D161" s="20">
        <v>5.9497</v>
      </c>
      <c r="E161">
        <f t="shared" si="10"/>
        <v>11.475148169953783</v>
      </c>
      <c r="G161">
        <f t="shared" si="13"/>
        <v>-1.6968475315577214E-2</v>
      </c>
      <c r="H161">
        <f t="shared" si="14"/>
        <v>-1.8857503058467007E-2</v>
      </c>
      <c r="J161" s="21">
        <f t="shared" si="11"/>
        <v>-3.4048297507313645</v>
      </c>
      <c r="K161">
        <f t="shared" si="12"/>
        <v>-0.22881954320632414</v>
      </c>
    </row>
    <row r="162" spans="1:11" x14ac:dyDescent="0.2">
      <c r="A162" s="1">
        <v>32234</v>
      </c>
      <c r="B162" s="21">
        <v>60.942744104739162</v>
      </c>
      <c r="C162">
        <v>117.2</v>
      </c>
      <c r="D162" s="20">
        <v>5.8891999999999998</v>
      </c>
      <c r="E162">
        <f t="shared" si="10"/>
        <v>11.325618006530265</v>
      </c>
      <c r="G162">
        <f t="shared" si="13"/>
        <v>-1.0168579928399812E-2</v>
      </c>
      <c r="H162">
        <f t="shared" si="14"/>
        <v>-1.3030782802007201E-2</v>
      </c>
      <c r="J162" s="21">
        <f t="shared" si="11"/>
        <v>-3.5543599141548832</v>
      </c>
      <c r="K162">
        <f t="shared" si="12"/>
        <v>-0.23886862823995525</v>
      </c>
    </row>
    <row r="163" spans="1:11" x14ac:dyDescent="0.2">
      <c r="A163" s="1">
        <v>32264</v>
      </c>
      <c r="B163" s="21">
        <v>61.161887533882918</v>
      </c>
      <c r="C163">
        <v>117.5</v>
      </c>
      <c r="D163" s="20">
        <v>5.9090999999999996</v>
      </c>
      <c r="E163">
        <f t="shared" si="10"/>
        <v>11.35215536988383</v>
      </c>
      <c r="G163">
        <f t="shared" si="13"/>
        <v>3.3790667662840779E-3</v>
      </c>
      <c r="H163">
        <f t="shared" si="14"/>
        <v>2.3431271775424811E-3</v>
      </c>
      <c r="J163" s="21">
        <f t="shared" si="11"/>
        <v>-3.5278225508013179</v>
      </c>
      <c r="K163">
        <f t="shared" si="12"/>
        <v>-0.23708520063710414</v>
      </c>
    </row>
    <row r="164" spans="1:11" x14ac:dyDescent="0.2">
      <c r="A164" s="1">
        <v>32295</v>
      </c>
      <c r="B164" s="21">
        <v>61.311461620441357</v>
      </c>
      <c r="C164">
        <v>118</v>
      </c>
      <c r="D164" s="20">
        <v>6.1074000000000002</v>
      </c>
      <c r="E164">
        <f t="shared" si="10"/>
        <v>11.754298151648145</v>
      </c>
      <c r="G164">
        <f t="shared" si="13"/>
        <v>3.3558409910138698E-2</v>
      </c>
      <c r="H164">
        <f t="shared" si="14"/>
        <v>3.5424354993516038E-2</v>
      </c>
      <c r="J164" s="21">
        <f t="shared" si="11"/>
        <v>-3.1256797690370028</v>
      </c>
      <c r="K164">
        <f t="shared" si="12"/>
        <v>-0.21005943595466581</v>
      </c>
    </row>
    <row r="165" spans="1:11" x14ac:dyDescent="0.2">
      <c r="A165" s="1">
        <v>32325</v>
      </c>
      <c r="B165" s="21">
        <v>61.607131326428963</v>
      </c>
      <c r="C165">
        <v>118.5</v>
      </c>
      <c r="D165" s="20">
        <v>6.3541999999999996</v>
      </c>
      <c r="E165">
        <f t="shared" si="10"/>
        <v>12.222167852782016</v>
      </c>
      <c r="G165">
        <f t="shared" si="13"/>
        <v>4.0409994432982765E-2</v>
      </c>
      <c r="H165">
        <f t="shared" si="14"/>
        <v>3.9804137609719348E-2</v>
      </c>
      <c r="J165" s="21">
        <f t="shared" si="11"/>
        <v>-2.6578100679031316</v>
      </c>
      <c r="K165">
        <f t="shared" si="12"/>
        <v>-0.1786165330399061</v>
      </c>
    </row>
    <row r="166" spans="1:11" x14ac:dyDescent="0.2">
      <c r="A166" s="1">
        <v>32356</v>
      </c>
      <c r="B166" s="21">
        <v>61.728877675953257</v>
      </c>
      <c r="C166">
        <v>119</v>
      </c>
      <c r="D166" s="20">
        <v>6.4878</v>
      </c>
      <c r="E166">
        <f t="shared" si="10"/>
        <v>12.507083055241656</v>
      </c>
      <c r="G166">
        <f t="shared" si="13"/>
        <v>2.1025463472978512E-2</v>
      </c>
      <c r="H166">
        <f t="shared" si="14"/>
        <v>2.3311347536009164E-2</v>
      </c>
      <c r="J166" s="21">
        <f t="shared" si="11"/>
        <v>-2.3728948654434916</v>
      </c>
      <c r="K166">
        <f t="shared" si="12"/>
        <v>-0.15946897758126721</v>
      </c>
    </row>
    <row r="167" spans="1:11" x14ac:dyDescent="0.2">
      <c r="A167" s="1">
        <v>32387</v>
      </c>
      <c r="B167" s="21">
        <v>62.198470738404154</v>
      </c>
      <c r="C167">
        <v>119.5</v>
      </c>
      <c r="D167" s="20">
        <v>6.4447999999999999</v>
      </c>
      <c r="E167">
        <f t="shared" si="10"/>
        <v>12.382195106357692</v>
      </c>
      <c r="G167">
        <f t="shared" si="13"/>
        <v>-6.6278245321989004E-3</v>
      </c>
      <c r="H167">
        <f t="shared" si="14"/>
        <v>-9.9853777521390352E-3</v>
      </c>
      <c r="J167" s="21">
        <f t="shared" si="11"/>
        <v>-2.4977828143274561</v>
      </c>
      <c r="K167">
        <f t="shared" si="12"/>
        <v>-0.16786199735250995</v>
      </c>
    </row>
    <row r="168" spans="1:11" x14ac:dyDescent="0.2">
      <c r="A168" s="1">
        <v>32417</v>
      </c>
      <c r="B168" s="21">
        <v>62.685456136501386</v>
      </c>
      <c r="C168">
        <v>119.9</v>
      </c>
      <c r="D168" s="20">
        <v>6.2694000000000001</v>
      </c>
      <c r="E168">
        <f t="shared" si="10"/>
        <v>11.991634205598272</v>
      </c>
      <c r="G168">
        <f t="shared" si="13"/>
        <v>-2.721573982125125E-2</v>
      </c>
      <c r="H168">
        <f t="shared" si="14"/>
        <v>-3.1542137513152602E-2</v>
      </c>
      <c r="J168" s="21">
        <f t="shared" si="11"/>
        <v>-2.8883437150868758</v>
      </c>
      <c r="K168">
        <f t="shared" si="12"/>
        <v>-0.19410940866193716</v>
      </c>
    </row>
    <row r="169" spans="1:11" x14ac:dyDescent="0.2">
      <c r="A169" s="1">
        <v>32448</v>
      </c>
      <c r="B169" s="21">
        <v>62.782853216120849</v>
      </c>
      <c r="C169">
        <v>120.3</v>
      </c>
      <c r="D169" s="20">
        <v>6.0968</v>
      </c>
      <c r="E169">
        <f t="shared" si="10"/>
        <v>11.682250844433941</v>
      </c>
      <c r="G169">
        <f t="shared" si="13"/>
        <v>-2.7530545187737232E-2</v>
      </c>
      <c r="H169">
        <f t="shared" si="14"/>
        <v>-2.579993317507101E-2</v>
      </c>
      <c r="J169" s="21">
        <f t="shared" si="11"/>
        <v>-3.1977270762512067</v>
      </c>
      <c r="K169">
        <f t="shared" si="12"/>
        <v>-0.2149013320648776</v>
      </c>
    </row>
    <row r="170" spans="1:11" x14ac:dyDescent="0.2">
      <c r="A170" s="1">
        <v>32478</v>
      </c>
      <c r="B170" s="21">
        <v>62.915034967032938</v>
      </c>
      <c r="C170">
        <v>120.7</v>
      </c>
      <c r="D170" s="20">
        <v>6.0888</v>
      </c>
      <c r="E170">
        <f t="shared" si="10"/>
        <v>11.681121378778416</v>
      </c>
      <c r="G170">
        <f t="shared" si="13"/>
        <v>-1.3121637580369994E-3</v>
      </c>
      <c r="H170">
        <f t="shared" si="14"/>
        <v>-9.6682195115160852E-5</v>
      </c>
      <c r="J170" s="21">
        <f t="shared" si="11"/>
        <v>-3.1988565419067321</v>
      </c>
      <c r="K170">
        <f t="shared" si="12"/>
        <v>-0.21497723712747563</v>
      </c>
    </row>
    <row r="171" spans="1:11" x14ac:dyDescent="0.2">
      <c r="A171" s="1">
        <v>32509</v>
      </c>
      <c r="B171" s="21">
        <v>63.645513064178786</v>
      </c>
      <c r="C171">
        <v>121.2</v>
      </c>
      <c r="D171" s="20">
        <v>6.2725</v>
      </c>
      <c r="E171">
        <f t="shared" si="10"/>
        <v>11.944706914899141</v>
      </c>
      <c r="G171">
        <f t="shared" si="13"/>
        <v>3.0170148469320646E-2</v>
      </c>
      <c r="H171">
        <f t="shared" si="14"/>
        <v>2.2565088365539276E-2</v>
      </c>
      <c r="J171" s="21">
        <f t="shared" si="11"/>
        <v>-2.9352710057860065</v>
      </c>
      <c r="K171">
        <f t="shared" si="12"/>
        <v>-0.19726312911429722</v>
      </c>
    </row>
    <row r="172" spans="1:11" x14ac:dyDescent="0.2">
      <c r="A172" s="1">
        <v>32540</v>
      </c>
      <c r="B172" s="21">
        <v>64.003795178493178</v>
      </c>
      <c r="C172">
        <v>121.6</v>
      </c>
      <c r="D172" s="20">
        <v>6.3238000000000003</v>
      </c>
      <c r="E172">
        <f t="shared" si="10"/>
        <v>12.014507543740059</v>
      </c>
      <c r="G172">
        <f t="shared" si="13"/>
        <v>8.1785571941013213E-3</v>
      </c>
      <c r="H172">
        <f t="shared" si="14"/>
        <v>5.8436451675387691E-3</v>
      </c>
      <c r="J172" s="21">
        <f t="shared" si="11"/>
        <v>-2.8654703769450887</v>
      </c>
      <c r="K172">
        <f t="shared" si="12"/>
        <v>-0.1925722196779408</v>
      </c>
    </row>
    <row r="173" spans="1:11" x14ac:dyDescent="0.2">
      <c r="A173" s="1">
        <v>32568</v>
      </c>
      <c r="B173" s="21">
        <v>64.264680213188129</v>
      </c>
      <c r="C173">
        <v>122.2</v>
      </c>
      <c r="D173" s="20">
        <v>6.3933</v>
      </c>
      <c r="E173">
        <f t="shared" si="10"/>
        <v>12.156930640723438</v>
      </c>
      <c r="G173">
        <f t="shared" si="13"/>
        <v>1.0990227394920726E-2</v>
      </c>
      <c r="H173">
        <f t="shared" si="14"/>
        <v>1.1854260065580879E-2</v>
      </c>
      <c r="J173" s="21">
        <f t="shared" si="11"/>
        <v>-2.72304727996171</v>
      </c>
      <c r="K173">
        <f t="shared" si="12"/>
        <v>-0.18300076078582839</v>
      </c>
    </row>
    <row r="174" spans="1:11" x14ac:dyDescent="0.2">
      <c r="A174" s="1">
        <v>32599</v>
      </c>
      <c r="B174" s="21">
        <v>64.859498092292597</v>
      </c>
      <c r="C174">
        <v>123.1</v>
      </c>
      <c r="D174" s="20">
        <v>6.3689</v>
      </c>
      <c r="E174">
        <f t="shared" si="10"/>
        <v>12.087845466894938</v>
      </c>
      <c r="G174">
        <f t="shared" si="13"/>
        <v>-3.8164953936151713E-3</v>
      </c>
      <c r="H174">
        <f t="shared" si="14"/>
        <v>-5.6827809477728586E-3</v>
      </c>
      <c r="J174" s="21">
        <f t="shared" si="11"/>
        <v>-2.7921324537902095</v>
      </c>
      <c r="K174">
        <f t="shared" si="12"/>
        <v>-0.18764358849677953</v>
      </c>
    </row>
    <row r="175" spans="1:11" x14ac:dyDescent="0.2">
      <c r="A175" s="1">
        <v>32629</v>
      </c>
      <c r="B175" s="21">
        <v>65.137775462633869</v>
      </c>
      <c r="C175">
        <v>123.7</v>
      </c>
      <c r="D175" s="20">
        <v>6.5755999999999997</v>
      </c>
      <c r="E175">
        <f t="shared" si="10"/>
        <v>12.487404032804374</v>
      </c>
      <c r="G175">
        <f t="shared" si="13"/>
        <v>3.2454583994096176E-2</v>
      </c>
      <c r="H175">
        <f t="shared" si="14"/>
        <v>3.3054572628654855E-2</v>
      </c>
      <c r="J175" s="21">
        <f t="shared" si="11"/>
        <v>-2.3925738878807739</v>
      </c>
      <c r="K175">
        <f t="shared" si="12"/>
        <v>-0.16079149449239294</v>
      </c>
    </row>
    <row r="176" spans="1:11" x14ac:dyDescent="0.2">
      <c r="A176" s="1">
        <v>32660</v>
      </c>
      <c r="B176" s="21">
        <v>65.349961957519099</v>
      </c>
      <c r="C176">
        <v>124.1</v>
      </c>
      <c r="D176" s="20">
        <v>6.6871999999999998</v>
      </c>
      <c r="E176">
        <f t="shared" si="10"/>
        <v>12.699036007694486</v>
      </c>
      <c r="G176">
        <f t="shared" si="13"/>
        <v>1.6971835269785185E-2</v>
      </c>
      <c r="H176">
        <f t="shared" si="14"/>
        <v>1.6947635740315325E-2</v>
      </c>
      <c r="J176" s="21">
        <f t="shared" si="11"/>
        <v>-2.1809419129906615</v>
      </c>
      <c r="K176">
        <f t="shared" si="12"/>
        <v>-0.14656889443087562</v>
      </c>
    </row>
    <row r="177" spans="1:11" x14ac:dyDescent="0.2">
      <c r="A177" s="1">
        <v>32690</v>
      </c>
      <c r="B177" s="21">
        <v>65.374311227423959</v>
      </c>
      <c r="C177">
        <v>124.5</v>
      </c>
      <c r="D177" s="20">
        <v>6.4653</v>
      </c>
      <c r="E177">
        <f t="shared" si="10"/>
        <v>12.312632208082658</v>
      </c>
      <c r="G177">
        <f t="shared" si="13"/>
        <v>-3.3182796985285257E-2</v>
      </c>
      <c r="H177">
        <f t="shared" si="14"/>
        <v>-3.0427805652153639E-2</v>
      </c>
      <c r="J177" s="21">
        <f t="shared" si="11"/>
        <v>-2.5673457126024903</v>
      </c>
      <c r="K177">
        <f t="shared" si="12"/>
        <v>-0.17253693024863559</v>
      </c>
    </row>
    <row r="178" spans="1:11" x14ac:dyDescent="0.2">
      <c r="A178" s="1">
        <v>32721</v>
      </c>
      <c r="B178" s="21">
        <v>65.631717794989626</v>
      </c>
      <c r="C178">
        <v>124.5</v>
      </c>
      <c r="D178" s="20">
        <v>6.5480999999999998</v>
      </c>
      <c r="E178">
        <f t="shared" si="10"/>
        <v>12.421409607874622</v>
      </c>
      <c r="G178">
        <f t="shared" si="13"/>
        <v>1.2806830309498363E-2</v>
      </c>
      <c r="H178">
        <f t="shared" si="14"/>
        <v>8.8346178098748229E-3</v>
      </c>
      <c r="J178" s="21">
        <f t="shared" si="11"/>
        <v>-2.4585683128105256</v>
      </c>
      <c r="K178">
        <f t="shared" si="12"/>
        <v>-0.16522661027559649</v>
      </c>
    </row>
    <row r="179" spans="1:11" x14ac:dyDescent="0.2">
      <c r="A179" s="1">
        <v>32752</v>
      </c>
      <c r="B179" s="21">
        <v>66.160444798638053</v>
      </c>
      <c r="C179">
        <v>124.8</v>
      </c>
      <c r="D179" s="20">
        <v>6.6102999999999996</v>
      </c>
      <c r="E179">
        <f t="shared" si="10"/>
        <v>12.469164052793404</v>
      </c>
      <c r="G179">
        <f t="shared" si="13"/>
        <v>9.4989386234174411E-3</v>
      </c>
      <c r="H179">
        <f t="shared" si="14"/>
        <v>3.8445270244134022E-3</v>
      </c>
      <c r="J179" s="21">
        <f t="shared" si="11"/>
        <v>-2.4108138678917435</v>
      </c>
      <c r="K179">
        <f t="shared" si="12"/>
        <v>-0.16201730141953985</v>
      </c>
    </row>
    <row r="180" spans="1:11" x14ac:dyDescent="0.2">
      <c r="A180" s="1">
        <v>32782</v>
      </c>
      <c r="B180" s="21">
        <v>66.734391874966931</v>
      </c>
      <c r="C180">
        <v>125.4</v>
      </c>
      <c r="D180" s="20">
        <v>6.4580000000000002</v>
      </c>
      <c r="E180">
        <f t="shared" si="10"/>
        <v>12.135170146111433</v>
      </c>
      <c r="G180">
        <f t="shared" si="13"/>
        <v>-2.3039801521867354E-2</v>
      </c>
      <c r="H180">
        <f t="shared" si="14"/>
        <v>-2.6785589255853059E-2</v>
      </c>
      <c r="J180" s="21">
        <f t="shared" si="11"/>
        <v>-2.7448077745737152</v>
      </c>
      <c r="K180">
        <f t="shared" si="12"/>
        <v>-0.18446316178722733</v>
      </c>
    </row>
    <row r="181" spans="1:11" x14ac:dyDescent="0.2">
      <c r="A181" s="1">
        <v>32813</v>
      </c>
      <c r="B181" s="21">
        <v>66.838745888844912</v>
      </c>
      <c r="C181">
        <v>125.9</v>
      </c>
      <c r="D181" s="20">
        <v>6.4306000000000001</v>
      </c>
      <c r="E181">
        <f t="shared" si="10"/>
        <v>12.112922366114006</v>
      </c>
      <c r="G181">
        <f t="shared" si="13"/>
        <v>-4.2427996283679326E-3</v>
      </c>
      <c r="H181">
        <f t="shared" si="14"/>
        <v>-1.8333307015522271E-3</v>
      </c>
      <c r="J181" s="21">
        <f t="shared" si="11"/>
        <v>-2.7670555545711419</v>
      </c>
      <c r="K181">
        <f t="shared" si="12"/>
        <v>-0.18595831051096967</v>
      </c>
    </row>
    <row r="182" spans="1:11" x14ac:dyDescent="0.2">
      <c r="A182" s="1">
        <v>32843</v>
      </c>
      <c r="B182" s="21">
        <v>67.078760120764272</v>
      </c>
      <c r="C182">
        <v>126.3</v>
      </c>
      <c r="D182" s="20">
        <v>6.2919999999999998</v>
      </c>
      <c r="E182">
        <f t="shared" si="10"/>
        <v>11.846963160459586</v>
      </c>
      <c r="G182">
        <f t="shared" si="13"/>
        <v>-2.1553198768388682E-2</v>
      </c>
      <c r="H182">
        <f t="shared" si="14"/>
        <v>-2.1956650725215798E-2</v>
      </c>
      <c r="J182" s="21">
        <f t="shared" si="11"/>
        <v>-3.0330147602255622</v>
      </c>
      <c r="K182">
        <f t="shared" si="12"/>
        <v>-0.20383193956284495</v>
      </c>
    </row>
    <row r="183" spans="1:11" x14ac:dyDescent="0.2">
      <c r="A183" s="1">
        <v>32874</v>
      </c>
      <c r="B183" s="21">
        <v>68.991917041860546</v>
      </c>
      <c r="C183">
        <v>127.5</v>
      </c>
      <c r="D183" s="20">
        <v>6.1776</v>
      </c>
      <c r="E183">
        <f t="shared" si="10"/>
        <v>11.416467809150751</v>
      </c>
      <c r="G183">
        <f t="shared" si="13"/>
        <v>-1.8181818181818188E-2</v>
      </c>
      <c r="H183">
        <f t="shared" si="14"/>
        <v>-3.6338034100220407E-2</v>
      </c>
      <c r="J183" s="21">
        <f t="shared" si="11"/>
        <v>-3.4635101115343971</v>
      </c>
      <c r="K183">
        <f t="shared" si="12"/>
        <v>-0.23276312169251656</v>
      </c>
    </row>
    <row r="184" spans="1:11" x14ac:dyDescent="0.2">
      <c r="A184" s="1">
        <v>32905</v>
      </c>
      <c r="B184" s="21">
        <v>69.221495872392097</v>
      </c>
      <c r="C184">
        <v>128</v>
      </c>
      <c r="D184" s="20">
        <v>6.125</v>
      </c>
      <c r="E184">
        <f t="shared" si="10"/>
        <v>11.325961540115836</v>
      </c>
      <c r="G184">
        <f t="shared" si="13"/>
        <v>-8.5146335146335517E-3</v>
      </c>
      <c r="H184">
        <f t="shared" si="14"/>
        <v>-7.9276944977999531E-3</v>
      </c>
      <c r="J184" s="21">
        <f t="shared" si="11"/>
        <v>-3.5540163805693119</v>
      </c>
      <c r="K184">
        <f t="shared" si="12"/>
        <v>-0.23884554127118407</v>
      </c>
    </row>
    <row r="185" spans="1:11" x14ac:dyDescent="0.2">
      <c r="A185" s="1">
        <v>32933</v>
      </c>
      <c r="B185" s="21">
        <v>71.124217392100547</v>
      </c>
      <c r="C185">
        <v>128.6</v>
      </c>
      <c r="D185" s="20">
        <v>6.1683000000000003</v>
      </c>
      <c r="E185">
        <f t="shared" si="10"/>
        <v>11.152929467426407</v>
      </c>
      <c r="G185">
        <f t="shared" si="13"/>
        <v>7.069387755102019E-3</v>
      </c>
      <c r="H185">
        <f t="shared" si="14"/>
        <v>-1.5277473093702532E-2</v>
      </c>
      <c r="J185" s="21">
        <f t="shared" si="11"/>
        <v>-3.7270484532587407</v>
      </c>
      <c r="K185">
        <f t="shared" si="12"/>
        <v>-0.25047405803456524</v>
      </c>
    </row>
    <row r="186" spans="1:11" x14ac:dyDescent="0.2">
      <c r="A186" s="1">
        <v>32964</v>
      </c>
      <c r="B186" s="21">
        <v>71.381623959666229</v>
      </c>
      <c r="C186">
        <v>128.9</v>
      </c>
      <c r="D186" s="20">
        <v>6.1159999999999997</v>
      </c>
      <c r="E186">
        <f t="shared" si="10"/>
        <v>11.044192556412753</v>
      </c>
      <c r="G186">
        <f t="shared" si="13"/>
        <v>-8.4788353355058632E-3</v>
      </c>
      <c r="H186">
        <f t="shared" si="14"/>
        <v>-9.7496277844519863E-3</v>
      </c>
      <c r="J186" s="21">
        <f t="shared" si="11"/>
        <v>-3.8357853642723949</v>
      </c>
      <c r="K186">
        <f t="shared" si="12"/>
        <v>-0.25778165698351896</v>
      </c>
    </row>
    <row r="187" spans="1:11" x14ac:dyDescent="0.2">
      <c r="A187" s="1">
        <v>32994</v>
      </c>
      <c r="B187" s="21">
        <v>71.788604613790341</v>
      </c>
      <c r="C187">
        <v>129.1</v>
      </c>
      <c r="D187" s="20">
        <v>6.056</v>
      </c>
      <c r="E187">
        <f t="shared" si="10"/>
        <v>10.89072011088809</v>
      </c>
      <c r="G187">
        <f t="shared" si="13"/>
        <v>-9.8103335513406442E-3</v>
      </c>
      <c r="H187">
        <f t="shared" si="14"/>
        <v>-1.3896212397668695E-2</v>
      </c>
      <c r="J187" s="21">
        <f t="shared" si="11"/>
        <v>-3.9892578097970581</v>
      </c>
      <c r="K187">
        <f t="shared" si="12"/>
        <v>-0.26809568072352175</v>
      </c>
    </row>
    <row r="188" spans="1:11" x14ac:dyDescent="0.2">
      <c r="A188" s="1">
        <v>33025</v>
      </c>
      <c r="B188" s="21">
        <v>71.743384541109876</v>
      </c>
      <c r="C188">
        <v>129.9</v>
      </c>
      <c r="D188" s="20">
        <v>6.0895999999999999</v>
      </c>
      <c r="E188">
        <f t="shared" si="10"/>
        <v>11.025950964812992</v>
      </c>
      <c r="G188">
        <f t="shared" si="13"/>
        <v>5.5482166446498837E-3</v>
      </c>
      <c r="H188">
        <f t="shared" si="14"/>
        <v>1.2417071832532267E-2</v>
      </c>
      <c r="J188" s="21">
        <f t="shared" si="11"/>
        <v>-3.8540269558721558</v>
      </c>
      <c r="K188">
        <f t="shared" si="12"/>
        <v>-0.25900757221652504</v>
      </c>
    </row>
    <row r="189" spans="1:11" x14ac:dyDescent="0.2">
      <c r="A189" s="1">
        <v>33055</v>
      </c>
      <c r="B189" s="21">
        <v>72.425164098446004</v>
      </c>
      <c r="C189">
        <v>130.5</v>
      </c>
      <c r="D189" s="20">
        <v>5.9470000000000001</v>
      </c>
      <c r="E189">
        <f t="shared" si="10"/>
        <v>10.715660912346515</v>
      </c>
      <c r="G189">
        <f t="shared" si="13"/>
        <v>-2.3416973200210189E-2</v>
      </c>
      <c r="H189">
        <f t="shared" si="14"/>
        <v>-2.8141795066629949E-2</v>
      </c>
      <c r="J189" s="21">
        <f t="shared" si="11"/>
        <v>-4.1643170083386334</v>
      </c>
      <c r="K189">
        <f t="shared" si="12"/>
        <v>-0.2798604292651321</v>
      </c>
    </row>
    <row r="190" spans="1:11" x14ac:dyDescent="0.2">
      <c r="A190" s="1">
        <v>33086</v>
      </c>
      <c r="B190" s="21">
        <v>72.922584897931031</v>
      </c>
      <c r="C190">
        <v>131.6</v>
      </c>
      <c r="D190" s="20">
        <v>5.7754000000000003</v>
      </c>
      <c r="E190">
        <f t="shared" si="10"/>
        <v>10.422595977142384</v>
      </c>
      <c r="G190">
        <f t="shared" si="13"/>
        <v>-2.8854884815873505E-2</v>
      </c>
      <c r="H190">
        <f t="shared" si="14"/>
        <v>-2.7349216963973078E-2</v>
      </c>
      <c r="J190" s="21">
        <f t="shared" si="11"/>
        <v>-4.4573819435427637</v>
      </c>
      <c r="K190">
        <f t="shared" si="12"/>
        <v>-0.29955568262950238</v>
      </c>
    </row>
    <row r="191" spans="1:11" x14ac:dyDescent="0.2">
      <c r="A191" s="1">
        <v>33117</v>
      </c>
      <c r="B191" s="21">
        <v>73.753938541825576</v>
      </c>
      <c r="C191">
        <v>132.5</v>
      </c>
      <c r="D191" s="20">
        <v>5.7663000000000002</v>
      </c>
      <c r="E191">
        <f t="shared" si="10"/>
        <v>10.359239995932134</v>
      </c>
      <c r="G191">
        <f t="shared" si="13"/>
        <v>-1.5756484399349624E-3</v>
      </c>
      <c r="H191">
        <f t="shared" si="14"/>
        <v>-6.0787141081929397E-3</v>
      </c>
      <c r="J191" s="21">
        <f t="shared" si="11"/>
        <v>-4.5207379247530142</v>
      </c>
      <c r="K191">
        <f t="shared" si="12"/>
        <v>-0.303813483383506</v>
      </c>
    </row>
    <row r="192" spans="1:11" x14ac:dyDescent="0.2">
      <c r="A192" s="1">
        <v>33147</v>
      </c>
      <c r="B192" s="21">
        <v>74.237445472793553</v>
      </c>
      <c r="C192">
        <v>133.4</v>
      </c>
      <c r="D192" s="20">
        <v>5.6410999999999998</v>
      </c>
      <c r="E192">
        <f t="shared" si="10"/>
        <v>10.136700356638531</v>
      </c>
      <c r="G192">
        <f t="shared" si="13"/>
        <v>-2.1712363213846064E-2</v>
      </c>
      <c r="H192">
        <f t="shared" si="14"/>
        <v>-2.1482236088843365E-2</v>
      </c>
      <c r="J192" s="21">
        <f t="shared" si="11"/>
        <v>-4.7432775640466165</v>
      </c>
      <c r="K192">
        <f t="shared" si="12"/>
        <v>-0.31876912649533107</v>
      </c>
    </row>
    <row r="193" spans="1:11" x14ac:dyDescent="0.2">
      <c r="A193" s="1">
        <v>33178</v>
      </c>
      <c r="B193" s="21">
        <v>74.484416638971453</v>
      </c>
      <c r="C193">
        <v>133.69999999999999</v>
      </c>
      <c r="D193" s="20">
        <v>5.5632999999999999</v>
      </c>
      <c r="E193">
        <f t="shared" si="10"/>
        <v>9.986158763990705</v>
      </c>
      <c r="G193">
        <f t="shared" si="13"/>
        <v>-1.3791636382974981E-2</v>
      </c>
      <c r="H193">
        <f t="shared" si="14"/>
        <v>-1.4851143602093053E-2</v>
      </c>
      <c r="J193" s="21">
        <f t="shared" si="11"/>
        <v>-4.8938191566944429</v>
      </c>
      <c r="K193">
        <f t="shared" si="12"/>
        <v>-0.32888618402392811</v>
      </c>
    </row>
    <row r="194" spans="1:11" x14ac:dyDescent="0.2">
      <c r="A194" s="1">
        <v>33208</v>
      </c>
      <c r="B194" s="21">
        <v>74.390498026481268</v>
      </c>
      <c r="C194">
        <v>134.19999999999999</v>
      </c>
      <c r="D194" s="20">
        <v>5.6337999999999999</v>
      </c>
      <c r="E194">
        <f t="shared" si="10"/>
        <v>10.163340481076787</v>
      </c>
      <c r="G194">
        <f t="shared" si="13"/>
        <v>1.2672334765337023E-2</v>
      </c>
      <c r="H194">
        <f t="shared" si="14"/>
        <v>1.7742729839724358E-2</v>
      </c>
      <c r="J194" s="21">
        <f t="shared" si="11"/>
        <v>-4.7166374396083608</v>
      </c>
      <c r="K194">
        <f t="shared" si="12"/>
        <v>-0.31697879289535824</v>
      </c>
    </row>
    <row r="195" spans="1:11" x14ac:dyDescent="0.2">
      <c r="A195" s="1">
        <v>33239</v>
      </c>
      <c r="B195" s="21">
        <v>76.161037795277622</v>
      </c>
      <c r="C195">
        <v>134.69999999999999</v>
      </c>
      <c r="D195" s="20">
        <v>5.6345000000000001</v>
      </c>
      <c r="E195">
        <f t="shared" ref="E195:E258" si="15">C195*D195/B195</f>
        <v>9.9652942235387947</v>
      </c>
      <c r="G195">
        <f t="shared" si="13"/>
        <v>1.2425006212501977E-4</v>
      </c>
      <c r="H195">
        <f t="shared" si="14"/>
        <v>-1.9486335020137968E-2</v>
      </c>
      <c r="J195" s="21">
        <f t="shared" ref="J195:J258" si="16">E195-$E$597</f>
        <v>-4.9146836971463532</v>
      </c>
      <c r="K195">
        <f t="shared" ref="K195:K258" si="17">E195/$E$597-1</f>
        <v>-0.33028837296285829</v>
      </c>
    </row>
    <row r="196" spans="1:11" x14ac:dyDescent="0.2">
      <c r="A196" s="1">
        <v>33270</v>
      </c>
      <c r="B196" s="21">
        <v>78.275945809871317</v>
      </c>
      <c r="C196">
        <v>134.80000000000001</v>
      </c>
      <c r="D196" s="20">
        <v>5.5515999999999996</v>
      </c>
      <c r="E196">
        <f t="shared" si="15"/>
        <v>9.5604808381072992</v>
      </c>
      <c r="G196">
        <f t="shared" ref="G196:G259" si="18">D196/D195-1</f>
        <v>-1.471292927500234E-2</v>
      </c>
      <c r="H196">
        <f t="shared" ref="H196:H259" si="19">E196/E195-1</f>
        <v>-4.0622321463955835E-2</v>
      </c>
      <c r="J196" s="21">
        <f t="shared" si="16"/>
        <v>-5.3194970825778487</v>
      </c>
      <c r="K196">
        <f t="shared" si="17"/>
        <v>-0.35749361396451007</v>
      </c>
    </row>
    <row r="197" spans="1:11" x14ac:dyDescent="0.2">
      <c r="A197" s="1">
        <v>33298</v>
      </c>
      <c r="B197" s="21">
        <v>78.557701647341844</v>
      </c>
      <c r="C197">
        <v>134.80000000000001</v>
      </c>
      <c r="D197" s="20">
        <v>5.9081000000000001</v>
      </c>
      <c r="E197">
        <f t="shared" si="15"/>
        <v>10.137922358971514</v>
      </c>
      <c r="G197">
        <f t="shared" si="18"/>
        <v>6.4215721593774866E-2</v>
      </c>
      <c r="H197">
        <f t="shared" si="19"/>
        <v>6.0398794855859084E-2</v>
      </c>
      <c r="J197" s="21">
        <f t="shared" si="16"/>
        <v>-4.7420555617136344</v>
      </c>
      <c r="K197">
        <f t="shared" si="17"/>
        <v>-0.31868700256077309</v>
      </c>
    </row>
    <row r="198" spans="1:11" x14ac:dyDescent="0.2">
      <c r="A198" s="1">
        <v>33329</v>
      </c>
      <c r="B198" s="21">
        <v>78.989031571370845</v>
      </c>
      <c r="C198">
        <v>135.1</v>
      </c>
      <c r="D198" s="20">
        <v>6.1144999999999996</v>
      </c>
      <c r="E198">
        <f t="shared" si="15"/>
        <v>10.458020988060881</v>
      </c>
      <c r="G198">
        <f t="shared" si="18"/>
        <v>3.4935089114943807E-2</v>
      </c>
      <c r="H198">
        <f t="shared" si="19"/>
        <v>3.1574381589744238E-2</v>
      </c>
      <c r="J198" s="21">
        <f t="shared" si="16"/>
        <v>-4.4219569326242674</v>
      </c>
      <c r="K198">
        <f t="shared" si="17"/>
        <v>-0.29717496599757443</v>
      </c>
    </row>
    <row r="199" spans="1:11" x14ac:dyDescent="0.2">
      <c r="A199" s="1">
        <v>33359</v>
      </c>
      <c r="B199" s="21">
        <v>79.069036315343936</v>
      </c>
      <c r="C199">
        <v>135.6</v>
      </c>
      <c r="D199" s="20">
        <v>6.1577999999999999</v>
      </c>
      <c r="E199">
        <f t="shared" si="15"/>
        <v>10.560362423918431</v>
      </c>
      <c r="G199">
        <f t="shared" si="18"/>
        <v>7.0815275165589942E-3</v>
      </c>
      <c r="H199">
        <f t="shared" si="19"/>
        <v>9.7859275645348909E-3</v>
      </c>
      <c r="J199" s="21">
        <f t="shared" si="16"/>
        <v>-4.3196154967667173</v>
      </c>
      <c r="K199">
        <f t="shared" si="17"/>
        <v>-0.29029717112428488</v>
      </c>
    </row>
    <row r="200" spans="1:11" x14ac:dyDescent="0.2">
      <c r="A200" s="1">
        <v>33390</v>
      </c>
      <c r="B200" s="21">
        <v>78.964682301465956</v>
      </c>
      <c r="C200">
        <v>136</v>
      </c>
      <c r="D200" s="20">
        <v>6.4234999999999998</v>
      </c>
      <c r="E200">
        <f t="shared" si="15"/>
        <v>11.063123089191254</v>
      </c>
      <c r="G200">
        <f t="shared" si="18"/>
        <v>4.3148527071356524E-2</v>
      </c>
      <c r="H200">
        <f t="shared" si="19"/>
        <v>4.7608277546811184E-2</v>
      </c>
      <c r="J200" s="21">
        <f t="shared" si="16"/>
        <v>-3.8168548314938935</v>
      </c>
      <c r="K200">
        <f t="shared" si="17"/>
        <v>-0.25650944187141289</v>
      </c>
    </row>
    <row r="201" spans="1:11" x14ac:dyDescent="0.2">
      <c r="A201" s="1">
        <v>33420</v>
      </c>
      <c r="B201" s="21">
        <v>78.982074637112291</v>
      </c>
      <c r="C201">
        <v>136.19999999999999</v>
      </c>
      <c r="D201" s="20">
        <v>6.4608999999999996</v>
      </c>
      <c r="E201">
        <f t="shared" si="15"/>
        <v>11.14144676552362</v>
      </c>
      <c r="G201">
        <f t="shared" si="18"/>
        <v>5.8223709815521385E-3</v>
      </c>
      <c r="H201">
        <f t="shared" si="19"/>
        <v>7.0797075745174798E-3</v>
      </c>
      <c r="J201" s="21">
        <f t="shared" si="16"/>
        <v>-3.7385311551615281</v>
      </c>
      <c r="K201">
        <f t="shared" si="17"/>
        <v>-0.2512457461354477</v>
      </c>
    </row>
    <row r="202" spans="1:11" x14ac:dyDescent="0.2">
      <c r="A202" s="1">
        <v>33451</v>
      </c>
      <c r="B202" s="21">
        <v>78.870763688975785</v>
      </c>
      <c r="C202">
        <v>136.6</v>
      </c>
      <c r="D202" s="20">
        <v>6.3311000000000002</v>
      </c>
      <c r="E202">
        <f t="shared" si="15"/>
        <v>10.96513105173447</v>
      </c>
      <c r="G202">
        <f t="shared" si="18"/>
        <v>-2.0090080329365767E-2</v>
      </c>
      <c r="H202">
        <f t="shared" si="19"/>
        <v>-1.5825208117023482E-2</v>
      </c>
      <c r="J202" s="21">
        <f t="shared" si="16"/>
        <v>-3.9148468689506775</v>
      </c>
      <c r="K202">
        <f t="shared" si="17"/>
        <v>-0.26309493803136086</v>
      </c>
    </row>
    <row r="203" spans="1:11" x14ac:dyDescent="0.2">
      <c r="A203" s="1">
        <v>33482</v>
      </c>
      <c r="B203" s="21">
        <v>79.729945069904474</v>
      </c>
      <c r="C203">
        <v>137</v>
      </c>
      <c r="D203" s="20">
        <v>6.1651999999999996</v>
      </c>
      <c r="E203">
        <f t="shared" si="15"/>
        <v>10.593665896288469</v>
      </c>
      <c r="G203">
        <f t="shared" si="18"/>
        <v>-2.6203977191957217E-2</v>
      </c>
      <c r="H203">
        <f t="shared" si="19"/>
        <v>-3.3876946266615082E-2</v>
      </c>
      <c r="J203" s="21">
        <f t="shared" si="16"/>
        <v>-4.286312024396679</v>
      </c>
      <c r="K203">
        <f t="shared" si="17"/>
        <v>-0.28805903121926912</v>
      </c>
    </row>
    <row r="204" spans="1:11" x14ac:dyDescent="0.2">
      <c r="A204" s="1">
        <v>33512</v>
      </c>
      <c r="B204" s="21">
        <v>80.029093243021336</v>
      </c>
      <c r="C204">
        <v>137.19999999999999</v>
      </c>
      <c r="D204" s="20">
        <v>6.1551999999999998</v>
      </c>
      <c r="E204">
        <f t="shared" si="15"/>
        <v>10.552330481060912</v>
      </c>
      <c r="G204">
        <f t="shared" si="18"/>
        <v>-1.622007396353653E-3</v>
      </c>
      <c r="H204">
        <f t="shared" si="19"/>
        <v>-3.9018990812272891E-3</v>
      </c>
      <c r="J204" s="21">
        <f t="shared" si="16"/>
        <v>-4.3276474396242364</v>
      </c>
      <c r="K204">
        <f t="shared" si="17"/>
        <v>-0.2908369530312428</v>
      </c>
    </row>
    <row r="205" spans="1:11" x14ac:dyDescent="0.2">
      <c r="A205" s="1">
        <v>33543</v>
      </c>
      <c r="B205" s="21">
        <v>80.390853824465012</v>
      </c>
      <c r="C205">
        <v>137.80000000000001</v>
      </c>
      <c r="D205" s="20">
        <v>5.9245999999999999</v>
      </c>
      <c r="E205">
        <f t="shared" si="15"/>
        <v>10.155507015544913</v>
      </c>
      <c r="G205">
        <f t="shared" si="18"/>
        <v>-3.7464257863270123E-2</v>
      </c>
      <c r="H205">
        <f t="shared" si="19"/>
        <v>-3.7605291667865082E-2</v>
      </c>
      <c r="J205" s="21">
        <f t="shared" si="16"/>
        <v>-4.7244709051402349</v>
      </c>
      <c r="K205">
        <f t="shared" si="17"/>
        <v>-0.31750523625257487</v>
      </c>
    </row>
    <row r="206" spans="1:11" x14ac:dyDescent="0.2">
      <c r="A206" s="1">
        <v>33573</v>
      </c>
      <c r="B206" s="21">
        <v>80.279542876328492</v>
      </c>
      <c r="C206">
        <v>138.19999999999999</v>
      </c>
      <c r="D206" s="20">
        <v>5.7157999999999998</v>
      </c>
      <c r="E206">
        <f t="shared" si="15"/>
        <v>9.8396619076031087</v>
      </c>
      <c r="G206">
        <f t="shared" si="18"/>
        <v>-3.5242885595652029E-2</v>
      </c>
      <c r="H206">
        <f t="shared" si="19"/>
        <v>-3.1100870439884853E-2</v>
      </c>
      <c r="J206" s="21">
        <f t="shared" si="16"/>
        <v>-5.0403160130820392</v>
      </c>
      <c r="K206">
        <f t="shared" si="17"/>
        <v>-0.33873141747578328</v>
      </c>
    </row>
    <row r="207" spans="1:11" x14ac:dyDescent="0.2">
      <c r="A207" s="1">
        <v>33604</v>
      </c>
      <c r="B207" s="21">
        <v>80.143882658287126</v>
      </c>
      <c r="C207">
        <v>138.30000000000001</v>
      </c>
      <c r="D207" s="20">
        <v>5.7461000000000002</v>
      </c>
      <c r="E207">
        <f t="shared" si="15"/>
        <v>9.9157365932511023</v>
      </c>
      <c r="G207">
        <f t="shared" si="18"/>
        <v>5.301095209769402E-3</v>
      </c>
      <c r="H207">
        <f t="shared" si="19"/>
        <v>7.7314328848241409E-3</v>
      </c>
      <c r="J207" s="21">
        <f t="shared" si="16"/>
        <v>-4.9642413274340456</v>
      </c>
      <c r="K207">
        <f t="shared" si="17"/>
        <v>-0.33361886381115458</v>
      </c>
    </row>
    <row r="208" spans="1:11" x14ac:dyDescent="0.2">
      <c r="A208" s="1">
        <v>33635</v>
      </c>
      <c r="B208" s="21">
        <v>80.178667329579781</v>
      </c>
      <c r="C208">
        <v>138.6</v>
      </c>
      <c r="D208" s="20">
        <v>5.8764000000000003</v>
      </c>
      <c r="E208">
        <f t="shared" si="15"/>
        <v>10.158176322039258</v>
      </c>
      <c r="G208">
        <f t="shared" si="18"/>
        <v>2.2676249978246021E-2</v>
      </c>
      <c r="H208">
        <f t="shared" si="19"/>
        <v>2.4449996882043745E-2</v>
      </c>
      <c r="J208" s="21">
        <f t="shared" si="16"/>
        <v>-4.7218015986458894</v>
      </c>
      <c r="K208">
        <f t="shared" si="17"/>
        <v>-0.31732584710908462</v>
      </c>
    </row>
    <row r="209" spans="1:11" x14ac:dyDescent="0.2">
      <c r="A209" s="1">
        <v>33664</v>
      </c>
      <c r="B209" s="21">
        <v>80.554341779540493</v>
      </c>
      <c r="C209">
        <v>139.1</v>
      </c>
      <c r="D209" s="20">
        <v>6.0263</v>
      </c>
      <c r="E209">
        <f t="shared" si="15"/>
        <v>10.406122270778758</v>
      </c>
      <c r="G209">
        <f t="shared" si="18"/>
        <v>2.5508814920699674E-2</v>
      </c>
      <c r="H209">
        <f t="shared" si="19"/>
        <v>2.4408510039499287E-2</v>
      </c>
      <c r="J209" s="21">
        <f t="shared" si="16"/>
        <v>-4.4738556499063904</v>
      </c>
      <c r="K209">
        <f t="shared" si="17"/>
        <v>-0.30066278819453995</v>
      </c>
    </row>
    <row r="210" spans="1:11" x14ac:dyDescent="0.2">
      <c r="A210" s="1">
        <v>33695</v>
      </c>
      <c r="B210" s="21">
        <v>80.738700537391608</v>
      </c>
      <c r="C210">
        <v>139.4</v>
      </c>
      <c r="D210" s="20">
        <v>5.9667000000000003</v>
      </c>
      <c r="E210">
        <f t="shared" si="15"/>
        <v>10.301849973604632</v>
      </c>
      <c r="G210">
        <f t="shared" si="18"/>
        <v>-9.8899822444948882E-3</v>
      </c>
      <c r="H210">
        <f t="shared" si="19"/>
        <v>-1.0020283681168141E-2</v>
      </c>
      <c r="J210" s="21">
        <f t="shared" si="16"/>
        <v>-4.5781279470805156</v>
      </c>
      <c r="K210">
        <f t="shared" si="17"/>
        <v>-0.30767034544562788</v>
      </c>
    </row>
    <row r="211" spans="1:11" x14ac:dyDescent="0.2">
      <c r="A211" s="1">
        <v>33725</v>
      </c>
      <c r="B211" s="21">
        <v>80.794356011459854</v>
      </c>
      <c r="C211">
        <v>139.69999999999999</v>
      </c>
      <c r="D211" s="20">
        <v>5.8461999999999996</v>
      </c>
      <c r="E211">
        <f t="shared" si="15"/>
        <v>10.108554363428027</v>
      </c>
      <c r="G211">
        <f t="shared" si="18"/>
        <v>-2.0195417902693413E-2</v>
      </c>
      <c r="H211">
        <f t="shared" si="19"/>
        <v>-1.8763194054647103E-2</v>
      </c>
      <c r="J211" s="21">
        <f t="shared" si="16"/>
        <v>-4.7714235572571209</v>
      </c>
      <c r="K211">
        <f t="shared" si="17"/>
        <v>-0.32066066110381841</v>
      </c>
    </row>
    <row r="212" spans="1:11" x14ac:dyDescent="0.2">
      <c r="A212" s="1">
        <v>33756</v>
      </c>
      <c r="B212" s="21">
        <v>80.585647983703879</v>
      </c>
      <c r="C212">
        <v>140.1</v>
      </c>
      <c r="D212" s="20">
        <v>5.6791999999999998</v>
      </c>
      <c r="E212">
        <f t="shared" si="15"/>
        <v>9.8734196461496264</v>
      </c>
      <c r="G212">
        <f t="shared" si="18"/>
        <v>-2.8565563956074014E-2</v>
      </c>
      <c r="H212">
        <f t="shared" si="19"/>
        <v>-2.3260963815864732E-2</v>
      </c>
      <c r="J212" s="21">
        <f t="shared" si="16"/>
        <v>-5.0065582745355215</v>
      </c>
      <c r="K212">
        <f t="shared" si="17"/>
        <v>-0.33646274888457595</v>
      </c>
    </row>
    <row r="213" spans="1:11" x14ac:dyDescent="0.2">
      <c r="A213" s="1">
        <v>33786</v>
      </c>
      <c r="B213" s="21">
        <v>80.481293969825913</v>
      </c>
      <c r="C213">
        <v>140.5</v>
      </c>
      <c r="D213" s="20">
        <v>5.4084000000000003</v>
      </c>
      <c r="E213">
        <f t="shared" si="15"/>
        <v>9.4416995865510653</v>
      </c>
      <c r="G213">
        <f t="shared" si="18"/>
        <v>-4.7682772221439573E-2</v>
      </c>
      <c r="H213">
        <f t="shared" si="19"/>
        <v>-4.3725484692319405E-2</v>
      </c>
      <c r="J213" s="21">
        <f t="shared" si="16"/>
        <v>-5.4382783341340826</v>
      </c>
      <c r="K213">
        <f t="shared" si="17"/>
        <v>-0.36547623680100716</v>
      </c>
    </row>
    <row r="214" spans="1:11" x14ac:dyDescent="0.2">
      <c r="A214" s="1">
        <v>33817</v>
      </c>
      <c r="B214" s="21">
        <v>80.536949443894144</v>
      </c>
      <c r="C214">
        <v>140.80000000000001</v>
      </c>
      <c r="D214" s="20">
        <v>5.2744999999999997</v>
      </c>
      <c r="E214">
        <f t="shared" si="15"/>
        <v>9.2212283321876374</v>
      </c>
      <c r="G214">
        <f t="shared" si="18"/>
        <v>-2.475778418756025E-2</v>
      </c>
      <c r="H214">
        <f t="shared" si="19"/>
        <v>-2.3350801658365783E-2</v>
      </c>
      <c r="J214" s="21">
        <f t="shared" si="16"/>
        <v>-5.6587495884975105</v>
      </c>
      <c r="K214">
        <f t="shared" si="17"/>
        <v>-0.38029287534298661</v>
      </c>
    </row>
    <row r="215" spans="1:11" x14ac:dyDescent="0.2">
      <c r="A215" s="1">
        <v>33848</v>
      </c>
      <c r="B215" s="21">
        <v>81.70919286645676</v>
      </c>
      <c r="C215">
        <v>141.1</v>
      </c>
      <c r="D215" s="20">
        <v>5.3685</v>
      </c>
      <c r="E215">
        <f t="shared" si="15"/>
        <v>9.2706257818264035</v>
      </c>
      <c r="G215">
        <f t="shared" si="18"/>
        <v>1.782159446393039E-2</v>
      </c>
      <c r="H215">
        <f t="shared" si="19"/>
        <v>5.356927283357571E-3</v>
      </c>
      <c r="J215" s="21">
        <f t="shared" si="16"/>
        <v>-5.6093521388587444</v>
      </c>
      <c r="K215">
        <f t="shared" si="17"/>
        <v>-0.37697314933922044</v>
      </c>
    </row>
    <row r="216" spans="1:11" x14ac:dyDescent="0.2">
      <c r="A216" s="1">
        <v>33878</v>
      </c>
      <c r="B216" s="21">
        <v>81.862245420144461</v>
      </c>
      <c r="C216">
        <v>141.69999999999999</v>
      </c>
      <c r="D216" s="20">
        <v>5.6006</v>
      </c>
      <c r="E216">
        <f t="shared" si="15"/>
        <v>9.694395944393575</v>
      </c>
      <c r="G216">
        <f t="shared" si="18"/>
        <v>4.3233677936108883E-2</v>
      </c>
      <c r="H216">
        <f t="shared" si="19"/>
        <v>4.5711063367254612E-2</v>
      </c>
      <c r="J216" s="21">
        <f t="shared" si="16"/>
        <v>-5.1855819762915729</v>
      </c>
      <c r="K216">
        <f t="shared" si="17"/>
        <v>-0.34849392948916436</v>
      </c>
    </row>
    <row r="217" spans="1:11" x14ac:dyDescent="0.2">
      <c r="A217" s="1">
        <v>33909</v>
      </c>
      <c r="B217" s="21">
        <v>81.458743233149605</v>
      </c>
      <c r="C217">
        <v>142.1</v>
      </c>
      <c r="D217" s="20">
        <v>6.2527999999999997</v>
      </c>
      <c r="E217">
        <f t="shared" si="15"/>
        <v>10.907642872133286</v>
      </c>
      <c r="G217">
        <f t="shared" si="18"/>
        <v>0.11645180873477834</v>
      </c>
      <c r="H217">
        <f t="shared" si="19"/>
        <v>0.12514930633108201</v>
      </c>
      <c r="J217" s="21">
        <f t="shared" si="16"/>
        <v>-3.9723350485518623</v>
      </c>
      <c r="K217">
        <f t="shared" si="17"/>
        <v>-0.26695839669424426</v>
      </c>
    </row>
    <row r="218" spans="1:11" x14ac:dyDescent="0.2">
      <c r="A218" s="1">
        <v>33939</v>
      </c>
      <c r="B218" s="21">
        <v>81.771805274783532</v>
      </c>
      <c r="C218">
        <v>142.30000000000001</v>
      </c>
      <c r="D218" s="20">
        <v>6.8902999999999999</v>
      </c>
      <c r="E218">
        <f t="shared" si="15"/>
        <v>11.990559419658057</v>
      </c>
      <c r="G218">
        <f t="shared" si="18"/>
        <v>0.10195432446264086</v>
      </c>
      <c r="H218">
        <f t="shared" si="19"/>
        <v>9.9280528361576081E-2</v>
      </c>
      <c r="J218" s="21">
        <f t="shared" si="16"/>
        <v>-2.889418501027091</v>
      </c>
      <c r="K218">
        <f t="shared" si="17"/>
        <v>-0.19418163900703211</v>
      </c>
    </row>
    <row r="219" spans="1:11" x14ac:dyDescent="0.2">
      <c r="A219" s="1">
        <v>33970</v>
      </c>
      <c r="B219" s="21">
        <v>83.991067303255207</v>
      </c>
      <c r="C219">
        <v>142.80000000000001</v>
      </c>
      <c r="D219" s="20">
        <v>7.2535999999999996</v>
      </c>
      <c r="E219">
        <f t="shared" si="15"/>
        <v>12.332431450836623</v>
      </c>
      <c r="G219">
        <f t="shared" si="18"/>
        <v>5.2726296387675342E-2</v>
      </c>
      <c r="H219">
        <f t="shared" si="19"/>
        <v>2.8511766566794217E-2</v>
      </c>
      <c r="J219" s="21">
        <f t="shared" si="16"/>
        <v>-2.5475464698485251</v>
      </c>
      <c r="K219">
        <f t="shared" si="17"/>
        <v>-0.17120633400316387</v>
      </c>
    </row>
    <row r="220" spans="1:11" x14ac:dyDescent="0.2">
      <c r="A220" s="1">
        <v>34001</v>
      </c>
      <c r="B220" s="21">
        <v>84.227603068045269</v>
      </c>
      <c r="C220">
        <v>143.1</v>
      </c>
      <c r="D220" s="20">
        <v>7.5566000000000004</v>
      </c>
      <c r="E220">
        <f t="shared" si="15"/>
        <v>12.838421379822551</v>
      </c>
      <c r="G220">
        <f t="shared" si="18"/>
        <v>4.1772361310246087E-2</v>
      </c>
      <c r="H220">
        <f t="shared" si="19"/>
        <v>4.1029210744293332E-2</v>
      </c>
      <c r="J220" s="21">
        <f t="shared" si="16"/>
        <v>-2.0415565408625973</v>
      </c>
      <c r="K220">
        <f t="shared" si="17"/>
        <v>-0.1372015840174442</v>
      </c>
    </row>
    <row r="221" spans="1:11" x14ac:dyDescent="0.2">
      <c r="A221" s="1">
        <v>34029</v>
      </c>
      <c r="B221" s="21">
        <v>84.585885182359647</v>
      </c>
      <c r="C221">
        <v>143.30000000000001</v>
      </c>
      <c r="D221" s="20">
        <v>7.7362000000000002</v>
      </c>
      <c r="E221">
        <f t="shared" si="15"/>
        <v>13.106175547019017</v>
      </c>
      <c r="G221">
        <f t="shared" si="18"/>
        <v>2.3767302755207442E-2</v>
      </c>
      <c r="H221">
        <f t="shared" si="19"/>
        <v>2.0855692399790016E-2</v>
      </c>
      <c r="J221" s="21">
        <f t="shared" si="16"/>
        <v>-1.7738023736661308</v>
      </c>
      <c r="K221">
        <f t="shared" si="17"/>
        <v>-0.11920732565068592</v>
      </c>
    </row>
    <row r="222" spans="1:11" x14ac:dyDescent="0.2">
      <c r="A222" s="1">
        <v>34060</v>
      </c>
      <c r="B222" s="21">
        <v>84.940688829544783</v>
      </c>
      <c r="C222">
        <v>143.80000000000001</v>
      </c>
      <c r="D222" s="20">
        <v>7.45</v>
      </c>
      <c r="E222">
        <f t="shared" si="15"/>
        <v>12.612447753394814</v>
      </c>
      <c r="G222">
        <f t="shared" si="18"/>
        <v>-3.6994907060313831E-2</v>
      </c>
      <c r="H222">
        <f t="shared" si="19"/>
        <v>-3.7671385664943324E-2</v>
      </c>
      <c r="J222" s="21">
        <f t="shared" si="16"/>
        <v>-2.2675301672903334</v>
      </c>
      <c r="K222">
        <f t="shared" si="17"/>
        <v>-0.15238800617695569</v>
      </c>
    </row>
    <row r="223" spans="1:11" x14ac:dyDescent="0.2">
      <c r="A223" s="1">
        <v>34090</v>
      </c>
      <c r="B223" s="21">
        <v>84.742416203176631</v>
      </c>
      <c r="C223">
        <v>144.19999999999999</v>
      </c>
      <c r="D223" s="20">
        <v>7.3270999999999997</v>
      </c>
      <c r="E223">
        <f t="shared" si="15"/>
        <v>12.467992622098421</v>
      </c>
      <c r="G223">
        <f t="shared" si="18"/>
        <v>-1.6496644295302065E-2</v>
      </c>
      <c r="H223">
        <f t="shared" si="19"/>
        <v>-1.1453377973955181E-2</v>
      </c>
      <c r="J223" s="21">
        <f t="shared" si="16"/>
        <v>-2.4119852985867265</v>
      </c>
      <c r="K223">
        <f t="shared" si="17"/>
        <v>-0.16209602671746881</v>
      </c>
    </row>
    <row r="224" spans="1:11" x14ac:dyDescent="0.2">
      <c r="A224" s="1">
        <v>34121</v>
      </c>
      <c r="B224" s="21">
        <v>84.46413883283536</v>
      </c>
      <c r="C224">
        <v>144.30000000000001</v>
      </c>
      <c r="D224" s="20">
        <v>7.4541000000000004</v>
      </c>
      <c r="E224">
        <f t="shared" si="15"/>
        <v>12.734713747911336</v>
      </c>
      <c r="G224">
        <f t="shared" si="18"/>
        <v>1.7332914795758381E-2</v>
      </c>
      <c r="H224">
        <f t="shared" si="19"/>
        <v>2.1392467408119398E-2</v>
      </c>
      <c r="J224" s="21">
        <f t="shared" si="16"/>
        <v>-2.1452641727738122</v>
      </c>
      <c r="K224">
        <f t="shared" si="17"/>
        <v>-0.14417119327788852</v>
      </c>
    </row>
    <row r="225" spans="1:11" x14ac:dyDescent="0.2">
      <c r="A225" s="1">
        <v>34151</v>
      </c>
      <c r="B225" s="21">
        <v>84.300650877759864</v>
      </c>
      <c r="C225">
        <v>144.5</v>
      </c>
      <c r="D225" s="20">
        <v>7.9802</v>
      </c>
      <c r="E225">
        <f t="shared" si="15"/>
        <v>13.678884895824929</v>
      </c>
      <c r="G225">
        <f t="shared" si="18"/>
        <v>7.0578607746072608E-2</v>
      </c>
      <c r="H225">
        <f t="shared" si="19"/>
        <v>7.4141528942372137E-2</v>
      </c>
      <c r="J225" s="21">
        <f t="shared" si="16"/>
        <v>-1.201093024860219</v>
      </c>
      <c r="K225">
        <f t="shared" si="17"/>
        <v>-8.0718737034585208E-2</v>
      </c>
    </row>
    <row r="226" spans="1:11" x14ac:dyDescent="0.2">
      <c r="A226" s="1">
        <v>34182</v>
      </c>
      <c r="B226" s="21">
        <v>84.391091023120794</v>
      </c>
      <c r="C226">
        <v>144.80000000000001</v>
      </c>
      <c r="D226" s="20">
        <v>8.0465999999999998</v>
      </c>
      <c r="E226">
        <f t="shared" si="15"/>
        <v>13.806524668353704</v>
      </c>
      <c r="G226">
        <f t="shared" si="18"/>
        <v>8.3205934688352912E-3</v>
      </c>
      <c r="H226">
        <f t="shared" si="19"/>
        <v>9.3311533433353411E-3</v>
      </c>
      <c r="J226" s="21">
        <f t="shared" si="16"/>
        <v>-1.0734532523314435</v>
      </c>
      <c r="K226">
        <f t="shared" si="17"/>
        <v>-7.2140782604199982E-2</v>
      </c>
    </row>
    <row r="227" spans="1:11" x14ac:dyDescent="0.2">
      <c r="A227" s="1">
        <v>34213</v>
      </c>
      <c r="B227" s="21">
        <v>85.142439923042232</v>
      </c>
      <c r="C227">
        <v>145</v>
      </c>
      <c r="D227" s="20">
        <v>8.0169999999999995</v>
      </c>
      <c r="E227">
        <f t="shared" si="15"/>
        <v>13.653179319863492</v>
      </c>
      <c r="G227">
        <f t="shared" si="18"/>
        <v>-3.6785723162577888E-3</v>
      </c>
      <c r="H227">
        <f t="shared" si="19"/>
        <v>-1.110673048965749E-2</v>
      </c>
      <c r="J227" s="21">
        <f t="shared" si="16"/>
        <v>-1.226798600821656</v>
      </c>
      <c r="K227">
        <f t="shared" si="17"/>
        <v>-8.2446264864159735E-2</v>
      </c>
    </row>
    <row r="228" spans="1:11" x14ac:dyDescent="0.2">
      <c r="A228" s="1">
        <v>34243</v>
      </c>
      <c r="B228" s="21">
        <v>85.39636802347863</v>
      </c>
      <c r="C228">
        <v>145.6</v>
      </c>
      <c r="D228" s="20">
        <v>8.0195000000000007</v>
      </c>
      <c r="E228">
        <f t="shared" si="15"/>
        <v>13.673171670239801</v>
      </c>
      <c r="G228">
        <f t="shared" si="18"/>
        <v>3.1183734564077525E-4</v>
      </c>
      <c r="H228">
        <f t="shared" si="19"/>
        <v>1.4642999925462696E-3</v>
      </c>
      <c r="J228" s="21">
        <f t="shared" si="16"/>
        <v>-1.2068062504453465</v>
      </c>
      <c r="K228">
        <f t="shared" si="17"/>
        <v>-8.1102690936639465E-2</v>
      </c>
    </row>
    <row r="229" spans="1:11" x14ac:dyDescent="0.2">
      <c r="A229" s="1">
        <v>34274</v>
      </c>
      <c r="B229" s="21">
        <v>85.431152694771285</v>
      </c>
      <c r="C229">
        <v>146</v>
      </c>
      <c r="D229" s="20">
        <v>8.2660999999999998</v>
      </c>
      <c r="E229">
        <f t="shared" si="15"/>
        <v>14.126586870621306</v>
      </c>
      <c r="G229">
        <f t="shared" si="18"/>
        <v>3.075004676102E-2</v>
      </c>
      <c r="H229">
        <f t="shared" si="19"/>
        <v>3.3160938172697829E-2</v>
      </c>
      <c r="J229" s="21">
        <f t="shared" si="16"/>
        <v>-0.75339105006384166</v>
      </c>
      <c r="K229">
        <f t="shared" si="17"/>
        <v>-5.0631194083730957E-2</v>
      </c>
    </row>
    <row r="230" spans="1:11" x14ac:dyDescent="0.2">
      <c r="A230" s="1">
        <v>34304</v>
      </c>
      <c r="B230" s="21">
        <v>85.104176784620293</v>
      </c>
      <c r="C230">
        <v>146.30000000000001</v>
      </c>
      <c r="D230" s="20">
        <v>8.3500999999999994</v>
      </c>
      <c r="E230">
        <f t="shared" si="15"/>
        <v>14.354402758534954</v>
      </c>
      <c r="G230">
        <f t="shared" si="18"/>
        <v>1.016198691039305E-2</v>
      </c>
      <c r="H230">
        <f t="shared" si="19"/>
        <v>1.6126746679867132E-2</v>
      </c>
      <c r="J230" s="21">
        <f t="shared" si="16"/>
        <v>-0.52557516215019362</v>
      </c>
      <c r="K230">
        <f t="shared" si="17"/>
        <v>-3.5320963844951314E-2</v>
      </c>
    </row>
    <row r="231" spans="1:11" x14ac:dyDescent="0.2">
      <c r="A231" s="1">
        <v>34335</v>
      </c>
      <c r="B231" s="21">
        <v>85.3685402864445</v>
      </c>
      <c r="C231">
        <v>146.30000000000001</v>
      </c>
      <c r="D231" s="20">
        <v>8.1184999999999992</v>
      </c>
      <c r="E231">
        <f t="shared" si="15"/>
        <v>13.913047429588044</v>
      </c>
      <c r="G231">
        <f t="shared" si="18"/>
        <v>-2.7736194776110445E-2</v>
      </c>
      <c r="H231">
        <f t="shared" si="19"/>
        <v>-3.0747035343179685E-2</v>
      </c>
      <c r="J231" s="21">
        <f t="shared" si="16"/>
        <v>-0.96693049109710394</v>
      </c>
      <c r="K231">
        <f t="shared" si="17"/>
        <v>-6.4981984264435133E-2</v>
      </c>
    </row>
    <row r="232" spans="1:11" x14ac:dyDescent="0.2">
      <c r="A232" s="1">
        <v>34366</v>
      </c>
      <c r="B232" s="21">
        <v>85.63290378826872</v>
      </c>
      <c r="C232">
        <v>146.69999999999999</v>
      </c>
      <c r="D232" s="20">
        <v>7.9869000000000003</v>
      </c>
      <c r="E232">
        <f t="shared" si="15"/>
        <v>13.68257034582207</v>
      </c>
      <c r="G232">
        <f t="shared" si="18"/>
        <v>-1.6209890989714704E-2</v>
      </c>
      <c r="H232">
        <f t="shared" si="19"/>
        <v>-1.6565535691040134E-2</v>
      </c>
      <c r="J232" s="21">
        <f t="shared" si="16"/>
        <v>-1.1974075748630781</v>
      </c>
      <c r="K232">
        <f t="shared" si="17"/>
        <v>-8.0471058575868115E-2</v>
      </c>
    </row>
    <row r="233" spans="1:11" x14ac:dyDescent="0.2">
      <c r="A233" s="1">
        <v>34394</v>
      </c>
      <c r="B233" s="21">
        <v>85.949444297031903</v>
      </c>
      <c r="C233">
        <v>147.1</v>
      </c>
      <c r="D233" s="20">
        <v>7.9156000000000004</v>
      </c>
      <c r="E233">
        <f t="shared" si="15"/>
        <v>13.547321562382804</v>
      </c>
      <c r="G233">
        <f t="shared" si="18"/>
        <v>-8.9271181559804624E-3</v>
      </c>
      <c r="H233">
        <f t="shared" si="19"/>
        <v>-9.8847497232538162E-3</v>
      </c>
      <c r="J233" s="21">
        <f t="shared" si="16"/>
        <v>-1.3326563583023443</v>
      </c>
      <c r="K233">
        <f t="shared" si="17"/>
        <v>-8.9560372025134227E-2</v>
      </c>
    </row>
    <row r="234" spans="1:11" x14ac:dyDescent="0.2">
      <c r="A234" s="1">
        <v>34425</v>
      </c>
      <c r="B234" s="21">
        <v>86.297291009958514</v>
      </c>
      <c r="C234">
        <v>147.19999999999999</v>
      </c>
      <c r="D234" s="20">
        <v>7.8849999999999998</v>
      </c>
      <c r="E234">
        <f t="shared" si="15"/>
        <v>13.449692179399477</v>
      </c>
      <c r="G234">
        <f t="shared" si="18"/>
        <v>-3.8657840214261219E-3</v>
      </c>
      <c r="H234">
        <f t="shared" si="19"/>
        <v>-7.2065450379812379E-3</v>
      </c>
      <c r="J234" s="21">
        <f t="shared" si="16"/>
        <v>-1.4302857412856707</v>
      </c>
      <c r="K234">
        <f t="shared" si="17"/>
        <v>-9.612149620849797E-2</v>
      </c>
    </row>
    <row r="235" spans="1:11" x14ac:dyDescent="0.2">
      <c r="A235" s="1">
        <v>34455</v>
      </c>
      <c r="B235" s="21">
        <v>86.492085169197409</v>
      </c>
      <c r="C235">
        <v>147.5</v>
      </c>
      <c r="D235" s="20">
        <v>7.7180999999999997</v>
      </c>
      <c r="E235">
        <f t="shared" si="15"/>
        <v>13.162126312170672</v>
      </c>
      <c r="G235">
        <f t="shared" si="18"/>
        <v>-2.1166772352568142E-2</v>
      </c>
      <c r="H235">
        <f t="shared" si="19"/>
        <v>-2.1380851204108708E-2</v>
      </c>
      <c r="J235" s="21">
        <f t="shared" si="16"/>
        <v>-1.7178516085144757</v>
      </c>
      <c r="K235">
        <f t="shared" si="17"/>
        <v>-0.11544718800465648</v>
      </c>
    </row>
    <row r="236" spans="1:11" x14ac:dyDescent="0.2">
      <c r="A236" s="1">
        <v>34486</v>
      </c>
      <c r="B236" s="21">
        <v>86.509477504843744</v>
      </c>
      <c r="C236">
        <v>147.9</v>
      </c>
      <c r="D236" s="20">
        <v>7.7968000000000002</v>
      </c>
      <c r="E236">
        <f t="shared" si="15"/>
        <v>13.32971546308824</v>
      </c>
      <c r="G236">
        <f t="shared" si="18"/>
        <v>1.019681009574902E-2</v>
      </c>
      <c r="H236">
        <f t="shared" si="19"/>
        <v>1.2732680643142258E-2</v>
      </c>
      <c r="J236" s="21">
        <f t="shared" si="16"/>
        <v>-1.550262457596908</v>
      </c>
      <c r="K236">
        <f t="shared" si="17"/>
        <v>-0.10418445953752642</v>
      </c>
    </row>
    <row r="237" spans="1:11" x14ac:dyDescent="0.2">
      <c r="A237" s="1">
        <v>34516</v>
      </c>
      <c r="B237" s="21">
        <v>86.526869840490079</v>
      </c>
      <c r="C237">
        <v>148.4</v>
      </c>
      <c r="D237" s="20">
        <v>7.7470999999999997</v>
      </c>
      <c r="E237">
        <f t="shared" si="15"/>
        <v>13.286851149468189</v>
      </c>
      <c r="G237">
        <f t="shared" si="18"/>
        <v>-6.3744100143648952E-3</v>
      </c>
      <c r="H237">
        <f t="shared" si="19"/>
        <v>-3.2156960693382475E-3</v>
      </c>
      <c r="J237" s="21">
        <f t="shared" si="16"/>
        <v>-1.5931267712169586</v>
      </c>
      <c r="K237">
        <f t="shared" si="17"/>
        <v>-0.10706513004984375</v>
      </c>
    </row>
    <row r="238" spans="1:11" x14ac:dyDescent="0.2">
      <c r="A238" s="1">
        <v>34547</v>
      </c>
      <c r="B238" s="21">
        <v>86.551219110394925</v>
      </c>
      <c r="C238">
        <v>149</v>
      </c>
      <c r="D238" s="20">
        <v>7.742</v>
      </c>
      <c r="E238">
        <f t="shared" si="15"/>
        <v>13.328038725008046</v>
      </c>
      <c r="G238">
        <f t="shared" si="18"/>
        <v>-6.5831085180256821E-4</v>
      </c>
      <c r="H238">
        <f t="shared" si="19"/>
        <v>3.099874836898886E-3</v>
      </c>
      <c r="J238" s="21">
        <f t="shared" si="16"/>
        <v>-1.551939195677102</v>
      </c>
      <c r="K238">
        <f t="shared" si="17"/>
        <v>-0.1042971437154957</v>
      </c>
    </row>
    <row r="239" spans="1:11" x14ac:dyDescent="0.2">
      <c r="A239" s="1">
        <v>34578</v>
      </c>
      <c r="B239" s="21">
        <v>87.333874214479764</v>
      </c>
      <c r="C239">
        <v>149.30000000000001</v>
      </c>
      <c r="D239" s="20">
        <v>7.5227000000000004</v>
      </c>
      <c r="E239">
        <f t="shared" si="15"/>
        <v>12.860291840961134</v>
      </c>
      <c r="G239">
        <f t="shared" si="18"/>
        <v>-2.8326013949883655E-2</v>
      </c>
      <c r="H239">
        <f t="shared" si="19"/>
        <v>-3.5094952355537168E-2</v>
      </c>
      <c r="J239" s="21">
        <f t="shared" si="16"/>
        <v>-2.0196860797240141</v>
      </c>
      <c r="K239">
        <f t="shared" si="17"/>
        <v>-0.13573179278151903</v>
      </c>
    </row>
    <row r="240" spans="1:11" x14ac:dyDescent="0.2">
      <c r="A240" s="1">
        <v>34608</v>
      </c>
      <c r="B240" s="21">
        <v>87.427792826969963</v>
      </c>
      <c r="C240">
        <v>149.4</v>
      </c>
      <c r="D240" s="20">
        <v>7.2630999999999997</v>
      </c>
      <c r="E240">
        <f t="shared" si="15"/>
        <v>12.411466707704227</v>
      </c>
      <c r="G240">
        <f t="shared" si="18"/>
        <v>-3.4508886437050634E-2</v>
      </c>
      <c r="H240">
        <f t="shared" si="19"/>
        <v>-3.4900073715851465E-2</v>
      </c>
      <c r="J240" s="21">
        <f t="shared" si="16"/>
        <v>-2.4685112129809212</v>
      </c>
      <c r="K240">
        <f t="shared" si="17"/>
        <v>-0.16589481692371078</v>
      </c>
    </row>
    <row r="241" spans="1:11" x14ac:dyDescent="0.2">
      <c r="A241" s="1">
        <v>34639</v>
      </c>
      <c r="B241" s="21">
        <v>87.365180418643163</v>
      </c>
      <c r="C241">
        <v>149.80000000000001</v>
      </c>
      <c r="D241" s="20">
        <v>7.3636999999999997</v>
      </c>
      <c r="E241">
        <f t="shared" si="15"/>
        <v>12.626108647794991</v>
      </c>
      <c r="G241">
        <f t="shared" si="18"/>
        <v>1.3850835042888088E-2</v>
      </c>
      <c r="H241">
        <f t="shared" si="19"/>
        <v>1.7293841666394583E-2</v>
      </c>
      <c r="J241" s="21">
        <f t="shared" si="16"/>
        <v>-2.2538692728901566</v>
      </c>
      <c r="K241">
        <f t="shared" si="17"/>
        <v>-0.15146993395447039</v>
      </c>
    </row>
    <row r="242" spans="1:11" x14ac:dyDescent="0.2">
      <c r="A242" s="1">
        <v>34669</v>
      </c>
      <c r="B242" s="21">
        <v>87.205170930696937</v>
      </c>
      <c r="C242">
        <v>150.1</v>
      </c>
      <c r="D242" s="20">
        <v>7.5160999999999998</v>
      </c>
      <c r="E242">
        <f t="shared" si="15"/>
        <v>12.936923326445497</v>
      </c>
      <c r="G242">
        <f t="shared" si="18"/>
        <v>2.0696117440960338E-2</v>
      </c>
      <c r="H242">
        <f t="shared" si="19"/>
        <v>2.4616822753603218E-2</v>
      </c>
      <c r="J242" s="21">
        <f t="shared" si="16"/>
        <v>-1.9430545942396513</v>
      </c>
      <c r="K242">
        <f t="shared" si="17"/>
        <v>-0.13058181971752436</v>
      </c>
    </row>
    <row r="243" spans="1:11" x14ac:dyDescent="0.2">
      <c r="A243" s="1">
        <v>34700</v>
      </c>
      <c r="B243" s="21">
        <v>87.532146840847943</v>
      </c>
      <c r="C243">
        <v>150.5</v>
      </c>
      <c r="D243" s="20">
        <v>7.4775</v>
      </c>
      <c r="E243">
        <f t="shared" si="15"/>
        <v>12.85657659061134</v>
      </c>
      <c r="G243">
        <f t="shared" si="18"/>
        <v>-5.1356421548408582E-3</v>
      </c>
      <c r="H243">
        <f t="shared" si="19"/>
        <v>-6.2106525490425168E-3</v>
      </c>
      <c r="J243" s="21">
        <f t="shared" si="16"/>
        <v>-2.0234013300738081</v>
      </c>
      <c r="K243">
        <f t="shared" si="17"/>
        <v>-0.13598147395507965</v>
      </c>
    </row>
    <row r="244" spans="1:11" x14ac:dyDescent="0.2">
      <c r="A244" s="1">
        <v>34731</v>
      </c>
      <c r="B244" s="21">
        <v>87.84520888248187</v>
      </c>
      <c r="C244">
        <v>150.9</v>
      </c>
      <c r="D244" s="20">
        <v>7.3914</v>
      </c>
      <c r="E244">
        <f t="shared" si="15"/>
        <v>12.696904864693494</v>
      </c>
      <c r="G244">
        <f t="shared" si="18"/>
        <v>-1.151454363089266E-2</v>
      </c>
      <c r="H244">
        <f t="shared" si="19"/>
        <v>-1.241945900547492E-2</v>
      </c>
      <c r="J244" s="21">
        <f t="shared" si="16"/>
        <v>-2.1830730559916542</v>
      </c>
      <c r="K244">
        <f t="shared" si="17"/>
        <v>-0.14671211661926542</v>
      </c>
    </row>
    <row r="245" spans="1:11" x14ac:dyDescent="0.2">
      <c r="A245" s="1">
        <v>34759</v>
      </c>
      <c r="B245" s="21">
        <v>88.193055595408481</v>
      </c>
      <c r="C245">
        <v>151.19999999999999</v>
      </c>
      <c r="D245" s="20">
        <v>7.2786999999999997</v>
      </c>
      <c r="E245">
        <f t="shared" si="15"/>
        <v>12.478753940092492</v>
      </c>
      <c r="G245">
        <f t="shared" si="18"/>
        <v>-1.524744973888581E-2</v>
      </c>
      <c r="H245">
        <f t="shared" si="19"/>
        <v>-1.7181425467526212E-2</v>
      </c>
      <c r="J245" s="21">
        <f t="shared" si="16"/>
        <v>-2.4012239805926558</v>
      </c>
      <c r="K245">
        <f t="shared" si="17"/>
        <v>-0.16137281878991472</v>
      </c>
    </row>
    <row r="246" spans="1:11" x14ac:dyDescent="0.2">
      <c r="A246" s="1">
        <v>34790</v>
      </c>
      <c r="B246" s="21">
        <v>88.773959605995898</v>
      </c>
      <c r="C246">
        <v>151.80000000000001</v>
      </c>
      <c r="D246" s="20">
        <v>7.3455000000000004</v>
      </c>
      <c r="E246">
        <f t="shared" si="15"/>
        <v>12.560517802167388</v>
      </c>
      <c r="G246">
        <f t="shared" si="18"/>
        <v>9.1774630085044162E-3</v>
      </c>
      <c r="H246">
        <f t="shared" si="19"/>
        <v>6.5522457183966321E-3</v>
      </c>
      <c r="J246" s="21">
        <f t="shared" si="16"/>
        <v>-2.3194601185177603</v>
      </c>
      <c r="K246">
        <f t="shared" si="17"/>
        <v>-0.15587792743249995</v>
      </c>
    </row>
    <row r="247" spans="1:11" x14ac:dyDescent="0.2">
      <c r="A247" s="1">
        <v>34820</v>
      </c>
      <c r="B247" s="21">
        <v>88.871356685615339</v>
      </c>
      <c r="C247">
        <v>152.1</v>
      </c>
      <c r="D247" s="20">
        <v>7.3071999999999999</v>
      </c>
      <c r="E247">
        <f t="shared" si="15"/>
        <v>12.505999249361009</v>
      </c>
      <c r="G247">
        <f t="shared" si="18"/>
        <v>-5.2140766455653909E-3</v>
      </c>
      <c r="H247">
        <f t="shared" si="19"/>
        <v>-4.340470167318311E-3</v>
      </c>
      <c r="J247" s="21">
        <f t="shared" si="16"/>
        <v>-2.3739786713241386</v>
      </c>
      <c r="K247">
        <f t="shared" si="17"/>
        <v>-0.15954181410605406</v>
      </c>
    </row>
    <row r="248" spans="1:11" x14ac:dyDescent="0.2">
      <c r="A248" s="1">
        <v>34851</v>
      </c>
      <c r="B248" s="21">
        <v>88.773959605995898</v>
      </c>
      <c r="C248">
        <v>152.4</v>
      </c>
      <c r="D248" s="20">
        <v>7.2630999999999997</v>
      </c>
      <c r="E248">
        <f t="shared" si="15"/>
        <v>12.468706419232863</v>
      </c>
      <c r="G248">
        <f t="shared" si="18"/>
        <v>-6.0351434201882936E-3</v>
      </c>
      <c r="H248">
        <f t="shared" si="19"/>
        <v>-2.9819952316126885E-3</v>
      </c>
      <c r="J248" s="21">
        <f t="shared" si="16"/>
        <v>-2.4112715014522852</v>
      </c>
      <c r="K248">
        <f t="shared" si="17"/>
        <v>-0.16204805640875963</v>
      </c>
    </row>
    <row r="249" spans="1:11" x14ac:dyDescent="0.2">
      <c r="A249" s="1">
        <v>34881</v>
      </c>
      <c r="B249" s="21">
        <v>88.686997927764267</v>
      </c>
      <c r="C249">
        <v>152.6</v>
      </c>
      <c r="D249" s="20">
        <v>7.1749000000000001</v>
      </c>
      <c r="E249">
        <f t="shared" si="15"/>
        <v>12.345549692546701</v>
      </c>
      <c r="G249">
        <f t="shared" si="18"/>
        <v>-1.2143575057482314E-2</v>
      </c>
      <c r="H249">
        <f t="shared" si="19"/>
        <v>-9.8772657359382787E-3</v>
      </c>
      <c r="J249" s="21">
        <f t="shared" si="16"/>
        <v>-2.5344282281384469</v>
      </c>
      <c r="K249">
        <f t="shared" si="17"/>
        <v>-0.17032473042955631</v>
      </c>
    </row>
    <row r="250" spans="1:11" x14ac:dyDescent="0.2">
      <c r="A250" s="1">
        <v>34912</v>
      </c>
      <c r="B250" s="21">
        <v>88.575686979627747</v>
      </c>
      <c r="C250">
        <v>152.9</v>
      </c>
      <c r="D250" s="20">
        <v>7.2382999999999997</v>
      </c>
      <c r="E250">
        <f t="shared" si="15"/>
        <v>12.494806506604316</v>
      </c>
      <c r="G250">
        <f t="shared" si="18"/>
        <v>8.8363600886423033E-3</v>
      </c>
      <c r="H250">
        <f t="shared" si="19"/>
        <v>1.2089928579504639E-2</v>
      </c>
      <c r="J250" s="21">
        <f t="shared" si="16"/>
        <v>-2.3851714140808316</v>
      </c>
      <c r="K250">
        <f t="shared" si="17"/>
        <v>-0.16029401567626833</v>
      </c>
    </row>
    <row r="251" spans="1:11" x14ac:dyDescent="0.2">
      <c r="A251" s="1">
        <v>34943</v>
      </c>
      <c r="B251" s="21">
        <v>89.167026391602946</v>
      </c>
      <c r="C251">
        <v>153.1</v>
      </c>
      <c r="D251" s="20">
        <v>7.1227</v>
      </c>
      <c r="E251">
        <f t="shared" si="15"/>
        <v>12.229693129058896</v>
      </c>
      <c r="G251">
        <f t="shared" si="18"/>
        <v>-1.5970600831686999E-2</v>
      </c>
      <c r="H251">
        <f t="shared" si="19"/>
        <v>-2.1217885799615255E-2</v>
      </c>
      <c r="J251" s="21">
        <f t="shared" si="16"/>
        <v>-2.6502847916262517</v>
      </c>
      <c r="K251">
        <f t="shared" si="17"/>
        <v>-0.17811080135690283</v>
      </c>
    </row>
    <row r="252" spans="1:11" x14ac:dyDescent="0.2">
      <c r="A252" s="1">
        <v>34973</v>
      </c>
      <c r="B252" s="21">
        <v>89.365299017971111</v>
      </c>
      <c r="C252">
        <v>153.5</v>
      </c>
      <c r="D252" s="20">
        <v>6.8300999999999998</v>
      </c>
      <c r="E252">
        <f t="shared" si="15"/>
        <v>11.731850746553933</v>
      </c>
      <c r="G252">
        <f t="shared" si="18"/>
        <v>-4.1079927555561779E-2</v>
      </c>
      <c r="H252">
        <f t="shared" si="19"/>
        <v>-4.0707675756969208E-2</v>
      </c>
      <c r="J252" s="21">
        <f t="shared" si="16"/>
        <v>-3.1481271741312149</v>
      </c>
      <c r="K252">
        <f t="shared" si="17"/>
        <v>-0.21156800036342116</v>
      </c>
    </row>
    <row r="253" spans="1:11" x14ac:dyDescent="0.2">
      <c r="A253" s="1">
        <v>35004</v>
      </c>
      <c r="B253" s="21">
        <v>89.330514346678456</v>
      </c>
      <c r="C253">
        <v>153.69999999999999</v>
      </c>
      <c r="D253" s="20">
        <v>6.6087999999999996</v>
      </c>
      <c r="E253">
        <f t="shared" si="15"/>
        <v>11.370947177780009</v>
      </c>
      <c r="G253">
        <f t="shared" si="18"/>
        <v>-3.2400696915125704E-2</v>
      </c>
      <c r="H253">
        <f t="shared" si="19"/>
        <v>-3.0762713963091826E-2</v>
      </c>
      <c r="J253" s="21">
        <f t="shared" si="16"/>
        <v>-3.5090307429051393</v>
      </c>
      <c r="K253">
        <f t="shared" si="17"/>
        <v>-0.23582230844758978</v>
      </c>
    </row>
    <row r="254" spans="1:11" x14ac:dyDescent="0.2">
      <c r="A254" s="1">
        <v>35034</v>
      </c>
      <c r="B254" s="21">
        <v>89.045280042078659</v>
      </c>
      <c r="C254">
        <v>153.9</v>
      </c>
      <c r="D254" s="20">
        <v>6.6393000000000004</v>
      </c>
      <c r="E254">
        <f t="shared" si="15"/>
        <v>11.474929041911604</v>
      </c>
      <c r="G254">
        <f t="shared" si="18"/>
        <v>4.61505870959944E-3</v>
      </c>
      <c r="H254">
        <f t="shared" si="19"/>
        <v>9.1445209010192485E-3</v>
      </c>
      <c r="J254" s="21">
        <f t="shared" si="16"/>
        <v>-3.4050488787735436</v>
      </c>
      <c r="K254">
        <f t="shared" si="17"/>
        <v>-0.22883426957509612</v>
      </c>
    </row>
    <row r="255" spans="1:11" x14ac:dyDescent="0.2">
      <c r="A255" s="1">
        <v>35065</v>
      </c>
      <c r="B255" s="21">
        <v>88.916576758295804</v>
      </c>
      <c r="C255">
        <v>154.69999999999999</v>
      </c>
      <c r="D255" s="20">
        <v>6.7404999999999999</v>
      </c>
      <c r="E255">
        <f t="shared" si="15"/>
        <v>11.72734475411203</v>
      </c>
      <c r="G255">
        <f t="shared" si="18"/>
        <v>1.5242570752940665E-2</v>
      </c>
      <c r="H255">
        <f t="shared" si="19"/>
        <v>2.1997147980479026E-2</v>
      </c>
      <c r="J255" s="21">
        <f t="shared" si="16"/>
        <v>-3.1526331665731178</v>
      </c>
      <c r="K255">
        <f t="shared" si="17"/>
        <v>-0.21187082288546533</v>
      </c>
    </row>
    <row r="256" spans="1:11" x14ac:dyDescent="0.2">
      <c r="A256" s="1">
        <v>35096</v>
      </c>
      <c r="B256" s="21">
        <v>89.020930772173784</v>
      </c>
      <c r="C256">
        <v>155</v>
      </c>
      <c r="D256" s="20">
        <v>6.8775000000000004</v>
      </c>
      <c r="E256">
        <f t="shared" si="15"/>
        <v>11.974852326900349</v>
      </c>
      <c r="G256">
        <f t="shared" si="18"/>
        <v>2.0324901713522747E-2</v>
      </c>
      <c r="H256">
        <f t="shared" si="19"/>
        <v>2.1105167280217829E-2</v>
      </c>
      <c r="J256" s="21">
        <f t="shared" si="16"/>
        <v>-2.9051255937847991</v>
      </c>
      <c r="K256">
        <f t="shared" si="17"/>
        <v>-0.1952372247640427</v>
      </c>
    </row>
    <row r="257" spans="1:11" x14ac:dyDescent="0.2">
      <c r="A257" s="1">
        <v>35125</v>
      </c>
      <c r="B257" s="21">
        <v>89.431389893427166</v>
      </c>
      <c r="C257">
        <v>155.5</v>
      </c>
      <c r="D257" s="20">
        <v>6.7317999999999998</v>
      </c>
      <c r="E257">
        <f t="shared" si="15"/>
        <v>11.705005381750585</v>
      </c>
      <c r="G257">
        <f t="shared" si="18"/>
        <v>-2.118502362777186E-2</v>
      </c>
      <c r="H257">
        <f t="shared" si="19"/>
        <v>-2.2534469551960923E-2</v>
      </c>
      <c r="J257" s="21">
        <f t="shared" si="16"/>
        <v>-3.1749725389345631</v>
      </c>
      <c r="K257">
        <f t="shared" si="17"/>
        <v>-0.21337212701914898</v>
      </c>
    </row>
    <row r="258" spans="1:11" x14ac:dyDescent="0.2">
      <c r="A258" s="1">
        <v>35156</v>
      </c>
      <c r="B258" s="21">
        <v>89.678361059605052</v>
      </c>
      <c r="C258">
        <v>156.1</v>
      </c>
      <c r="D258" s="20">
        <v>6.7141000000000002</v>
      </c>
      <c r="E258">
        <f t="shared" si="15"/>
        <v>11.687000047908946</v>
      </c>
      <c r="G258">
        <f t="shared" si="18"/>
        <v>-2.6293116254195725E-3</v>
      </c>
      <c r="H258">
        <f t="shared" si="19"/>
        <v>-1.538259339009973E-3</v>
      </c>
      <c r="J258" s="21">
        <f t="shared" si="16"/>
        <v>-3.1929778727762024</v>
      </c>
      <c r="K258">
        <f t="shared" si="17"/>
        <v>-0.21458216469108726</v>
      </c>
    </row>
    <row r="259" spans="1:11" x14ac:dyDescent="0.2">
      <c r="A259" s="1">
        <v>35186</v>
      </c>
      <c r="B259" s="21">
        <v>89.580963979985597</v>
      </c>
      <c r="C259">
        <v>156.4</v>
      </c>
      <c r="D259" s="20">
        <v>6.7984</v>
      </c>
      <c r="E259">
        <f t="shared" ref="E259:E322" si="20">C259*D259/B259</f>
        <v>11.869371714257937</v>
      </c>
      <c r="G259">
        <f t="shared" si="18"/>
        <v>1.255566643332684E-2</v>
      </c>
      <c r="H259">
        <f t="shared" si="19"/>
        <v>1.5604660357781297E-2</v>
      </c>
      <c r="J259" s="21">
        <f t="shared" ref="J259:J322" si="21">E259-$E$597</f>
        <v>-3.0106062064272106</v>
      </c>
      <c r="K259">
        <f t="shared" ref="K259:K322" si="22">E259/$E$597-1</f>
        <v>-0.20232598613214792</v>
      </c>
    </row>
    <row r="260" spans="1:11" x14ac:dyDescent="0.2">
      <c r="A260" s="1">
        <v>35217</v>
      </c>
      <c r="B260" s="21">
        <v>89.260945004093131</v>
      </c>
      <c r="C260">
        <v>156.69999999999999</v>
      </c>
      <c r="D260" s="20">
        <v>6.6806999999999999</v>
      </c>
      <c r="E260">
        <f t="shared" si="20"/>
        <v>11.728149303729587</v>
      </c>
      <c r="G260">
        <f t="shared" ref="G260:G323" si="23">D260/D259-1</f>
        <v>-1.7312897152271134E-2</v>
      </c>
      <c r="H260">
        <f t="shared" ref="H260:H323" si="24">E260/E259-1</f>
        <v>-1.1898052730011655E-2</v>
      </c>
      <c r="J260" s="21">
        <f t="shared" si="21"/>
        <v>-3.1518286169555605</v>
      </c>
      <c r="K260">
        <f t="shared" si="22"/>
        <v>-0.21181675361050767</v>
      </c>
    </row>
    <row r="261" spans="1:11" x14ac:dyDescent="0.2">
      <c r="A261" s="1">
        <v>35247</v>
      </c>
      <c r="B261" s="21">
        <v>89.05571544346644</v>
      </c>
      <c r="C261">
        <v>157</v>
      </c>
      <c r="D261" s="20">
        <v>6.6394000000000002</v>
      </c>
      <c r="E261">
        <f t="shared" si="20"/>
        <v>11.70487255993938</v>
      </c>
      <c r="G261">
        <f t="shared" si="23"/>
        <v>-6.1819869175385733E-3</v>
      </c>
      <c r="H261">
        <f t="shared" si="24"/>
        <v>-1.984690268464151E-3</v>
      </c>
      <c r="J261" s="21">
        <f t="shared" si="21"/>
        <v>-3.1751053607457678</v>
      </c>
      <c r="K261">
        <f t="shared" si="22"/>
        <v>-0.21338105322938339</v>
      </c>
    </row>
    <row r="262" spans="1:11" x14ac:dyDescent="0.2">
      <c r="A262" s="1">
        <v>35278</v>
      </c>
      <c r="B262" s="21">
        <v>88.648734789342342</v>
      </c>
      <c r="C262">
        <v>157.19999999999999</v>
      </c>
      <c r="D262" s="20">
        <v>6.6211000000000002</v>
      </c>
      <c r="E262">
        <f t="shared" si="20"/>
        <v>11.741136773958031</v>
      </c>
      <c r="G262">
        <f t="shared" si="23"/>
        <v>-2.7562731572130517E-3</v>
      </c>
      <c r="H262">
        <f t="shared" si="24"/>
        <v>3.098215194821341E-3</v>
      </c>
      <c r="J262" s="21">
        <f t="shared" si="21"/>
        <v>-3.1388411467271169</v>
      </c>
      <c r="K262">
        <f t="shared" si="22"/>
        <v>-0.21094393845596437</v>
      </c>
    </row>
    <row r="263" spans="1:11" x14ac:dyDescent="0.2">
      <c r="A263" s="1">
        <v>35309</v>
      </c>
      <c r="B263" s="21">
        <v>89.156590990215165</v>
      </c>
      <c r="C263">
        <v>157.69999999999999</v>
      </c>
      <c r="D263" s="20">
        <v>6.6426999999999996</v>
      </c>
      <c r="E263">
        <f t="shared" si="20"/>
        <v>11.749594487242875</v>
      </c>
      <c r="G263">
        <f t="shared" si="23"/>
        <v>3.2622978055005802E-3</v>
      </c>
      <c r="H263">
        <f t="shared" si="24"/>
        <v>7.2034875733706372E-4</v>
      </c>
      <c r="J263" s="21">
        <f t="shared" si="21"/>
        <v>-3.1303834334422724</v>
      </c>
      <c r="K263">
        <f t="shared" si="22"/>
        <v>-0.21037554290256189</v>
      </c>
    </row>
    <row r="264" spans="1:11" x14ac:dyDescent="0.2">
      <c r="A264" s="1">
        <v>35339</v>
      </c>
      <c r="B264" s="21">
        <v>89.191375661507834</v>
      </c>
      <c r="C264">
        <v>158.19999999999999</v>
      </c>
      <c r="D264" s="20">
        <v>6.6006</v>
      </c>
      <c r="E264">
        <f t="shared" si="20"/>
        <v>11.707577243375223</v>
      </c>
      <c r="G264">
        <f t="shared" si="23"/>
        <v>-6.3377843346831275E-3</v>
      </c>
      <c r="H264">
        <f t="shared" si="24"/>
        <v>-3.5760590642743839E-3</v>
      </c>
      <c r="J264" s="21">
        <f t="shared" si="21"/>
        <v>-3.1724006773099251</v>
      </c>
      <c r="K264">
        <f t="shared" si="22"/>
        <v>-0.21319928659973797</v>
      </c>
    </row>
    <row r="265" spans="1:11" x14ac:dyDescent="0.2">
      <c r="A265" s="1">
        <v>35370</v>
      </c>
      <c r="B265" s="21">
        <v>89.013973837915259</v>
      </c>
      <c r="C265">
        <v>158.69999999999999</v>
      </c>
      <c r="D265" s="20">
        <v>6.6269</v>
      </c>
      <c r="E265">
        <f t="shared" si="20"/>
        <v>11.814875627449361</v>
      </c>
      <c r="G265">
        <f t="shared" si="23"/>
        <v>3.9844862588249708E-3</v>
      </c>
      <c r="H265">
        <f t="shared" si="24"/>
        <v>9.1648666366777043E-3</v>
      </c>
      <c r="J265" s="21">
        <f t="shared" si="21"/>
        <v>-3.0651022932357872</v>
      </c>
      <c r="K265">
        <f t="shared" si="22"/>
        <v>-0.20598836299178158</v>
      </c>
    </row>
    <row r="266" spans="1:11" x14ac:dyDescent="0.2">
      <c r="A266" s="1">
        <v>35400</v>
      </c>
      <c r="B266" s="21">
        <v>88.878313619873879</v>
      </c>
      <c r="C266">
        <v>159.1</v>
      </c>
      <c r="D266" s="20">
        <v>6.8282999999999996</v>
      </c>
      <c r="E266">
        <f t="shared" si="20"/>
        <v>12.22325768518043</v>
      </c>
      <c r="G266">
        <f t="shared" si="23"/>
        <v>3.0391284009114283E-2</v>
      </c>
      <c r="H266">
        <f t="shared" si="24"/>
        <v>3.4565074623577052E-2</v>
      </c>
      <c r="J266" s="21">
        <f t="shared" si="21"/>
        <v>-2.6567202355047179</v>
      </c>
      <c r="K266">
        <f t="shared" si="22"/>
        <v>-0.17854329150660386</v>
      </c>
    </row>
    <row r="267" spans="1:11" x14ac:dyDescent="0.2">
      <c r="A267" s="1">
        <v>35431</v>
      </c>
      <c r="B267" s="21">
        <v>88.860921284227544</v>
      </c>
      <c r="C267">
        <v>159.4</v>
      </c>
      <c r="D267" s="20">
        <v>7.0692000000000004</v>
      </c>
      <c r="E267">
        <f t="shared" si="20"/>
        <v>12.680832740814807</v>
      </c>
      <c r="G267">
        <f t="shared" si="23"/>
        <v>3.5279645006810023E-2</v>
      </c>
      <c r="H267">
        <f t="shared" si="24"/>
        <v>3.7434787633508382E-2</v>
      </c>
      <c r="J267" s="21">
        <f t="shared" si="21"/>
        <v>-2.1991451798703405</v>
      </c>
      <c r="K267">
        <f t="shared" si="22"/>
        <v>-0.14779223407403286</v>
      </c>
    </row>
    <row r="268" spans="1:11" x14ac:dyDescent="0.2">
      <c r="A268" s="1">
        <v>35462</v>
      </c>
      <c r="B268" s="21">
        <v>88.826136612934889</v>
      </c>
      <c r="C268">
        <v>159.69999999999999</v>
      </c>
      <c r="D268" s="20">
        <v>7.4069000000000003</v>
      </c>
      <c r="E268">
        <f t="shared" si="20"/>
        <v>13.316822898135012</v>
      </c>
      <c r="G268">
        <f t="shared" si="23"/>
        <v>4.7770610535845526E-2</v>
      </c>
      <c r="H268">
        <f t="shared" si="24"/>
        <v>5.0153658700440973E-2</v>
      </c>
      <c r="J268" s="21">
        <f t="shared" si="21"/>
        <v>-1.5631550225501361</v>
      </c>
      <c r="K268">
        <f t="shared" si="22"/>
        <v>-0.10505089663991651</v>
      </c>
    </row>
    <row r="269" spans="1:11" x14ac:dyDescent="0.2">
      <c r="A269" s="1">
        <v>35490</v>
      </c>
      <c r="B269" s="21">
        <v>89.187897194378507</v>
      </c>
      <c r="C269">
        <v>159.80000000000001</v>
      </c>
      <c r="D269" s="20">
        <v>7.6501999999999999</v>
      </c>
      <c r="E269">
        <f t="shared" si="20"/>
        <v>13.707038717771834</v>
      </c>
      <c r="G269">
        <f t="shared" si="23"/>
        <v>3.28477500708797E-2</v>
      </c>
      <c r="H269">
        <f t="shared" si="24"/>
        <v>2.9302471214171621E-2</v>
      </c>
      <c r="J269" s="21">
        <f t="shared" si="21"/>
        <v>-1.1729392029133141</v>
      </c>
      <c r="K269">
        <f t="shared" si="22"/>
        <v>-7.8826676300559062E-2</v>
      </c>
    </row>
    <row r="270" spans="1:11" x14ac:dyDescent="0.2">
      <c r="A270" s="1">
        <v>35521</v>
      </c>
      <c r="B270" s="21">
        <v>89.633140986924559</v>
      </c>
      <c r="C270">
        <v>159.9</v>
      </c>
      <c r="D270" s="20">
        <v>7.6942000000000004</v>
      </c>
      <c r="E270">
        <f t="shared" si="20"/>
        <v>13.725978655366694</v>
      </c>
      <c r="G270">
        <f t="shared" si="23"/>
        <v>5.7514836213432563E-3</v>
      </c>
      <c r="H270">
        <f t="shared" si="24"/>
        <v>1.3817672791938129E-3</v>
      </c>
      <c r="J270" s="21">
        <f t="shared" si="21"/>
        <v>-1.1539992653184541</v>
      </c>
      <c r="K270">
        <f t="shared" si="22"/>
        <v>-7.7553829143404918E-2</v>
      </c>
    </row>
    <row r="271" spans="1:11" x14ac:dyDescent="0.2">
      <c r="A271" s="1">
        <v>35551</v>
      </c>
      <c r="B271" s="21">
        <v>89.640097921183099</v>
      </c>
      <c r="C271">
        <v>159.9</v>
      </c>
      <c r="D271" s="20">
        <v>7.6856</v>
      </c>
      <c r="E271">
        <f t="shared" si="20"/>
        <v>13.709572707969887</v>
      </c>
      <c r="G271">
        <f t="shared" si="23"/>
        <v>-1.1177250396402494E-3</v>
      </c>
      <c r="H271">
        <f t="shared" si="24"/>
        <v>-1.1952479170140862E-3</v>
      </c>
      <c r="J271" s="21">
        <f t="shared" si="21"/>
        <v>-1.1704052127152611</v>
      </c>
      <c r="K271">
        <f t="shared" si="22"/>
        <v>-7.865638100767891E-2</v>
      </c>
    </row>
    <row r="272" spans="1:11" x14ac:dyDescent="0.2">
      <c r="A272" s="1">
        <v>35582</v>
      </c>
      <c r="B272" s="21">
        <v>89.758365803578144</v>
      </c>
      <c r="C272">
        <v>160.19999999999999</v>
      </c>
      <c r="D272" s="20">
        <v>7.7506000000000004</v>
      </c>
      <c r="E272">
        <f t="shared" si="20"/>
        <v>13.833207733718595</v>
      </c>
      <c r="G272">
        <f t="shared" si="23"/>
        <v>8.4573748308525154E-3</v>
      </c>
      <c r="H272">
        <f t="shared" si="24"/>
        <v>9.0181531096760192E-3</v>
      </c>
      <c r="J272" s="21">
        <f t="shared" si="21"/>
        <v>-1.0467701869665529</v>
      </c>
      <c r="K272">
        <f t="shared" si="22"/>
        <v>-7.0347563184983142E-2</v>
      </c>
    </row>
    <row r="273" spans="1:11" x14ac:dyDescent="0.2">
      <c r="A273" s="1">
        <v>35612</v>
      </c>
      <c r="B273" s="21">
        <v>89.587920914244108</v>
      </c>
      <c r="C273">
        <v>160.4</v>
      </c>
      <c r="D273" s="20">
        <v>7.8188000000000004</v>
      </c>
      <c r="E273">
        <f t="shared" si="20"/>
        <v>13.998935427918806</v>
      </c>
      <c r="G273">
        <f t="shared" si="23"/>
        <v>8.7993187624184621E-3</v>
      </c>
      <c r="H273">
        <f t="shared" si="24"/>
        <v>1.1980424019531366E-2</v>
      </c>
      <c r="J273" s="21">
        <f t="shared" si="21"/>
        <v>-0.88104249276634228</v>
      </c>
      <c r="K273">
        <f t="shared" si="22"/>
        <v>-5.9209932801148613E-2</v>
      </c>
    </row>
    <row r="274" spans="1:11" x14ac:dyDescent="0.2">
      <c r="A274" s="1">
        <v>35643</v>
      </c>
      <c r="B274" s="21">
        <v>89.640097921183084</v>
      </c>
      <c r="C274">
        <v>160.80000000000001</v>
      </c>
      <c r="D274" s="20">
        <v>7.9885999999999999</v>
      </c>
      <c r="E274">
        <f t="shared" si="20"/>
        <v>14.330270825110743</v>
      </c>
      <c r="G274">
        <f t="shared" si="23"/>
        <v>2.1716887501918469E-2</v>
      </c>
      <c r="H274">
        <f t="shared" si="24"/>
        <v>2.3668613866961508E-2</v>
      </c>
      <c r="J274" s="21">
        <f t="shared" si="21"/>
        <v>-0.549707095574405</v>
      </c>
      <c r="K274">
        <f t="shared" si="22"/>
        <v>-3.6942735970746265E-2</v>
      </c>
    </row>
    <row r="275" spans="1:11" x14ac:dyDescent="0.2">
      <c r="A275" s="1">
        <v>35674</v>
      </c>
      <c r="B275" s="21">
        <v>90.474930032206927</v>
      </c>
      <c r="C275">
        <v>161.19999999999999</v>
      </c>
      <c r="D275" s="20">
        <v>7.6886999999999999</v>
      </c>
      <c r="E275">
        <f t="shared" si="20"/>
        <v>13.6990262336627</v>
      </c>
      <c r="G275">
        <f t="shared" si="23"/>
        <v>-3.7540995919184805E-2</v>
      </c>
      <c r="H275">
        <f t="shared" si="24"/>
        <v>-4.4049732147554477E-2</v>
      </c>
      <c r="J275" s="21">
        <f t="shared" si="21"/>
        <v>-1.1809516870224481</v>
      </c>
      <c r="K275">
        <f t="shared" si="22"/>
        <v>-7.936515049399151E-2</v>
      </c>
    </row>
    <row r="276" spans="1:11" x14ac:dyDescent="0.2">
      <c r="A276" s="1">
        <v>35704</v>
      </c>
      <c r="B276" s="21">
        <v>90.53754244053367</v>
      </c>
      <c r="C276">
        <v>161.5</v>
      </c>
      <c r="D276" s="20">
        <v>7.5765000000000002</v>
      </c>
      <c r="E276">
        <f t="shared" si="20"/>
        <v>13.514888045516376</v>
      </c>
      <c r="G276">
        <f t="shared" si="23"/>
        <v>-1.4592844043856523E-2</v>
      </c>
      <c r="H276">
        <f t="shared" si="24"/>
        <v>-1.3441699067181845E-2</v>
      </c>
      <c r="J276" s="21">
        <f t="shared" si="21"/>
        <v>-1.3650898751687723</v>
      </c>
      <c r="K276">
        <f t="shared" si="22"/>
        <v>-9.1740047091811605E-2</v>
      </c>
    </row>
    <row r="277" spans="1:11" x14ac:dyDescent="0.2">
      <c r="A277" s="1">
        <v>35735</v>
      </c>
      <c r="B277" s="21">
        <v>90.387968353975253</v>
      </c>
      <c r="C277">
        <v>161.69999999999999</v>
      </c>
      <c r="D277" s="20">
        <v>7.5594999999999999</v>
      </c>
      <c r="E277">
        <f t="shared" si="20"/>
        <v>13.523604659560203</v>
      </c>
      <c r="G277">
        <f t="shared" si="23"/>
        <v>-2.2437801095492871E-3</v>
      </c>
      <c r="H277">
        <f t="shared" si="24"/>
        <v>6.4496383650913813E-4</v>
      </c>
      <c r="J277" s="21">
        <f t="shared" si="21"/>
        <v>-1.3563732611249453</v>
      </c>
      <c r="K277">
        <f t="shared" si="22"/>
        <v>-9.1154252268036418E-2</v>
      </c>
    </row>
    <row r="278" spans="1:11" x14ac:dyDescent="0.2">
      <c r="A278" s="1">
        <v>35765</v>
      </c>
      <c r="B278" s="21">
        <v>90.342748281294803</v>
      </c>
      <c r="C278">
        <v>161.80000000000001</v>
      </c>
      <c r="D278" s="20">
        <v>7.7976999999999999</v>
      </c>
      <c r="E278">
        <f t="shared" si="20"/>
        <v>13.96534734665831</v>
      </c>
      <c r="G278">
        <f t="shared" si="23"/>
        <v>3.1510020504001535E-2</v>
      </c>
      <c r="H278">
        <f t="shared" si="24"/>
        <v>3.2664566749651902E-2</v>
      </c>
      <c r="J278" s="21">
        <f t="shared" si="21"/>
        <v>-0.91463057402683745</v>
      </c>
      <c r="K278">
        <f t="shared" si="22"/>
        <v>-6.1467199676108364E-2</v>
      </c>
    </row>
    <row r="279" spans="1:11" x14ac:dyDescent="0.2">
      <c r="A279" s="1">
        <v>35796</v>
      </c>
      <c r="B279" s="21">
        <v>89.48008843323683</v>
      </c>
      <c r="C279">
        <v>162</v>
      </c>
      <c r="D279" s="20">
        <v>8.0192999999999994</v>
      </c>
      <c r="E279">
        <f t="shared" si="20"/>
        <v>14.518611042380767</v>
      </c>
      <c r="G279">
        <f t="shared" si="23"/>
        <v>2.8418636264539554E-2</v>
      </c>
      <c r="H279">
        <f t="shared" si="24"/>
        <v>3.9616894731576036E-2</v>
      </c>
      <c r="J279" s="21">
        <f t="shared" si="21"/>
        <v>-0.36136687830438063</v>
      </c>
      <c r="K279">
        <f t="shared" si="22"/>
        <v>-2.4285444523545419E-2</v>
      </c>
    </row>
    <row r="280" spans="1:11" x14ac:dyDescent="0.2">
      <c r="A280" s="1">
        <v>35827</v>
      </c>
      <c r="B280" s="21">
        <v>89.361820550841784</v>
      </c>
      <c r="C280">
        <v>162</v>
      </c>
      <c r="D280" s="20">
        <v>8.0723000000000003</v>
      </c>
      <c r="E280">
        <f t="shared" si="20"/>
        <v>14.63390732125904</v>
      </c>
      <c r="G280">
        <f t="shared" si="23"/>
        <v>6.6090556532367728E-3</v>
      </c>
      <c r="H280">
        <f t="shared" si="24"/>
        <v>7.9412747226104141E-3</v>
      </c>
      <c r="J280" s="21">
        <f t="shared" si="21"/>
        <v>-0.24607059942610832</v>
      </c>
      <c r="K280">
        <f t="shared" si="22"/>
        <v>-1.653702718765715E-2</v>
      </c>
    </row>
    <row r="281" spans="1:11" x14ac:dyDescent="0.2">
      <c r="A281" s="1">
        <v>35855</v>
      </c>
      <c r="B281" s="21">
        <v>89.497480768883165</v>
      </c>
      <c r="C281">
        <v>162</v>
      </c>
      <c r="D281" s="20">
        <v>7.9676999999999998</v>
      </c>
      <c r="E281">
        <f t="shared" si="20"/>
        <v>14.422388081886425</v>
      </c>
      <c r="G281">
        <f t="shared" si="23"/>
        <v>-1.2957893041636304E-2</v>
      </c>
      <c r="H281">
        <f t="shared" si="24"/>
        <v>-1.4454050769156956E-2</v>
      </c>
      <c r="J281" s="21">
        <f t="shared" si="21"/>
        <v>-0.45758983879872339</v>
      </c>
      <c r="K281">
        <f t="shared" si="22"/>
        <v>-3.0752050926272756E-2</v>
      </c>
    </row>
    <row r="282" spans="1:11" x14ac:dyDescent="0.2">
      <c r="A282" s="1">
        <v>35886</v>
      </c>
      <c r="B282" s="21">
        <v>89.75836580357813</v>
      </c>
      <c r="C282">
        <v>162.19999999999999</v>
      </c>
      <c r="D282" s="20">
        <v>7.8238000000000003</v>
      </c>
      <c r="E282">
        <f t="shared" si="20"/>
        <v>14.138184765719204</v>
      </c>
      <c r="G282">
        <f t="shared" si="23"/>
        <v>-1.8060418941476142E-2</v>
      </c>
      <c r="H282">
        <f t="shared" si="24"/>
        <v>-1.9705704391921097E-2</v>
      </c>
      <c r="J282" s="21">
        <f t="shared" si="21"/>
        <v>-0.74179315496594356</v>
      </c>
      <c r="K282">
        <f t="shared" si="22"/>
        <v>-4.9851764493195394E-2</v>
      </c>
    </row>
    <row r="283" spans="1:11" x14ac:dyDescent="0.2">
      <c r="A283" s="1">
        <v>35916</v>
      </c>
      <c r="B283" s="21">
        <v>89.911418357265845</v>
      </c>
      <c r="C283">
        <v>162.6</v>
      </c>
      <c r="D283" s="20">
        <v>7.7026000000000003</v>
      </c>
      <c r="E283">
        <f t="shared" si="20"/>
        <v>13.929740881445994</v>
      </c>
      <c r="G283">
        <f t="shared" si="23"/>
        <v>-1.5491193537667147E-2</v>
      </c>
      <c r="H283">
        <f t="shared" si="24"/>
        <v>-1.474332721825955E-2</v>
      </c>
      <c r="J283" s="21">
        <f t="shared" si="21"/>
        <v>-0.9502370392391537</v>
      </c>
      <c r="K283">
        <f t="shared" si="22"/>
        <v>-6.3860110835124106E-2</v>
      </c>
    </row>
    <row r="284" spans="1:11" x14ac:dyDescent="0.2">
      <c r="A284" s="1">
        <v>35947</v>
      </c>
      <c r="B284" s="21">
        <v>89.72358113228546</v>
      </c>
      <c r="C284">
        <v>162.80000000000001</v>
      </c>
      <c r="D284" s="20">
        <v>7.9173999999999998</v>
      </c>
      <c r="E284">
        <f t="shared" si="20"/>
        <v>14.365818926683399</v>
      </c>
      <c r="G284">
        <f t="shared" si="23"/>
        <v>2.7886687611974992E-2</v>
      </c>
      <c r="H284">
        <f t="shared" si="24"/>
        <v>3.1305538914815578E-2</v>
      </c>
      <c r="J284" s="21">
        <f t="shared" si="21"/>
        <v>-0.51415899400174858</v>
      </c>
      <c r="K284">
        <f t="shared" si="22"/>
        <v>-3.4553747105162014E-2</v>
      </c>
    </row>
    <row r="285" spans="1:11" x14ac:dyDescent="0.2">
      <c r="A285" s="1">
        <v>35977</v>
      </c>
      <c r="B285" s="21">
        <v>89.525308505917309</v>
      </c>
      <c r="C285">
        <v>163.19999999999999</v>
      </c>
      <c r="D285" s="20">
        <v>7.9942000000000002</v>
      </c>
      <c r="E285">
        <f t="shared" si="20"/>
        <v>14.573012500859095</v>
      </c>
      <c r="G285">
        <f t="shared" si="23"/>
        <v>9.7001540909895656E-3</v>
      </c>
      <c r="H285">
        <f t="shared" si="24"/>
        <v>1.4422677553790564E-2</v>
      </c>
      <c r="J285" s="21">
        <f t="shared" si="21"/>
        <v>-0.30696541982605297</v>
      </c>
      <c r="K285">
        <f t="shared" si="22"/>
        <v>-2.0629427104144393E-2</v>
      </c>
    </row>
    <row r="286" spans="1:11" x14ac:dyDescent="0.2">
      <c r="A286" s="1">
        <v>36008</v>
      </c>
      <c r="B286" s="21">
        <v>89.066150844854192</v>
      </c>
      <c r="C286">
        <v>163.4</v>
      </c>
      <c r="D286" s="20">
        <v>8.1281999999999996</v>
      </c>
      <c r="E286">
        <f t="shared" si="20"/>
        <v>14.911926331177407</v>
      </c>
      <c r="G286">
        <f t="shared" si="23"/>
        <v>1.6762152560606314E-2</v>
      </c>
      <c r="H286">
        <f t="shared" si="24"/>
        <v>2.3256264296646512E-2</v>
      </c>
      <c r="J286" s="21">
        <f t="shared" si="21"/>
        <v>3.1948410492258716E-2</v>
      </c>
      <c r="K286">
        <f t="shared" si="22"/>
        <v>2.1470737834796694E-3</v>
      </c>
    </row>
    <row r="287" spans="1:11" x14ac:dyDescent="0.2">
      <c r="A287" s="1">
        <v>36039</v>
      </c>
      <c r="B287" s="21">
        <v>89.42443295916857</v>
      </c>
      <c r="C287">
        <v>163.5</v>
      </c>
      <c r="D287" s="20">
        <v>7.8815999999999997</v>
      </c>
      <c r="E287">
        <f t="shared" si="20"/>
        <v>14.41039721871535</v>
      </c>
      <c r="G287">
        <f t="shared" si="23"/>
        <v>-3.0338820403041256E-2</v>
      </c>
      <c r="H287">
        <f t="shared" si="24"/>
        <v>-3.3632751485197176E-2</v>
      </c>
      <c r="J287" s="21">
        <f t="shared" si="21"/>
        <v>-0.4695807019697984</v>
      </c>
      <c r="K287">
        <f t="shared" si="22"/>
        <v>-3.1557889700697617E-2</v>
      </c>
    </row>
    <row r="288" spans="1:11" x14ac:dyDescent="0.2">
      <c r="A288" s="1">
        <v>36069</v>
      </c>
      <c r="B288" s="21">
        <v>89.615748651278196</v>
      </c>
      <c r="C288">
        <v>163.9</v>
      </c>
      <c r="D288" s="20">
        <v>7.8395000000000001</v>
      </c>
      <c r="E288">
        <f t="shared" si="20"/>
        <v>14.337815276195581</v>
      </c>
      <c r="G288">
        <f t="shared" si="23"/>
        <v>-5.3415550142102974E-3</v>
      </c>
      <c r="H288">
        <f t="shared" si="24"/>
        <v>-5.0367759762723896E-3</v>
      </c>
      <c r="J288" s="21">
        <f t="shared" si="21"/>
        <v>-0.54216264448956686</v>
      </c>
      <c r="K288">
        <f t="shared" si="22"/>
        <v>-3.6435715656263801E-2</v>
      </c>
    </row>
    <row r="289" spans="1:11" x14ac:dyDescent="0.2">
      <c r="A289" s="1">
        <v>36100</v>
      </c>
      <c r="B289" s="21">
        <v>89.389648287875929</v>
      </c>
      <c r="C289">
        <v>164.1</v>
      </c>
      <c r="D289" s="20">
        <v>8.0139999999999993</v>
      </c>
      <c r="E289">
        <f t="shared" si="20"/>
        <v>14.711965257596486</v>
      </c>
      <c r="G289">
        <f t="shared" si="23"/>
        <v>2.2259072644938982E-2</v>
      </c>
      <c r="H289">
        <f t="shared" si="24"/>
        <v>2.6095327230368781E-2</v>
      </c>
      <c r="J289" s="21">
        <f t="shared" si="21"/>
        <v>-0.16801266308866225</v>
      </c>
      <c r="K289">
        <f t="shared" si="22"/>
        <v>-1.1291190348817759E-2</v>
      </c>
    </row>
    <row r="290" spans="1:11" x14ac:dyDescent="0.2">
      <c r="A290" s="1">
        <v>36130</v>
      </c>
      <c r="B290" s="21">
        <v>89.247031135576023</v>
      </c>
      <c r="C290">
        <v>164.4</v>
      </c>
      <c r="D290" s="20">
        <v>8.0716000000000001</v>
      </c>
      <c r="E290">
        <f t="shared" si="20"/>
        <v>14.868517452240912</v>
      </c>
      <c r="G290">
        <f t="shared" si="23"/>
        <v>7.187422011480038E-3</v>
      </c>
      <c r="H290">
        <f t="shared" si="24"/>
        <v>1.064114765793045E-2</v>
      </c>
      <c r="J290" s="21">
        <f t="shared" si="21"/>
        <v>-1.1460468444235872E-2</v>
      </c>
      <c r="K290">
        <f t="shared" si="22"/>
        <v>-7.7019391462296305E-4</v>
      </c>
    </row>
    <row r="291" spans="1:11" x14ac:dyDescent="0.2">
      <c r="A291" s="1">
        <v>36161</v>
      </c>
      <c r="B291" s="21">
        <v>89.281815806868707</v>
      </c>
      <c r="C291">
        <v>164.7</v>
      </c>
      <c r="D291" s="20">
        <v>7.8188000000000004</v>
      </c>
      <c r="E291">
        <f t="shared" si="20"/>
        <v>14.423501004791721</v>
      </c>
      <c r="G291">
        <f t="shared" si="23"/>
        <v>-3.1319688785370836E-2</v>
      </c>
      <c r="H291">
        <f t="shared" si="24"/>
        <v>-2.9930115687635039E-2</v>
      </c>
      <c r="J291" s="21">
        <f t="shared" si="21"/>
        <v>-0.4564769158934272</v>
      </c>
      <c r="K291">
        <f t="shared" si="22"/>
        <v>-3.0677257609291408E-2</v>
      </c>
    </row>
    <row r="292" spans="1:11" x14ac:dyDescent="0.2">
      <c r="A292" s="1">
        <v>36192</v>
      </c>
      <c r="B292" s="21">
        <v>89.274858872610153</v>
      </c>
      <c r="C292">
        <v>164.7</v>
      </c>
      <c r="D292" s="20">
        <v>7.9531999999999998</v>
      </c>
      <c r="E292">
        <f t="shared" si="20"/>
        <v>14.672574748834238</v>
      </c>
      <c r="G292">
        <f t="shared" si="23"/>
        <v>1.718933851741955E-2</v>
      </c>
      <c r="H292">
        <f t="shared" si="24"/>
        <v>1.7268605171502527E-2</v>
      </c>
      <c r="J292" s="21">
        <f t="shared" si="21"/>
        <v>-0.20740317185090973</v>
      </c>
      <c r="K292">
        <f t="shared" si="22"/>
        <v>-1.393840588718831E-2</v>
      </c>
    </row>
    <row r="293" spans="1:11" x14ac:dyDescent="0.2">
      <c r="A293" s="1">
        <v>36220</v>
      </c>
      <c r="B293" s="21">
        <v>89.61227018414894</v>
      </c>
      <c r="C293">
        <v>164.8</v>
      </c>
      <c r="D293" s="20">
        <v>8.2143999999999995</v>
      </c>
      <c r="E293">
        <f t="shared" si="20"/>
        <v>15.106559818405929</v>
      </c>
      <c r="G293">
        <f t="shared" si="23"/>
        <v>3.2842126439672104E-2</v>
      </c>
      <c r="H293">
        <f t="shared" si="24"/>
        <v>2.957797639478188E-2</v>
      </c>
      <c r="J293" s="21">
        <f t="shared" si="21"/>
        <v>0.22658189772078074</v>
      </c>
      <c r="K293">
        <f t="shared" si="22"/>
        <v>1.5227300667281396E-2</v>
      </c>
    </row>
    <row r="294" spans="1:11" x14ac:dyDescent="0.2">
      <c r="A294" s="1">
        <v>36251</v>
      </c>
      <c r="B294" s="21">
        <v>89.810542810517106</v>
      </c>
      <c r="C294">
        <v>165.9</v>
      </c>
      <c r="D294" s="20">
        <v>8.3292999999999999</v>
      </c>
      <c r="E294">
        <f t="shared" si="20"/>
        <v>15.386065229729166</v>
      </c>
      <c r="G294">
        <f t="shared" si="23"/>
        <v>1.3987631476431783E-2</v>
      </c>
      <c r="H294">
        <f t="shared" si="24"/>
        <v>1.8502254297678489E-2</v>
      </c>
      <c r="J294" s="21">
        <f t="shared" si="21"/>
        <v>0.50608730904401789</v>
      </c>
      <c r="K294">
        <f t="shared" si="22"/>
        <v>3.4011294354173049E-2</v>
      </c>
    </row>
    <row r="295" spans="1:11" x14ac:dyDescent="0.2">
      <c r="A295" s="1">
        <v>36281</v>
      </c>
      <c r="B295" s="21">
        <v>89.980987699851141</v>
      </c>
      <c r="C295">
        <v>166</v>
      </c>
      <c r="D295" s="20">
        <v>8.4431999999999992</v>
      </c>
      <c r="E295">
        <f t="shared" si="20"/>
        <v>15.57630379292134</v>
      </c>
      <c r="G295">
        <f t="shared" si="23"/>
        <v>1.3674618515361336E-2</v>
      </c>
      <c r="H295">
        <f t="shared" si="24"/>
        <v>1.2364341392794298E-2</v>
      </c>
      <c r="J295" s="21">
        <f t="shared" si="21"/>
        <v>0.69632587223619247</v>
      </c>
      <c r="K295">
        <f t="shared" si="22"/>
        <v>4.6796163001573188E-2</v>
      </c>
    </row>
    <row r="296" spans="1:11" x14ac:dyDescent="0.2">
      <c r="A296" s="1">
        <v>36312</v>
      </c>
      <c r="B296" s="21">
        <v>90.113169450763237</v>
      </c>
      <c r="C296">
        <v>166</v>
      </c>
      <c r="D296" s="20">
        <v>8.5065000000000008</v>
      </c>
      <c r="E296">
        <f t="shared" si="20"/>
        <v>15.670062529223804</v>
      </c>
      <c r="G296">
        <f t="shared" si="23"/>
        <v>7.4971574758386783E-3</v>
      </c>
      <c r="H296">
        <f t="shared" si="24"/>
        <v>6.0193186746313465E-3</v>
      </c>
      <c r="J296" s="21">
        <f t="shared" si="21"/>
        <v>0.79008460853865614</v>
      </c>
      <c r="K296">
        <f t="shared" si="22"/>
        <v>5.3097162694061062E-2</v>
      </c>
    </row>
    <row r="297" spans="1:11" x14ac:dyDescent="0.2">
      <c r="A297" s="1">
        <v>36342</v>
      </c>
      <c r="B297" s="21">
        <v>89.720102665156176</v>
      </c>
      <c r="C297">
        <v>166.7</v>
      </c>
      <c r="D297" s="20">
        <v>8.4430999999999994</v>
      </c>
      <c r="E297">
        <f t="shared" si="20"/>
        <v>15.687284434490564</v>
      </c>
      <c r="G297">
        <f t="shared" si="23"/>
        <v>-7.4531240815848276E-3</v>
      </c>
      <c r="H297">
        <f t="shared" si="24"/>
        <v>1.0990323257895618E-3</v>
      </c>
      <c r="J297" s="21">
        <f t="shared" si="21"/>
        <v>0.80730651380541651</v>
      </c>
      <c r="K297">
        <f t="shared" si="22"/>
        <v>5.4254550518059164E-2</v>
      </c>
    </row>
    <row r="298" spans="1:11" x14ac:dyDescent="0.2">
      <c r="A298" s="1">
        <v>36373</v>
      </c>
      <c r="B298" s="21">
        <v>89.720102665156176</v>
      </c>
      <c r="C298">
        <v>167.1</v>
      </c>
      <c r="D298" s="20">
        <v>8.2589000000000006</v>
      </c>
      <c r="E298">
        <f t="shared" si="20"/>
        <v>15.381861466994987</v>
      </c>
      <c r="G298">
        <f t="shared" si="23"/>
        <v>-2.181663133209355E-2</v>
      </c>
      <c r="H298">
        <f t="shared" si="24"/>
        <v>-1.9469460681420747E-2</v>
      </c>
      <c r="J298" s="21">
        <f t="shared" si="21"/>
        <v>0.50188354630983945</v>
      </c>
      <c r="K298">
        <f t="shared" si="22"/>
        <v>3.3728782998538875E-2</v>
      </c>
    </row>
    <row r="299" spans="1:11" x14ac:dyDescent="0.2">
      <c r="A299" s="1">
        <v>36404</v>
      </c>
      <c r="B299" s="21">
        <v>90.356662149811839</v>
      </c>
      <c r="C299">
        <v>167.8</v>
      </c>
      <c r="D299" s="20">
        <v>8.2263999999999999</v>
      </c>
      <c r="E299">
        <f t="shared" si="20"/>
        <v>15.277123868423848</v>
      </c>
      <c r="G299">
        <f t="shared" si="23"/>
        <v>-3.9351487486227743E-3</v>
      </c>
      <c r="H299">
        <f t="shared" si="24"/>
        <v>-6.8091627788922082E-3</v>
      </c>
      <c r="J299" s="21">
        <f t="shared" si="21"/>
        <v>0.39714594773870004</v>
      </c>
      <c r="K299">
        <f t="shared" si="22"/>
        <v>2.6689955445875713E-2</v>
      </c>
    </row>
    <row r="300" spans="1:11" x14ac:dyDescent="0.2">
      <c r="A300" s="1">
        <v>36434</v>
      </c>
      <c r="B300" s="21">
        <v>90.46101616368982</v>
      </c>
      <c r="C300">
        <v>168.1</v>
      </c>
      <c r="D300" s="20">
        <v>8.1492000000000004</v>
      </c>
      <c r="E300">
        <f t="shared" si="20"/>
        <v>15.143324473839558</v>
      </c>
      <c r="G300">
        <f t="shared" si="23"/>
        <v>-9.3844208888456127E-3</v>
      </c>
      <c r="H300">
        <f t="shared" si="24"/>
        <v>-8.7581534153060581E-3</v>
      </c>
      <c r="J300" s="21">
        <f t="shared" si="21"/>
        <v>0.26334655315440969</v>
      </c>
      <c r="K300">
        <f t="shared" si="22"/>
        <v>1.7698047306127007E-2</v>
      </c>
    </row>
    <row r="301" spans="1:11" x14ac:dyDescent="0.2">
      <c r="A301" s="1">
        <v>36465</v>
      </c>
      <c r="B301" s="21">
        <v>90.214044997511948</v>
      </c>
      <c r="C301">
        <v>168.4</v>
      </c>
      <c r="D301" s="20">
        <v>8.3585999999999991</v>
      </c>
      <c r="E301">
        <f t="shared" si="20"/>
        <v>15.602761632502126</v>
      </c>
      <c r="G301">
        <f t="shared" si="23"/>
        <v>2.5695773818288803E-2</v>
      </c>
      <c r="H301">
        <f t="shared" si="24"/>
        <v>3.0339253408738331E-2</v>
      </c>
      <c r="J301" s="21">
        <f t="shared" si="21"/>
        <v>0.72278371181697842</v>
      </c>
      <c r="K301">
        <f t="shared" si="22"/>
        <v>4.8574246256925857E-2</v>
      </c>
    </row>
    <row r="302" spans="1:11" x14ac:dyDescent="0.2">
      <c r="A302" s="1">
        <v>36495</v>
      </c>
      <c r="B302" s="21">
        <v>90.419274558138639</v>
      </c>
      <c r="C302">
        <v>168.8</v>
      </c>
      <c r="D302" s="20">
        <v>8.4909999999999997</v>
      </c>
      <c r="E302">
        <f t="shared" si="20"/>
        <v>15.851496343054771</v>
      </c>
      <c r="G302">
        <f t="shared" si="23"/>
        <v>1.5839973201253965E-2</v>
      </c>
      <c r="H302">
        <f t="shared" si="24"/>
        <v>1.5941710602981107E-2</v>
      </c>
      <c r="J302" s="21">
        <f t="shared" si="21"/>
        <v>0.97151842236962338</v>
      </c>
      <c r="K302">
        <f t="shared" si="22"/>
        <v>6.5290313436492609E-2</v>
      </c>
    </row>
    <row r="303" spans="1:11" x14ac:dyDescent="0.2">
      <c r="A303" s="1">
        <v>36526</v>
      </c>
      <c r="B303" s="21">
        <v>89.681839526734251</v>
      </c>
      <c r="C303">
        <v>169.3</v>
      </c>
      <c r="D303" s="20">
        <v>8.4917999999999996</v>
      </c>
      <c r="E303">
        <f t="shared" si="20"/>
        <v>16.030689686861649</v>
      </c>
      <c r="G303">
        <f t="shared" si="23"/>
        <v>9.4217406665819681E-5</v>
      </c>
      <c r="H303">
        <f t="shared" si="24"/>
        <v>1.1304506522842539E-2</v>
      </c>
      <c r="J303" s="21">
        <f t="shared" si="21"/>
        <v>1.1507117661765012</v>
      </c>
      <c r="K303">
        <f t="shared" si="22"/>
        <v>7.7332894733456392E-2</v>
      </c>
    </row>
    <row r="304" spans="1:11" x14ac:dyDescent="0.2">
      <c r="A304" s="1">
        <v>36557</v>
      </c>
      <c r="B304" s="21">
        <v>90.106212516504712</v>
      </c>
      <c r="C304">
        <v>170</v>
      </c>
      <c r="D304" s="20">
        <v>8.6479999999999997</v>
      </c>
      <c r="E304">
        <f t="shared" si="20"/>
        <v>16.315856131792369</v>
      </c>
      <c r="G304">
        <f t="shared" si="23"/>
        <v>1.839421559622223E-2</v>
      </c>
      <c r="H304">
        <f t="shared" si="24"/>
        <v>1.7788782048749674E-2</v>
      </c>
      <c r="J304" s="21">
        <f t="shared" si="21"/>
        <v>1.4358782111072212</v>
      </c>
      <c r="K304">
        <f t="shared" si="22"/>
        <v>9.6497334791818545E-2</v>
      </c>
    </row>
    <row r="305" spans="1:11" x14ac:dyDescent="0.2">
      <c r="A305" s="1">
        <v>36586</v>
      </c>
      <c r="B305" s="21">
        <v>90.53754244053367</v>
      </c>
      <c r="C305">
        <v>171</v>
      </c>
      <c r="D305" s="20">
        <v>8.6971000000000007</v>
      </c>
      <c r="E305">
        <f t="shared" si="20"/>
        <v>16.426380260727939</v>
      </c>
      <c r="G305">
        <f t="shared" si="23"/>
        <v>5.677613320999253E-3</v>
      </c>
      <c r="H305">
        <f t="shared" si="24"/>
        <v>6.7740318401194877E-3</v>
      </c>
      <c r="J305" s="21">
        <f t="shared" si="21"/>
        <v>1.5464023400427909</v>
      </c>
      <c r="K305">
        <f t="shared" si="22"/>
        <v>0.10392504265030444</v>
      </c>
    </row>
    <row r="306" spans="1:11" x14ac:dyDescent="0.2">
      <c r="A306" s="1">
        <v>36617</v>
      </c>
      <c r="B306" s="21">
        <v>90.457537696560578</v>
      </c>
      <c r="C306">
        <v>170.9</v>
      </c>
      <c r="D306" s="20">
        <v>8.7485999999999997</v>
      </c>
      <c r="E306">
        <f t="shared" si="20"/>
        <v>16.52859206731258</v>
      </c>
      <c r="G306">
        <f t="shared" si="23"/>
        <v>5.9215140679076406E-3</v>
      </c>
      <c r="H306">
        <f t="shared" si="24"/>
        <v>6.2224181446115523E-3</v>
      </c>
      <c r="J306" s="21">
        <f t="shared" si="21"/>
        <v>1.6486141466274322</v>
      </c>
      <c r="K306">
        <f t="shared" si="22"/>
        <v>0.11079412586598258</v>
      </c>
    </row>
    <row r="307" spans="1:11" x14ac:dyDescent="0.2">
      <c r="A307" s="1">
        <v>36647</v>
      </c>
      <c r="B307" s="21">
        <v>90.888867620589551</v>
      </c>
      <c r="C307">
        <v>171.2</v>
      </c>
      <c r="D307" s="20">
        <v>9.0924999999999994</v>
      </c>
      <c r="E307">
        <f t="shared" si="20"/>
        <v>17.126805963719217</v>
      </c>
      <c r="G307">
        <f t="shared" si="23"/>
        <v>3.9309146606314016E-2</v>
      </c>
      <c r="H307">
        <f t="shared" si="24"/>
        <v>3.6192671098083551E-2</v>
      </c>
      <c r="J307" s="21">
        <f t="shared" si="21"/>
        <v>2.2468280430340695</v>
      </c>
      <c r="K307">
        <f t="shared" si="22"/>
        <v>0.15099673232113342</v>
      </c>
    </row>
    <row r="308" spans="1:11" x14ac:dyDescent="0.2">
      <c r="A308" s="1">
        <v>36678</v>
      </c>
      <c r="B308" s="21">
        <v>90.87147528494323</v>
      </c>
      <c r="C308">
        <v>172.2</v>
      </c>
      <c r="D308" s="20">
        <v>8.7470999999999997</v>
      </c>
      <c r="E308">
        <f t="shared" si="20"/>
        <v>16.575615343284461</v>
      </c>
      <c r="G308">
        <f t="shared" si="23"/>
        <v>-3.798735221336258E-2</v>
      </c>
      <c r="H308">
        <f t="shared" si="24"/>
        <v>-3.2182919664202281E-2</v>
      </c>
      <c r="J308" s="21">
        <f t="shared" si="21"/>
        <v>1.6956374225993134</v>
      </c>
      <c r="K308">
        <f t="shared" si="22"/>
        <v>0.11395429695108295</v>
      </c>
    </row>
    <row r="309" spans="1:11" x14ac:dyDescent="0.2">
      <c r="A309" s="1">
        <v>36708</v>
      </c>
      <c r="B309" s="21">
        <v>90.440145360914244</v>
      </c>
      <c r="C309">
        <v>172.7</v>
      </c>
      <c r="D309" s="20">
        <v>8.9640000000000004</v>
      </c>
      <c r="E309">
        <f t="shared" si="20"/>
        <v>17.117208224535197</v>
      </c>
      <c r="G309">
        <f t="shared" si="23"/>
        <v>2.4796789793188667E-2</v>
      </c>
      <c r="H309">
        <f t="shared" si="24"/>
        <v>3.2674073935370362E-2</v>
      </c>
      <c r="J309" s="21">
        <f t="shared" si="21"/>
        <v>2.2372303038500494</v>
      </c>
      <c r="K309">
        <f t="shared" si="22"/>
        <v>0.15035172201028613</v>
      </c>
    </row>
    <row r="310" spans="1:11" x14ac:dyDescent="0.2">
      <c r="A310" s="1">
        <v>36739</v>
      </c>
      <c r="B310" s="21">
        <v>90.502757769241043</v>
      </c>
      <c r="C310">
        <v>172.7</v>
      </c>
      <c r="D310" s="20">
        <v>9.2771000000000008</v>
      </c>
      <c r="E310">
        <f t="shared" si="20"/>
        <v>17.702832593069562</v>
      </c>
      <c r="G310">
        <f t="shared" si="23"/>
        <v>3.4928603302097239E-2</v>
      </c>
      <c r="H310">
        <f t="shared" si="24"/>
        <v>3.4212609956742357E-2</v>
      </c>
      <c r="J310" s="21">
        <f t="shared" si="21"/>
        <v>2.8228546723844143</v>
      </c>
      <c r="K310">
        <f t="shared" si="22"/>
        <v>0.1897082567884909</v>
      </c>
    </row>
    <row r="311" spans="1:11" x14ac:dyDescent="0.2">
      <c r="A311" s="1">
        <v>36770</v>
      </c>
      <c r="B311" s="21">
        <v>91.142795721025962</v>
      </c>
      <c r="C311">
        <v>173.6</v>
      </c>
      <c r="D311" s="20">
        <v>9.6852999999999998</v>
      </c>
      <c r="E311">
        <f t="shared" si="20"/>
        <v>18.447624594997155</v>
      </c>
      <c r="G311">
        <f t="shared" si="23"/>
        <v>4.4000819221523768E-2</v>
      </c>
      <c r="H311">
        <f t="shared" si="24"/>
        <v>4.207191126120513E-2</v>
      </c>
      <c r="J311" s="21">
        <f t="shared" si="21"/>
        <v>3.567646674312007</v>
      </c>
      <c r="K311">
        <f t="shared" si="22"/>
        <v>0.23976155699481949</v>
      </c>
    </row>
    <row r="312" spans="1:11" x14ac:dyDescent="0.2">
      <c r="A312" s="1">
        <v>36800</v>
      </c>
      <c r="B312" s="21">
        <v>91.341068347394128</v>
      </c>
      <c r="C312">
        <v>173.9</v>
      </c>
      <c r="D312" s="20">
        <v>9.9930000000000003</v>
      </c>
      <c r="E312">
        <f t="shared" si="20"/>
        <v>19.025206639698531</v>
      </c>
      <c r="G312">
        <f t="shared" si="23"/>
        <v>3.176979546322789E-2</v>
      </c>
      <c r="H312">
        <f t="shared" si="24"/>
        <v>3.13092908914685E-2</v>
      </c>
      <c r="J312" s="21">
        <f t="shared" si="21"/>
        <v>4.1452287190133834</v>
      </c>
      <c r="K312">
        <f t="shared" si="22"/>
        <v>0.27857761221883037</v>
      </c>
    </row>
    <row r="313" spans="1:11" x14ac:dyDescent="0.2">
      <c r="A313" s="1">
        <v>36831</v>
      </c>
      <c r="B313" s="21">
        <v>91.393245354333132</v>
      </c>
      <c r="C313">
        <v>174.2</v>
      </c>
      <c r="D313" s="20">
        <v>10.096500000000001</v>
      </c>
      <c r="E313">
        <f t="shared" si="20"/>
        <v>19.244423296065953</v>
      </c>
      <c r="G313">
        <f t="shared" si="23"/>
        <v>1.0357250075052615E-2</v>
      </c>
      <c r="H313">
        <f t="shared" si="24"/>
        <v>1.1522432345622891E-2</v>
      </c>
      <c r="J313" s="21">
        <f t="shared" si="21"/>
        <v>4.3644453753808055</v>
      </c>
      <c r="K313">
        <f t="shared" si="22"/>
        <v>0.29330993625424973</v>
      </c>
    </row>
    <row r="314" spans="1:11" x14ac:dyDescent="0.2">
      <c r="A314" s="1">
        <v>36861</v>
      </c>
      <c r="B314" s="21">
        <v>91.302805208972217</v>
      </c>
      <c r="C314">
        <v>174.6</v>
      </c>
      <c r="D314" s="20">
        <v>9.6603999999999992</v>
      </c>
      <c r="E314">
        <f t="shared" si="20"/>
        <v>18.473757034512772</v>
      </c>
      <c r="G314">
        <f t="shared" si="23"/>
        <v>-4.31931857574408E-2</v>
      </c>
      <c r="H314">
        <f t="shared" si="24"/>
        <v>-4.0046212333664677E-2</v>
      </c>
      <c r="J314" s="21">
        <f t="shared" si="21"/>
        <v>3.5937791138276243</v>
      </c>
      <c r="K314">
        <f t="shared" si="22"/>
        <v>0.24151777193377377</v>
      </c>
    </row>
    <row r="315" spans="1:11" x14ac:dyDescent="0.2">
      <c r="A315" s="1">
        <v>36892</v>
      </c>
      <c r="B315" s="21">
        <v>91.03148477288947</v>
      </c>
      <c r="C315">
        <v>175.6</v>
      </c>
      <c r="D315" s="20">
        <v>9.4909999999999997</v>
      </c>
      <c r="E315">
        <f t="shared" si="20"/>
        <v>18.308166720096651</v>
      </c>
      <c r="G315">
        <f t="shared" si="23"/>
        <v>-1.7535505776158256E-2</v>
      </c>
      <c r="H315">
        <f t="shared" si="24"/>
        <v>-8.9635429386001331E-3</v>
      </c>
      <c r="J315" s="21">
        <f t="shared" si="21"/>
        <v>3.4281887994115028</v>
      </c>
      <c r="K315">
        <f t="shared" si="22"/>
        <v>0.23038937407601012</v>
      </c>
    </row>
    <row r="316" spans="1:11" x14ac:dyDescent="0.2">
      <c r="A316" s="1">
        <v>36923</v>
      </c>
      <c r="B316" s="21">
        <v>91.361939150169732</v>
      </c>
      <c r="C316">
        <v>176</v>
      </c>
      <c r="D316" s="20">
        <v>9.7517999999999994</v>
      </c>
      <c r="E316">
        <f t="shared" si="20"/>
        <v>18.785905990665604</v>
      </c>
      <c r="G316">
        <f t="shared" si="23"/>
        <v>2.7478663997471342E-2</v>
      </c>
      <c r="H316">
        <f t="shared" si="24"/>
        <v>2.6094325984291178E-2</v>
      </c>
      <c r="J316" s="21">
        <f t="shared" si="21"/>
        <v>3.9059280699804564</v>
      </c>
      <c r="K316">
        <f t="shared" si="22"/>
        <v>0.26249555549075754</v>
      </c>
    </row>
    <row r="317" spans="1:11" x14ac:dyDescent="0.2">
      <c r="A317" s="1">
        <v>36951</v>
      </c>
      <c r="B317" s="21">
        <v>92.036761773247321</v>
      </c>
      <c r="C317">
        <v>176.1</v>
      </c>
      <c r="D317" s="20">
        <v>10.051600000000001</v>
      </c>
      <c r="E317">
        <f t="shared" si="20"/>
        <v>19.232388514070017</v>
      </c>
      <c r="G317">
        <f t="shared" si="23"/>
        <v>3.0743042310137803E-2</v>
      </c>
      <c r="H317">
        <f t="shared" si="24"/>
        <v>2.376688798646498E-2</v>
      </c>
      <c r="J317" s="21">
        <f t="shared" si="21"/>
        <v>4.3524105933848691</v>
      </c>
      <c r="K317">
        <f t="shared" si="22"/>
        <v>0.29250114594151655</v>
      </c>
    </row>
    <row r="318" spans="1:11" x14ac:dyDescent="0.2">
      <c r="A318" s="1">
        <v>36982</v>
      </c>
      <c r="B318" s="21">
        <v>92.836809212978494</v>
      </c>
      <c r="C318">
        <v>176.4</v>
      </c>
      <c r="D318" s="20">
        <v>10.2035</v>
      </c>
      <c r="E318">
        <f t="shared" si="20"/>
        <v>19.387755947867888</v>
      </c>
      <c r="G318">
        <f t="shared" si="23"/>
        <v>1.5112021966652067E-2</v>
      </c>
      <c r="H318">
        <f t="shared" si="24"/>
        <v>8.0784263319246818E-3</v>
      </c>
      <c r="J318" s="21">
        <f t="shared" si="21"/>
        <v>4.5077780271827397</v>
      </c>
      <c r="K318">
        <f t="shared" si="22"/>
        <v>0.3029425212329333</v>
      </c>
    </row>
    <row r="319" spans="1:11" x14ac:dyDescent="0.2">
      <c r="A319" s="1">
        <v>37012</v>
      </c>
      <c r="B319" s="21">
        <v>93.466411763375618</v>
      </c>
      <c r="C319">
        <v>177.3</v>
      </c>
      <c r="D319" s="20">
        <v>10.3513</v>
      </c>
      <c r="E319">
        <f t="shared" si="20"/>
        <v>19.635775626503172</v>
      </c>
      <c r="G319">
        <f t="shared" si="23"/>
        <v>1.4485225657862477E-2</v>
      </c>
      <c r="H319">
        <f t="shared" si="24"/>
        <v>1.2792593392561225E-2</v>
      </c>
      <c r="J319" s="21">
        <f t="shared" si="21"/>
        <v>4.7557977058180239</v>
      </c>
      <c r="K319">
        <f t="shared" si="22"/>
        <v>0.31961053512094484</v>
      </c>
    </row>
    <row r="320" spans="1:11" x14ac:dyDescent="0.2">
      <c r="A320" s="1">
        <v>37043</v>
      </c>
      <c r="B320" s="21">
        <v>93.330751545334252</v>
      </c>
      <c r="C320">
        <v>177.7</v>
      </c>
      <c r="D320" s="20">
        <v>10.792999999999999</v>
      </c>
      <c r="E320">
        <f t="shared" si="20"/>
        <v>20.549669516680105</v>
      </c>
      <c r="G320">
        <f t="shared" si="23"/>
        <v>4.2670968863814052E-2</v>
      </c>
      <c r="H320">
        <f t="shared" si="24"/>
        <v>4.654228626158341E-2</v>
      </c>
      <c r="J320" s="21">
        <f t="shared" si="21"/>
        <v>5.6696915959949568</v>
      </c>
      <c r="K320">
        <f t="shared" si="22"/>
        <v>0.38102822640034506</v>
      </c>
    </row>
    <row r="321" spans="1:11" x14ac:dyDescent="0.2">
      <c r="A321" s="1">
        <v>37073</v>
      </c>
      <c r="B321" s="21">
        <v>92.8542015486248</v>
      </c>
      <c r="C321">
        <v>177.4</v>
      </c>
      <c r="D321" s="20">
        <v>10.760300000000001</v>
      </c>
      <c r="E321">
        <f t="shared" si="20"/>
        <v>20.557790473276341</v>
      </c>
      <c r="G321">
        <f t="shared" si="23"/>
        <v>-3.0297414991196092E-3</v>
      </c>
      <c r="H321">
        <f t="shared" si="24"/>
        <v>3.9518672500515883E-4</v>
      </c>
      <c r="J321" s="21">
        <f t="shared" si="21"/>
        <v>5.6778125525911936</v>
      </c>
      <c r="K321">
        <f t="shared" si="22"/>
        <v>0.38157399042227613</v>
      </c>
    </row>
    <row r="322" spans="1:11" x14ac:dyDescent="0.2">
      <c r="A322" s="1">
        <v>37104</v>
      </c>
      <c r="B322" s="21">
        <v>93.083780379156366</v>
      </c>
      <c r="C322">
        <v>177.4</v>
      </c>
      <c r="D322" s="20">
        <v>10.3329</v>
      </c>
      <c r="E322">
        <f t="shared" si="20"/>
        <v>19.692544206234928</v>
      </c>
      <c r="G322">
        <f t="shared" si="23"/>
        <v>-3.9720082153843372E-2</v>
      </c>
      <c r="H322">
        <f t="shared" si="24"/>
        <v>-4.2088485538665843E-2</v>
      </c>
      <c r="J322" s="21">
        <f t="shared" si="21"/>
        <v>4.8125662855497797</v>
      </c>
      <c r="K322">
        <f t="shared" si="22"/>
        <v>0.32342563350579123</v>
      </c>
    </row>
    <row r="323" spans="1:11" x14ac:dyDescent="0.2">
      <c r="A323" s="1">
        <v>37135</v>
      </c>
      <c r="B323" s="21">
        <v>93.866435483241204</v>
      </c>
      <c r="C323">
        <v>178.1</v>
      </c>
      <c r="D323" s="20">
        <v>10.635300000000001</v>
      </c>
      <c r="E323">
        <f t="shared" ref="E323:E386" si="25">C323*D323/B323</f>
        <v>20.179171822692453</v>
      </c>
      <c r="G323">
        <f t="shared" si="23"/>
        <v>2.9265743402142608E-2</v>
      </c>
      <c r="H323">
        <f t="shared" si="24"/>
        <v>2.4711261854293731E-2</v>
      </c>
      <c r="J323" s="21">
        <f t="shared" ref="J323:J386" si="26">E323-$E$597</f>
        <v>5.2991939020073051</v>
      </c>
      <c r="K323">
        <f t="shared" ref="K323:K386" si="27">E323/$E$597-1</f>
        <v>0.35612915088003727</v>
      </c>
    </row>
    <row r="324" spans="1:11" x14ac:dyDescent="0.2">
      <c r="A324" s="1">
        <v>37165</v>
      </c>
      <c r="B324" s="21">
        <v>93.612507382804793</v>
      </c>
      <c r="C324">
        <v>177.6</v>
      </c>
      <c r="D324" s="20">
        <v>10.5661</v>
      </c>
      <c r="E324">
        <f t="shared" si="25"/>
        <v>20.045818795627003</v>
      </c>
      <c r="G324">
        <f t="shared" ref="G324:G387" si="28">D324/D323-1</f>
        <v>-6.5066335693398925E-3</v>
      </c>
      <c r="H324">
        <f t="shared" ref="H324:H387" si="29">E324/E323-1</f>
        <v>-6.6084489609968822E-3</v>
      </c>
      <c r="J324" s="21">
        <f t="shared" si="26"/>
        <v>5.1658408749418552</v>
      </c>
      <c r="K324">
        <f t="shared" si="27"/>
        <v>0.34716724060192661</v>
      </c>
    </row>
    <row r="325" spans="1:11" x14ac:dyDescent="0.2">
      <c r="A325" s="1">
        <v>37196</v>
      </c>
      <c r="B325" s="21">
        <v>93.647292054097448</v>
      </c>
      <c r="C325">
        <v>177.5</v>
      </c>
      <c r="D325" s="20">
        <v>10.611700000000001</v>
      </c>
      <c r="E325">
        <f t="shared" si="25"/>
        <v>20.113520729589382</v>
      </c>
      <c r="G325">
        <f t="shared" si="28"/>
        <v>4.3156888539763738E-3</v>
      </c>
      <c r="H325">
        <f t="shared" si="29"/>
        <v>3.3773593711796668E-3</v>
      </c>
      <c r="J325" s="21">
        <f t="shared" si="26"/>
        <v>5.2335428089042342</v>
      </c>
      <c r="K325">
        <f t="shared" si="27"/>
        <v>0.3517171085065196</v>
      </c>
    </row>
    <row r="326" spans="1:11" x14ac:dyDescent="0.2">
      <c r="A326" s="1">
        <v>37226</v>
      </c>
      <c r="B326" s="21">
        <v>93.730775265199824</v>
      </c>
      <c r="C326">
        <v>177.4</v>
      </c>
      <c r="D326" s="20">
        <v>10.5753</v>
      </c>
      <c r="E326">
        <f t="shared" si="25"/>
        <v>20.015392113123163</v>
      </c>
      <c r="G326">
        <f t="shared" si="28"/>
        <v>-3.4301761263511032E-3</v>
      </c>
      <c r="H326">
        <f t="shared" si="29"/>
        <v>-4.8787389232090028E-3</v>
      </c>
      <c r="J326" s="21">
        <f t="shared" si="26"/>
        <v>5.1354141924380148</v>
      </c>
      <c r="K326">
        <f t="shared" si="27"/>
        <v>0.34512243363608119</v>
      </c>
    </row>
    <row r="327" spans="1:11" x14ac:dyDescent="0.2">
      <c r="A327" s="1">
        <v>37257</v>
      </c>
      <c r="B327" s="21">
        <v>93.501196434668287</v>
      </c>
      <c r="C327">
        <v>177.7</v>
      </c>
      <c r="D327" s="20">
        <v>10.456099999999999</v>
      </c>
      <c r="E327">
        <f t="shared" si="25"/>
        <v>19.871927214303263</v>
      </c>
      <c r="G327">
        <f t="shared" si="28"/>
        <v>-1.1271547852070518E-2</v>
      </c>
      <c r="H327">
        <f t="shared" si="29"/>
        <v>-7.1677286165099385E-3</v>
      </c>
      <c r="J327" s="21">
        <f t="shared" si="26"/>
        <v>4.9919492936181147</v>
      </c>
      <c r="K327">
        <f t="shared" si="27"/>
        <v>0.3354809610757985</v>
      </c>
    </row>
    <row r="328" spans="1:11" x14ac:dyDescent="0.2">
      <c r="A328" s="1">
        <v>37288</v>
      </c>
      <c r="B328" s="21">
        <v>93.727296798070569</v>
      </c>
      <c r="C328">
        <v>178</v>
      </c>
      <c r="D328" s="20">
        <v>10.5501</v>
      </c>
      <c r="E328">
        <f t="shared" si="25"/>
        <v>20.035975261783697</v>
      </c>
      <c r="G328">
        <f t="shared" si="28"/>
        <v>8.9899675787341593E-3</v>
      </c>
      <c r="H328">
        <f t="shared" si="29"/>
        <v>8.2552661204575717E-3</v>
      </c>
      <c r="J328" s="21">
        <f t="shared" si="26"/>
        <v>5.1559973410985496</v>
      </c>
      <c r="K328">
        <f t="shared" si="27"/>
        <v>0.34650571180828349</v>
      </c>
    </row>
    <row r="329" spans="1:11" x14ac:dyDescent="0.2">
      <c r="A329" s="1">
        <v>37316</v>
      </c>
      <c r="B329" s="21">
        <v>94.530822704930998</v>
      </c>
      <c r="C329">
        <v>178.5</v>
      </c>
      <c r="D329" s="20">
        <v>10.3324</v>
      </c>
      <c r="E329">
        <f t="shared" si="25"/>
        <v>19.51039192536081</v>
      </c>
      <c r="G329">
        <f t="shared" si="28"/>
        <v>-2.063487549881049E-2</v>
      </c>
      <c r="H329">
        <f t="shared" si="29"/>
        <v>-2.6231981700704954E-2</v>
      </c>
      <c r="J329" s="21">
        <f t="shared" si="26"/>
        <v>4.6304140046756626</v>
      </c>
      <c r="K329">
        <f t="shared" si="27"/>
        <v>0.31118419861623403</v>
      </c>
    </row>
    <row r="330" spans="1:11" x14ac:dyDescent="0.2">
      <c r="A330" s="1">
        <v>37347</v>
      </c>
      <c r="B330" s="21">
        <v>94.94128182618438</v>
      </c>
      <c r="C330">
        <v>179.3</v>
      </c>
      <c r="D330" s="20">
        <v>10.307</v>
      </c>
      <c r="E330">
        <f t="shared" si="25"/>
        <v>19.465137445514429</v>
      </c>
      <c r="G330">
        <f t="shared" si="28"/>
        <v>-2.458286554914535E-3</v>
      </c>
      <c r="H330">
        <f t="shared" si="29"/>
        <v>-2.3195064465905135E-3</v>
      </c>
      <c r="J330" s="21">
        <f t="shared" si="26"/>
        <v>4.5851595248292814</v>
      </c>
      <c r="K330">
        <f t="shared" si="27"/>
        <v>0.30814289841487597</v>
      </c>
    </row>
    <row r="331" spans="1:11" x14ac:dyDescent="0.2">
      <c r="A331" s="1">
        <v>37377</v>
      </c>
      <c r="B331" s="21">
        <v>95.184774525232996</v>
      </c>
      <c r="C331">
        <v>179.5</v>
      </c>
      <c r="D331" s="20">
        <v>10.0642</v>
      </c>
      <c r="E331">
        <f t="shared" si="25"/>
        <v>18.979126745959771</v>
      </c>
      <c r="G331">
        <f t="shared" si="28"/>
        <v>-2.3556806054138013E-2</v>
      </c>
      <c r="H331">
        <f t="shared" si="29"/>
        <v>-2.4968264463329226E-2</v>
      </c>
      <c r="J331" s="21">
        <f t="shared" si="26"/>
        <v>4.0991488252746233</v>
      </c>
      <c r="K331">
        <f t="shared" si="27"/>
        <v>0.2754808405714273</v>
      </c>
    </row>
    <row r="332" spans="1:11" x14ac:dyDescent="0.2">
      <c r="A332" s="1">
        <v>37408</v>
      </c>
      <c r="B332" s="21">
        <v>95.04563584006236</v>
      </c>
      <c r="C332">
        <v>179.6</v>
      </c>
      <c r="D332" s="20">
        <v>9.5375999999999994</v>
      </c>
      <c r="E332">
        <f t="shared" si="25"/>
        <v>18.022426225676096</v>
      </c>
      <c r="G332">
        <f t="shared" si="28"/>
        <v>-5.2324079410186575E-2</v>
      </c>
      <c r="H332">
        <f t="shared" si="29"/>
        <v>-5.0408036844336701E-2</v>
      </c>
      <c r="J332" s="21">
        <f t="shared" si="26"/>
        <v>3.142448304990948</v>
      </c>
      <c r="K332">
        <f t="shared" si="27"/>
        <v>0.21118635536565722</v>
      </c>
    </row>
    <row r="333" spans="1:11" x14ac:dyDescent="0.2">
      <c r="A333" s="1">
        <v>37438</v>
      </c>
      <c r="B333" s="21">
        <v>94.708224528523544</v>
      </c>
      <c r="C333">
        <v>180</v>
      </c>
      <c r="D333" s="20">
        <v>9.3474000000000004</v>
      </c>
      <c r="E333">
        <f t="shared" si="25"/>
        <v>17.765426480920539</v>
      </c>
      <c r="G333">
        <f t="shared" si="28"/>
        <v>-1.9942123804730705E-2</v>
      </c>
      <c r="H333">
        <f t="shared" si="29"/>
        <v>-1.4259997046869088E-2</v>
      </c>
      <c r="J333" s="21">
        <f t="shared" si="26"/>
        <v>2.8854485602353908</v>
      </c>
      <c r="K333">
        <f t="shared" si="27"/>
        <v>0.19391484151493499</v>
      </c>
    </row>
    <row r="334" spans="1:11" x14ac:dyDescent="0.2">
      <c r="A334" s="1">
        <v>37469</v>
      </c>
      <c r="B334" s="21">
        <v>94.763880002591804</v>
      </c>
      <c r="C334">
        <v>180.5</v>
      </c>
      <c r="D334" s="20">
        <v>9.4610000000000003</v>
      </c>
      <c r="E334">
        <f t="shared" si="25"/>
        <v>18.020689950150775</v>
      </c>
      <c r="G334">
        <f t="shared" si="28"/>
        <v>1.2153112095341978E-2</v>
      </c>
      <c r="H334">
        <f t="shared" si="29"/>
        <v>1.4368552846416582E-2</v>
      </c>
      <c r="J334" s="21">
        <f t="shared" si="26"/>
        <v>3.140712029465627</v>
      </c>
      <c r="K334">
        <f t="shared" si="27"/>
        <v>0.21106967000936327</v>
      </c>
    </row>
    <row r="335" spans="1:11" x14ac:dyDescent="0.2">
      <c r="A335" s="1">
        <v>37500</v>
      </c>
      <c r="B335" s="21">
        <v>95.483922698349858</v>
      </c>
      <c r="C335">
        <v>180.8</v>
      </c>
      <c r="D335" s="20">
        <v>9.34</v>
      </c>
      <c r="E335">
        <f t="shared" si="25"/>
        <v>17.685406634735834</v>
      </c>
      <c r="G335">
        <f t="shared" si="28"/>
        <v>-1.2789345735123137E-2</v>
      </c>
      <c r="H335">
        <f t="shared" si="29"/>
        <v>-1.8605464959577489E-2</v>
      </c>
      <c r="J335" s="21">
        <f t="shared" si="26"/>
        <v>2.8054287140506862</v>
      </c>
      <c r="K335">
        <f t="shared" si="27"/>
        <v>0.18853715570039697</v>
      </c>
    </row>
    <row r="336" spans="1:11" x14ac:dyDescent="0.2">
      <c r="A336" s="1">
        <v>37530</v>
      </c>
      <c r="B336" s="21">
        <v>95.793506272854515</v>
      </c>
      <c r="C336">
        <v>181.2</v>
      </c>
      <c r="D336" s="20">
        <v>9.2845999999999993</v>
      </c>
      <c r="E336">
        <f t="shared" si="25"/>
        <v>17.562458933364475</v>
      </c>
      <c r="G336">
        <f t="shared" si="28"/>
        <v>-5.9314775160600464E-3</v>
      </c>
      <c r="H336">
        <f t="shared" si="29"/>
        <v>-6.9519295716886642E-3</v>
      </c>
      <c r="J336" s="21">
        <f t="shared" si="26"/>
        <v>2.682481012679327</v>
      </c>
      <c r="K336">
        <f t="shared" si="27"/>
        <v>0.18027452910063269</v>
      </c>
    </row>
    <row r="337" spans="1:11" x14ac:dyDescent="0.2">
      <c r="A337" s="1">
        <v>37561</v>
      </c>
      <c r="B337" s="21">
        <v>95.560448975193708</v>
      </c>
      <c r="C337">
        <v>181.5</v>
      </c>
      <c r="D337" s="20">
        <v>9.0652000000000008</v>
      </c>
      <c r="E337">
        <f t="shared" si="25"/>
        <v>17.217727811503984</v>
      </c>
      <c r="G337">
        <f t="shared" si="28"/>
        <v>-2.3630527971048698E-2</v>
      </c>
      <c r="H337">
        <f t="shared" si="29"/>
        <v>-1.9628864225019416E-2</v>
      </c>
      <c r="J337" s="21">
        <f t="shared" si="26"/>
        <v>2.3377498908188361</v>
      </c>
      <c r="K337">
        <f t="shared" si="27"/>
        <v>0.15710708062066758</v>
      </c>
    </row>
    <row r="338" spans="1:11" x14ac:dyDescent="0.2">
      <c r="A338" s="1">
        <v>37591</v>
      </c>
      <c r="B338" s="21">
        <v>95.682195324718023</v>
      </c>
      <c r="C338">
        <v>181.8</v>
      </c>
      <c r="D338" s="20">
        <v>8.9303000000000008</v>
      </c>
      <c r="E338">
        <f t="shared" si="25"/>
        <v>16.967927360886822</v>
      </c>
      <c r="G338">
        <f t="shared" si="28"/>
        <v>-1.4881083704716969E-2</v>
      </c>
      <c r="H338">
        <f t="shared" si="29"/>
        <v>-1.4508328471208531E-2</v>
      </c>
      <c r="J338" s="21">
        <f t="shared" si="26"/>
        <v>2.0879494402016743</v>
      </c>
      <c r="K338">
        <f t="shared" si="27"/>
        <v>0.14031939101866175</v>
      </c>
    </row>
    <row r="339" spans="1:11" x14ac:dyDescent="0.2">
      <c r="A339" s="1">
        <v>37622</v>
      </c>
      <c r="B339" s="21">
        <v>95.99177889922268</v>
      </c>
      <c r="C339">
        <v>182.6</v>
      </c>
      <c r="D339" s="20">
        <v>8.6367999999999991</v>
      </c>
      <c r="E339">
        <f t="shared" si="25"/>
        <v>16.429320282268158</v>
      </c>
      <c r="G339">
        <f t="shared" si="28"/>
        <v>-3.2865637212635801E-2</v>
      </c>
      <c r="H339">
        <f t="shared" si="29"/>
        <v>-3.1742655844945511E-2</v>
      </c>
      <c r="J339" s="21">
        <f t="shared" si="26"/>
        <v>1.54934236158301</v>
      </c>
      <c r="K339">
        <f t="shared" si="27"/>
        <v>0.10412262503623859</v>
      </c>
    </row>
    <row r="340" spans="1:11" x14ac:dyDescent="0.2">
      <c r="A340" s="1">
        <v>37653</v>
      </c>
      <c r="B340" s="21">
        <v>96.84052487876356</v>
      </c>
      <c r="C340">
        <v>183.6</v>
      </c>
      <c r="D340" s="20">
        <v>8.4837000000000007</v>
      </c>
      <c r="E340">
        <f t="shared" si="25"/>
        <v>16.084251112331305</v>
      </c>
      <c r="G340">
        <f t="shared" si="28"/>
        <v>-1.772647276769157E-2</v>
      </c>
      <c r="H340">
        <f t="shared" si="29"/>
        <v>-2.1003252965326791E-2</v>
      </c>
      <c r="J340" s="21">
        <f t="shared" si="26"/>
        <v>1.2042731916461573</v>
      </c>
      <c r="K340">
        <f t="shared" si="27"/>
        <v>8.0932458237861882E-2</v>
      </c>
    </row>
    <row r="341" spans="1:11" x14ac:dyDescent="0.2">
      <c r="A341" s="1">
        <v>37681</v>
      </c>
      <c r="B341" s="21">
        <v>97.337945678248587</v>
      </c>
      <c r="C341">
        <v>183.9</v>
      </c>
      <c r="D341" s="20">
        <v>8.5440000000000005</v>
      </c>
      <c r="E341">
        <f t="shared" si="25"/>
        <v>16.142128221955215</v>
      </c>
      <c r="G341">
        <f t="shared" si="28"/>
        <v>7.1077477987198101E-3</v>
      </c>
      <c r="H341">
        <f t="shared" si="29"/>
        <v>3.5983714267888711E-3</v>
      </c>
      <c r="J341" s="21">
        <f t="shared" si="26"/>
        <v>1.2621503012700668</v>
      </c>
      <c r="K341">
        <f t="shared" si="27"/>
        <v>8.4822054709873695E-2</v>
      </c>
    </row>
    <row r="342" spans="1:11" x14ac:dyDescent="0.2">
      <c r="A342" s="1">
        <v>37712</v>
      </c>
      <c r="B342" s="21">
        <v>96.993577432451261</v>
      </c>
      <c r="C342">
        <v>183.2</v>
      </c>
      <c r="D342" s="20">
        <v>8.4314</v>
      </c>
      <c r="E342">
        <f t="shared" si="25"/>
        <v>15.925100618911808</v>
      </c>
      <c r="G342">
        <f t="shared" si="28"/>
        <v>-1.3178838951310889E-2</v>
      </c>
      <c r="H342">
        <f t="shared" si="29"/>
        <v>-1.3444794890690059E-2</v>
      </c>
      <c r="J342" s="21">
        <f t="shared" si="26"/>
        <v>1.0451226982266597</v>
      </c>
      <c r="K342">
        <f t="shared" si="27"/>
        <v>7.0236844691402345E-2</v>
      </c>
    </row>
    <row r="343" spans="1:11" x14ac:dyDescent="0.2">
      <c r="A343" s="1">
        <v>37742</v>
      </c>
      <c r="B343" s="21">
        <v>96.878788017185499</v>
      </c>
      <c r="C343">
        <v>182.9</v>
      </c>
      <c r="D343" s="20">
        <v>7.9212999999999996</v>
      </c>
      <c r="E343">
        <f t="shared" si="25"/>
        <v>14.954829634563488</v>
      </c>
      <c r="G343">
        <f t="shared" si="28"/>
        <v>-6.0500035581279588E-2</v>
      </c>
      <c r="H343">
        <f t="shared" si="29"/>
        <v>-6.0927149383036006E-2</v>
      </c>
      <c r="J343" s="21">
        <f t="shared" si="26"/>
        <v>7.485171387834022E-2</v>
      </c>
      <c r="K343">
        <f t="shared" si="27"/>
        <v>5.0303645796601071E-3</v>
      </c>
    </row>
    <row r="344" spans="1:11" x14ac:dyDescent="0.2">
      <c r="A344" s="1">
        <v>37773</v>
      </c>
      <c r="B344" s="21">
        <v>96.610946048232037</v>
      </c>
      <c r="C344">
        <v>183.1</v>
      </c>
      <c r="D344" s="20">
        <v>7.8116000000000003</v>
      </c>
      <c r="E344">
        <f t="shared" si="25"/>
        <v>14.804781637123552</v>
      </c>
      <c r="G344">
        <f t="shared" si="28"/>
        <v>-1.3848736949742979E-2</v>
      </c>
      <c r="H344">
        <f t="shared" si="29"/>
        <v>-1.0033414027876719E-2</v>
      </c>
      <c r="J344" s="21">
        <f t="shared" si="26"/>
        <v>-7.5196283561595578E-2</v>
      </c>
      <c r="K344">
        <f t="shared" si="27"/>
        <v>-5.0535211787554601E-3</v>
      </c>
    </row>
    <row r="345" spans="1:11" x14ac:dyDescent="0.2">
      <c r="A345" s="1">
        <v>37803</v>
      </c>
      <c r="B345" s="21">
        <v>96.277013203822492</v>
      </c>
      <c r="C345">
        <v>183.7</v>
      </c>
      <c r="D345" s="20">
        <v>8.0929000000000002</v>
      </c>
      <c r="E345">
        <f t="shared" si="25"/>
        <v>15.441543942089956</v>
      </c>
      <c r="G345">
        <f t="shared" si="28"/>
        <v>3.6010548415177368E-2</v>
      </c>
      <c r="H345">
        <f t="shared" si="29"/>
        <v>4.3010584051418776E-2</v>
      </c>
      <c r="J345" s="21">
        <f t="shared" si="26"/>
        <v>0.56156602140480771</v>
      </c>
      <c r="K345">
        <f t="shared" si="27"/>
        <v>3.7739707975248837E-2</v>
      </c>
    </row>
    <row r="346" spans="1:11" x14ac:dyDescent="0.2">
      <c r="A346" s="1">
        <v>37834</v>
      </c>
      <c r="B346" s="21">
        <v>96.249185466788362</v>
      </c>
      <c r="C346">
        <v>184.5</v>
      </c>
      <c r="D346" s="20">
        <v>8.2820999999999998</v>
      </c>
      <c r="E346">
        <f t="shared" si="25"/>
        <v>15.875952015482421</v>
      </c>
      <c r="G346">
        <f t="shared" si="28"/>
        <v>2.3378516971666485E-2</v>
      </c>
      <c r="H346">
        <f t="shared" si="29"/>
        <v>2.8132424777056908E-2</v>
      </c>
      <c r="J346" s="21">
        <f t="shared" si="26"/>
        <v>0.99597409479727261</v>
      </c>
      <c r="K346">
        <f t="shared" si="27"/>
        <v>6.6933842248027453E-2</v>
      </c>
    </row>
    <row r="347" spans="1:11" x14ac:dyDescent="0.2">
      <c r="A347" s="1">
        <v>37865</v>
      </c>
      <c r="B347" s="21">
        <v>96.94835735977081</v>
      </c>
      <c r="C347">
        <v>185.1</v>
      </c>
      <c r="D347" s="20">
        <v>8.0426000000000002</v>
      </c>
      <c r="E347">
        <f t="shared" si="25"/>
        <v>15.355445935773401</v>
      </c>
      <c r="G347">
        <f t="shared" si="28"/>
        <v>-2.8917786551719948E-2</v>
      </c>
      <c r="H347">
        <f t="shared" si="29"/>
        <v>-3.2785818400144828E-2</v>
      </c>
      <c r="J347" s="21">
        <f t="shared" si="26"/>
        <v>0.47546801508825354</v>
      </c>
      <c r="K347">
        <f t="shared" si="27"/>
        <v>3.1953543051115085E-2</v>
      </c>
    </row>
    <row r="348" spans="1:11" x14ac:dyDescent="0.2">
      <c r="A348" s="1">
        <v>37895</v>
      </c>
      <c r="B348" s="21">
        <v>97.014448235226851</v>
      </c>
      <c r="C348">
        <v>184.9</v>
      </c>
      <c r="D348" s="20">
        <v>7.6957000000000004</v>
      </c>
      <c r="E348">
        <f t="shared" si="25"/>
        <v>14.667247568628847</v>
      </c>
      <c r="G348">
        <f t="shared" si="28"/>
        <v>-4.3132817745505148E-2</v>
      </c>
      <c r="H348">
        <f t="shared" si="29"/>
        <v>-4.4817869179641812E-2</v>
      </c>
      <c r="J348" s="21">
        <f t="shared" si="26"/>
        <v>-0.21273035205630109</v>
      </c>
      <c r="K348">
        <f t="shared" si="27"/>
        <v>-1.4296415840817756E-2</v>
      </c>
    </row>
    <row r="349" spans="1:11" x14ac:dyDescent="0.2">
      <c r="A349" s="1">
        <v>37926</v>
      </c>
      <c r="B349" s="21">
        <v>96.812697141729444</v>
      </c>
      <c r="C349">
        <v>185</v>
      </c>
      <c r="D349" s="20">
        <v>7.6798999999999999</v>
      </c>
      <c r="E349">
        <f t="shared" si="25"/>
        <v>14.675569857536761</v>
      </c>
      <c r="G349">
        <f t="shared" si="28"/>
        <v>-2.0530945852879068E-3</v>
      </c>
      <c r="H349">
        <f t="shared" si="29"/>
        <v>5.6740631594132118E-4</v>
      </c>
      <c r="J349" s="21">
        <f t="shared" si="26"/>
        <v>-0.20440806314838689</v>
      </c>
      <c r="K349">
        <f t="shared" si="27"/>
        <v>-1.3737121401519836E-2</v>
      </c>
    </row>
    <row r="350" spans="1:11" x14ac:dyDescent="0.2">
      <c r="A350" s="1">
        <v>37956</v>
      </c>
      <c r="B350" s="21">
        <v>96.89965881996109</v>
      </c>
      <c r="C350">
        <v>185.5</v>
      </c>
      <c r="D350" s="20">
        <v>7.3395000000000001</v>
      </c>
      <c r="E350">
        <f t="shared" si="25"/>
        <v>14.050382288028645</v>
      </c>
      <c r="G350">
        <f t="shared" si="28"/>
        <v>-4.4323493795492053E-2</v>
      </c>
      <c r="H350">
        <f t="shared" si="29"/>
        <v>-4.2600565128109502E-2</v>
      </c>
      <c r="J350" s="21">
        <f t="shared" si="26"/>
        <v>-0.8295956326565026</v>
      </c>
      <c r="K350">
        <f t="shared" si="27"/>
        <v>-5.5752477394691136E-2</v>
      </c>
    </row>
    <row r="351" spans="1:11" x14ac:dyDescent="0.2">
      <c r="A351" s="1">
        <v>37987</v>
      </c>
      <c r="B351" s="21">
        <v>96.687472325075859</v>
      </c>
      <c r="C351">
        <v>186.3</v>
      </c>
      <c r="D351" s="20">
        <v>7.2333999999999996</v>
      </c>
      <c r="E351">
        <f t="shared" si="25"/>
        <v>13.93750801002691</v>
      </c>
      <c r="G351">
        <f t="shared" si="28"/>
        <v>-1.4456025614823953E-2</v>
      </c>
      <c r="H351">
        <f t="shared" si="29"/>
        <v>-8.0335378559704962E-3</v>
      </c>
      <c r="J351" s="21">
        <f t="shared" si="26"/>
        <v>-0.94246991065823771</v>
      </c>
      <c r="K351">
        <f t="shared" si="27"/>
        <v>-6.3338125612947271E-2</v>
      </c>
    </row>
    <row r="352" spans="1:11" x14ac:dyDescent="0.2">
      <c r="A352" s="1">
        <v>38018</v>
      </c>
      <c r="B352" s="21">
        <v>96.454415027415052</v>
      </c>
      <c r="C352">
        <v>186.7</v>
      </c>
      <c r="D352" s="20">
        <v>7.2629999999999999</v>
      </c>
      <c r="E352">
        <f t="shared" si="25"/>
        <v>14.05847622023923</v>
      </c>
      <c r="G352">
        <f t="shared" si="28"/>
        <v>4.092128183150523E-3</v>
      </c>
      <c r="H352">
        <f t="shared" si="29"/>
        <v>8.67932848004771E-3</v>
      </c>
      <c r="J352" s="21">
        <f t="shared" si="26"/>
        <v>-0.82150170044591775</v>
      </c>
      <c r="K352">
        <f t="shared" si="27"/>
        <v>-5.5208529530404782E-2</v>
      </c>
    </row>
    <row r="353" spans="1:11" x14ac:dyDescent="0.2">
      <c r="A353" s="1">
        <v>38047</v>
      </c>
      <c r="B353" s="21">
        <v>97.181414657431631</v>
      </c>
      <c r="C353">
        <v>187.1</v>
      </c>
      <c r="D353" s="20">
        <v>7.5321999999999996</v>
      </c>
      <c r="E353">
        <f t="shared" si="25"/>
        <v>14.501482870647122</v>
      </c>
      <c r="G353">
        <f t="shared" si="28"/>
        <v>3.706457386754769E-2</v>
      </c>
      <c r="H353">
        <f t="shared" si="29"/>
        <v>3.1511711757929994E-2</v>
      </c>
      <c r="J353" s="21">
        <f t="shared" si="26"/>
        <v>-0.37849505003802619</v>
      </c>
      <c r="K353">
        <f t="shared" si="27"/>
        <v>-2.5436533041616083E-2</v>
      </c>
    </row>
    <row r="354" spans="1:11" x14ac:dyDescent="0.2">
      <c r="A354" s="1">
        <v>38078</v>
      </c>
      <c r="B354" s="21">
        <v>97.202285460207207</v>
      </c>
      <c r="C354">
        <v>187.4</v>
      </c>
      <c r="D354" s="20">
        <v>7.6496000000000004</v>
      </c>
      <c r="E354">
        <f t="shared" si="25"/>
        <v>14.747956112481146</v>
      </c>
      <c r="G354">
        <f t="shared" si="28"/>
        <v>1.5586415655452601E-2</v>
      </c>
      <c r="H354">
        <f t="shared" si="29"/>
        <v>1.6996416437722983E-2</v>
      </c>
      <c r="J354" s="21">
        <f t="shared" si="26"/>
        <v>-0.13202180820400145</v>
      </c>
      <c r="K354">
        <f t="shared" si="27"/>
        <v>-8.872446512200316E-3</v>
      </c>
    </row>
    <row r="355" spans="1:11" x14ac:dyDescent="0.2">
      <c r="A355" s="1">
        <v>38108</v>
      </c>
      <c r="B355" s="21">
        <v>97.442299692126554</v>
      </c>
      <c r="C355">
        <v>188.2</v>
      </c>
      <c r="D355" s="20">
        <v>7.6097000000000001</v>
      </c>
      <c r="E355">
        <f t="shared" si="25"/>
        <v>14.697370079779828</v>
      </c>
      <c r="G355">
        <f t="shared" si="28"/>
        <v>-5.2159590043924231E-3</v>
      </c>
      <c r="H355">
        <f t="shared" si="29"/>
        <v>-3.4300368346300569E-3</v>
      </c>
      <c r="J355" s="21">
        <f t="shared" si="26"/>
        <v>-0.18260784090531956</v>
      </c>
      <c r="K355">
        <f t="shared" si="27"/>
        <v>-1.2272050528480349E-2</v>
      </c>
    </row>
    <row r="356" spans="1:11" x14ac:dyDescent="0.2">
      <c r="A356" s="1">
        <v>38139</v>
      </c>
      <c r="B356" s="21">
        <v>97.017926702356121</v>
      </c>
      <c r="C356">
        <v>188.9</v>
      </c>
      <c r="D356" s="20">
        <v>7.5323000000000002</v>
      </c>
      <c r="E356">
        <f t="shared" si="25"/>
        <v>14.665861437806273</v>
      </c>
      <c r="G356">
        <f t="shared" si="28"/>
        <v>-1.0171228826366341E-2</v>
      </c>
      <c r="H356">
        <f t="shared" si="29"/>
        <v>-2.1438285763045739E-3</v>
      </c>
      <c r="J356" s="21">
        <f t="shared" si="26"/>
        <v>-0.2141164828788753</v>
      </c>
      <c r="K356">
        <f t="shared" si="27"/>
        <v>-1.4389569932172108E-2</v>
      </c>
    </row>
    <row r="357" spans="1:11" x14ac:dyDescent="0.2">
      <c r="A357" s="1">
        <v>38169</v>
      </c>
      <c r="B357" s="21">
        <v>96.871831082926931</v>
      </c>
      <c r="C357">
        <v>189.1</v>
      </c>
      <c r="D357" s="20">
        <v>7.5026999999999999</v>
      </c>
      <c r="E357">
        <f t="shared" si="25"/>
        <v>14.645749482999582</v>
      </c>
      <c r="G357">
        <f t="shared" si="28"/>
        <v>-3.929742575309092E-3</v>
      </c>
      <c r="H357">
        <f t="shared" si="29"/>
        <v>-1.371344935446106E-3</v>
      </c>
      <c r="J357" s="21">
        <f t="shared" si="26"/>
        <v>-0.23422843768556589</v>
      </c>
      <c r="K357">
        <f t="shared" si="27"/>
        <v>-1.5741181803768489E-2</v>
      </c>
    </row>
    <row r="358" spans="1:11" x14ac:dyDescent="0.2">
      <c r="A358" s="1">
        <v>38200</v>
      </c>
      <c r="B358" s="21">
        <v>96.75704166766117</v>
      </c>
      <c r="C358">
        <v>189.2</v>
      </c>
      <c r="D358" s="20">
        <v>7.5362</v>
      </c>
      <c r="E358">
        <f t="shared" si="25"/>
        <v>14.736385232792388</v>
      </c>
      <c r="G358">
        <f t="shared" si="28"/>
        <v>4.4650592453383542E-3</v>
      </c>
      <c r="H358">
        <f t="shared" si="29"/>
        <v>6.1885361277014272E-3</v>
      </c>
      <c r="J358" s="21">
        <f t="shared" si="26"/>
        <v>-0.14359268789275959</v>
      </c>
      <c r="K358">
        <f t="shared" si="27"/>
        <v>-9.6500605483524904E-3</v>
      </c>
    </row>
    <row r="359" spans="1:11" x14ac:dyDescent="0.2">
      <c r="A359" s="1">
        <v>38231</v>
      </c>
      <c r="B359" s="21">
        <v>97.46317049490213</v>
      </c>
      <c r="C359">
        <v>189.8</v>
      </c>
      <c r="D359" s="20">
        <v>7.4356</v>
      </c>
      <c r="E359">
        <f t="shared" si="25"/>
        <v>14.480104359767548</v>
      </c>
      <c r="G359">
        <f t="shared" si="28"/>
        <v>-1.3348902629972681E-2</v>
      </c>
      <c r="H359">
        <f t="shared" si="29"/>
        <v>-1.7391026970070445E-2</v>
      </c>
      <c r="J359" s="21">
        <f t="shared" si="26"/>
        <v>-0.39987356091759985</v>
      </c>
      <c r="K359">
        <f t="shared" si="27"/>
        <v>-2.6873263055163688E-2</v>
      </c>
    </row>
    <row r="360" spans="1:11" x14ac:dyDescent="0.2">
      <c r="A360" s="1">
        <v>38261</v>
      </c>
      <c r="B360" s="21">
        <v>97.751883266631197</v>
      </c>
      <c r="C360">
        <v>190.8</v>
      </c>
      <c r="D360" s="20">
        <v>7.2453000000000003</v>
      </c>
      <c r="E360">
        <f t="shared" si="25"/>
        <v>14.141960173077303</v>
      </c>
      <c r="G360">
        <f t="shared" si="28"/>
        <v>-2.5593092689224717E-2</v>
      </c>
      <c r="H360">
        <f t="shared" si="29"/>
        <v>-2.3352330776687413E-2</v>
      </c>
      <c r="J360" s="21">
        <f t="shared" si="26"/>
        <v>-0.73801774760784511</v>
      </c>
      <c r="K360">
        <f t="shared" si="27"/>
        <v>-4.9598040503938012E-2</v>
      </c>
    </row>
    <row r="361" spans="1:11" x14ac:dyDescent="0.2">
      <c r="A361" s="1">
        <v>38292</v>
      </c>
      <c r="B361" s="21">
        <v>97.191850058819384</v>
      </c>
      <c r="C361">
        <v>191.7</v>
      </c>
      <c r="D361" s="20">
        <v>6.9257</v>
      </c>
      <c r="E361">
        <f t="shared" si="25"/>
        <v>13.66016481007942</v>
      </c>
      <c r="G361">
        <f t="shared" si="28"/>
        <v>-4.4111354947345194E-2</v>
      </c>
      <c r="H361">
        <f t="shared" si="29"/>
        <v>-3.4068499493804194E-2</v>
      </c>
      <c r="J361" s="21">
        <f t="shared" si="26"/>
        <v>-1.2198131106057275</v>
      </c>
      <c r="K361">
        <f t="shared" si="27"/>
        <v>-8.1976809179940102E-2</v>
      </c>
    </row>
    <row r="362" spans="1:11" x14ac:dyDescent="0.2">
      <c r="A362" s="1">
        <v>38322</v>
      </c>
      <c r="B362" s="21">
        <v>97.170979256043793</v>
      </c>
      <c r="C362">
        <v>191.7</v>
      </c>
      <c r="D362" s="20">
        <v>6.6969000000000003</v>
      </c>
      <c r="E362">
        <f t="shared" si="25"/>
        <v>13.211719587771379</v>
      </c>
      <c r="G362">
        <f t="shared" si="28"/>
        <v>-3.3036371774694206E-2</v>
      </c>
      <c r="H362">
        <f t="shared" si="29"/>
        <v>-3.2828683148621085E-2</v>
      </c>
      <c r="J362" s="21">
        <f t="shared" si="26"/>
        <v>-1.6682583329137692</v>
      </c>
      <c r="K362">
        <f t="shared" si="27"/>
        <v>-0.11211430163445801</v>
      </c>
    </row>
    <row r="363" spans="1:11" x14ac:dyDescent="0.2">
      <c r="A363" s="1">
        <v>38353</v>
      </c>
      <c r="B363" s="21">
        <v>96.663123055170942</v>
      </c>
      <c r="C363">
        <v>191.6</v>
      </c>
      <c r="D363" s="20">
        <v>6.8990999999999998</v>
      </c>
      <c r="E363">
        <f t="shared" si="25"/>
        <v>13.674993298587484</v>
      </c>
      <c r="G363">
        <f t="shared" si="28"/>
        <v>3.0193074407561582E-2</v>
      </c>
      <c r="H363">
        <f t="shared" si="29"/>
        <v>3.5065360548895308E-2</v>
      </c>
      <c r="J363" s="21">
        <f t="shared" si="26"/>
        <v>-1.2049846220976637</v>
      </c>
      <c r="K363">
        <f t="shared" si="27"/>
        <v>-8.098026949506254E-2</v>
      </c>
    </row>
    <row r="364" spans="1:11" x14ac:dyDescent="0.2">
      <c r="A364" s="1">
        <v>38384</v>
      </c>
      <c r="B364" s="21">
        <v>97.118802249104789</v>
      </c>
      <c r="C364">
        <v>192.4</v>
      </c>
      <c r="D364" s="20">
        <v>6.98</v>
      </c>
      <c r="E364">
        <f t="shared" si="25"/>
        <v>13.82793000839731</v>
      </c>
      <c r="G364">
        <f t="shared" si="28"/>
        <v>1.1726167181226543E-2</v>
      </c>
      <c r="H364">
        <f t="shared" si="29"/>
        <v>1.1183677130256697E-2</v>
      </c>
      <c r="J364" s="21">
        <f t="shared" si="26"/>
        <v>-1.0520479122878381</v>
      </c>
      <c r="K364">
        <f t="shared" si="27"/>
        <v>-7.0702249552759833E-2</v>
      </c>
    </row>
    <row r="365" spans="1:11" x14ac:dyDescent="0.2">
      <c r="A365" s="1">
        <v>38412</v>
      </c>
      <c r="B365" s="21">
        <v>97.310117941214415</v>
      </c>
      <c r="C365">
        <v>193.1</v>
      </c>
      <c r="D365" s="20">
        <v>6.8954000000000004</v>
      </c>
      <c r="E365">
        <f t="shared" si="25"/>
        <v>13.683076006591296</v>
      </c>
      <c r="G365">
        <f t="shared" si="28"/>
        <v>-1.2120343839541525E-2</v>
      </c>
      <c r="H365">
        <f t="shared" si="29"/>
        <v>-1.0475465360183955E-2</v>
      </c>
      <c r="J365" s="21">
        <f t="shared" si="26"/>
        <v>-1.1969019140938517</v>
      </c>
      <c r="K365">
        <f t="shared" si="27"/>
        <v>-8.0437075946866776E-2</v>
      </c>
    </row>
    <row r="366" spans="1:11" x14ac:dyDescent="0.2">
      <c r="A366" s="1">
        <v>38443</v>
      </c>
      <c r="B366" s="21">
        <v>97.45273509351432</v>
      </c>
      <c r="C366">
        <v>193.7</v>
      </c>
      <c r="D366" s="20">
        <v>7.0814000000000004</v>
      </c>
      <c r="E366">
        <f t="shared" si="25"/>
        <v>14.075204545914147</v>
      </c>
      <c r="G366">
        <f t="shared" si="28"/>
        <v>2.6974504742292016E-2</v>
      </c>
      <c r="H366">
        <f t="shared" si="29"/>
        <v>2.8657923052825218E-2</v>
      </c>
      <c r="J366" s="21">
        <f t="shared" si="26"/>
        <v>-0.80477337477100086</v>
      </c>
      <c r="K366">
        <f t="shared" si="27"/>
        <v>-5.4084312427121195E-2</v>
      </c>
    </row>
    <row r="367" spans="1:11" x14ac:dyDescent="0.2">
      <c r="A367" s="1">
        <v>38473</v>
      </c>
      <c r="B367" s="21">
        <v>97.518825968970361</v>
      </c>
      <c r="C367">
        <v>193.6</v>
      </c>
      <c r="D367" s="20">
        <v>7.2382</v>
      </c>
      <c r="E367">
        <f t="shared" si="25"/>
        <v>14.369692273016968</v>
      </c>
      <c r="G367">
        <f t="shared" si="28"/>
        <v>2.2142514192108775E-2</v>
      </c>
      <c r="H367">
        <f t="shared" si="29"/>
        <v>2.092244742463123E-2</v>
      </c>
      <c r="J367" s="21">
        <f t="shared" si="26"/>
        <v>-0.51028564766818008</v>
      </c>
      <c r="K367">
        <f t="shared" si="27"/>
        <v>-3.4293441185743623E-2</v>
      </c>
    </row>
    <row r="368" spans="1:11" x14ac:dyDescent="0.2">
      <c r="A368" s="1">
        <v>38504</v>
      </c>
      <c r="B368" s="21">
        <v>97.553610640263031</v>
      </c>
      <c r="C368">
        <v>193.7</v>
      </c>
      <c r="D368" s="20">
        <v>7.6228999999999996</v>
      </c>
      <c r="E368">
        <f t="shared" si="25"/>
        <v>15.135838851161754</v>
      </c>
      <c r="G368">
        <f t="shared" si="28"/>
        <v>5.3148572849603504E-2</v>
      </c>
      <c r="H368">
        <f t="shared" si="29"/>
        <v>5.3316839608558375E-2</v>
      </c>
      <c r="J368" s="21">
        <f t="shared" si="26"/>
        <v>0.25586093047660619</v>
      </c>
      <c r="K368">
        <f t="shared" si="27"/>
        <v>1.7194980519488867E-2</v>
      </c>
    </row>
    <row r="369" spans="1:11" x14ac:dyDescent="0.2">
      <c r="A369" s="1">
        <v>38534</v>
      </c>
      <c r="B369" s="21">
        <v>97.191850058819369</v>
      </c>
      <c r="C369">
        <v>194.9</v>
      </c>
      <c r="D369" s="20">
        <v>7.8262999999999998</v>
      </c>
      <c r="E369">
        <f t="shared" si="25"/>
        <v>15.694174656381977</v>
      </c>
      <c r="G369">
        <f t="shared" si="28"/>
        <v>2.6682758530218287E-2</v>
      </c>
      <c r="H369">
        <f t="shared" si="29"/>
        <v>3.6888329131316455E-2</v>
      </c>
      <c r="J369" s="21">
        <f t="shared" si="26"/>
        <v>0.81419673569682871</v>
      </c>
      <c r="K369">
        <f t="shared" si="27"/>
        <v>5.4717603751614829E-2</v>
      </c>
    </row>
    <row r="370" spans="1:11" x14ac:dyDescent="0.2">
      <c r="A370" s="1">
        <v>38565</v>
      </c>
      <c r="B370" s="21">
        <v>97.379687283799726</v>
      </c>
      <c r="C370">
        <v>196.1</v>
      </c>
      <c r="D370" s="20">
        <v>7.5951000000000004</v>
      </c>
      <c r="E370">
        <f t="shared" si="25"/>
        <v>15.294761685353855</v>
      </c>
      <c r="G370">
        <f t="shared" si="28"/>
        <v>-2.9541418039175538E-2</v>
      </c>
      <c r="H370">
        <f t="shared" si="29"/>
        <v>-2.544975953008799E-2</v>
      </c>
      <c r="J370" s="21">
        <f t="shared" si="26"/>
        <v>0.41478376466870692</v>
      </c>
      <c r="K370">
        <f t="shared" si="27"/>
        <v>2.7875294363985725E-2</v>
      </c>
    </row>
    <row r="371" spans="1:11" x14ac:dyDescent="0.2">
      <c r="A371" s="1">
        <v>38596</v>
      </c>
      <c r="B371" s="21">
        <v>98.047552972618803</v>
      </c>
      <c r="C371">
        <v>198.8</v>
      </c>
      <c r="D371" s="20">
        <v>7.63</v>
      </c>
      <c r="E371">
        <f t="shared" si="25"/>
        <v>15.470493184298038</v>
      </c>
      <c r="G371">
        <f t="shared" si="28"/>
        <v>4.5950678727073591E-3</v>
      </c>
      <c r="H371">
        <f t="shared" si="29"/>
        <v>1.1489652637900249E-2</v>
      </c>
      <c r="J371" s="21">
        <f t="shared" si="26"/>
        <v>0.59051526361288964</v>
      </c>
      <c r="K371">
        <f t="shared" si="27"/>
        <v>3.968522445130751E-2</v>
      </c>
    </row>
    <row r="372" spans="1:11" x14ac:dyDescent="0.2">
      <c r="A372" s="1">
        <v>38626</v>
      </c>
      <c r="B372" s="21">
        <v>98.221476329082094</v>
      </c>
      <c r="C372">
        <v>199.1</v>
      </c>
      <c r="D372" s="20">
        <v>7.8433000000000002</v>
      </c>
      <c r="E372">
        <f t="shared" si="25"/>
        <v>15.898773754611449</v>
      </c>
      <c r="G372">
        <f t="shared" si="28"/>
        <v>2.7955439056356557E-2</v>
      </c>
      <c r="H372">
        <f t="shared" si="29"/>
        <v>2.7683705051374741E-2</v>
      </c>
      <c r="J372" s="21">
        <f t="shared" si="26"/>
        <v>1.0187958339263012</v>
      </c>
      <c r="K372">
        <f t="shared" si="27"/>
        <v>6.8467563551289912E-2</v>
      </c>
    </row>
    <row r="373" spans="1:11" x14ac:dyDescent="0.2">
      <c r="A373" s="1">
        <v>38657</v>
      </c>
      <c r="B373" s="21">
        <v>97.984940564292003</v>
      </c>
      <c r="C373">
        <v>198.1</v>
      </c>
      <c r="D373" s="20">
        <v>8.1157000000000004</v>
      </c>
      <c r="E373">
        <f t="shared" si="25"/>
        <v>16.407829210705167</v>
      </c>
      <c r="G373">
        <f t="shared" si="28"/>
        <v>3.4730279346703474E-2</v>
      </c>
      <c r="H373">
        <f t="shared" si="29"/>
        <v>3.2018535765757861E-2</v>
      </c>
      <c r="J373" s="21">
        <f t="shared" si="26"/>
        <v>1.5278512900200187</v>
      </c>
      <c r="K373">
        <f t="shared" si="27"/>
        <v>0.10267833044940899</v>
      </c>
    </row>
    <row r="374" spans="1:11" x14ac:dyDescent="0.2">
      <c r="A374" s="1">
        <v>38687</v>
      </c>
      <c r="B374" s="21">
        <v>98.030160636972468</v>
      </c>
      <c r="C374">
        <v>198.1</v>
      </c>
      <c r="D374" s="20">
        <v>7.9518000000000004</v>
      </c>
      <c r="E374">
        <f t="shared" si="25"/>
        <v>16.069050277633512</v>
      </c>
      <c r="G374">
        <f t="shared" si="28"/>
        <v>-2.0195423684956304E-2</v>
      </c>
      <c r="H374">
        <f t="shared" si="29"/>
        <v>-2.0647395138085778E-2</v>
      </c>
      <c r="J374" s="21">
        <f t="shared" si="26"/>
        <v>1.1890723569483637</v>
      </c>
      <c r="K374">
        <f t="shared" si="27"/>
        <v>7.9910895250415281E-2</v>
      </c>
    </row>
    <row r="375" spans="1:11" x14ac:dyDescent="0.2">
      <c r="A375" s="1">
        <v>38718</v>
      </c>
      <c r="B375" s="21">
        <v>97.254462467146155</v>
      </c>
      <c r="C375">
        <v>199.3</v>
      </c>
      <c r="D375" s="20">
        <v>7.6696999999999997</v>
      </c>
      <c r="E375">
        <f t="shared" si="25"/>
        <v>15.717234677188943</v>
      </c>
      <c r="G375">
        <f t="shared" si="28"/>
        <v>-3.5476244372343424E-2</v>
      </c>
      <c r="H375">
        <f t="shared" si="29"/>
        <v>-2.1893988404172227E-2</v>
      </c>
      <c r="J375" s="21">
        <f t="shared" si="26"/>
        <v>0.83725675650379472</v>
      </c>
      <c r="K375">
        <f t="shared" si="27"/>
        <v>5.6267338632263408E-2</v>
      </c>
    </row>
    <row r="376" spans="1:11" x14ac:dyDescent="0.2">
      <c r="A376" s="1">
        <v>38749</v>
      </c>
      <c r="B376" s="21">
        <v>97.710141661079987</v>
      </c>
      <c r="C376">
        <v>199.4</v>
      </c>
      <c r="D376" s="20">
        <v>7.8226000000000004</v>
      </c>
      <c r="E376">
        <f t="shared" si="25"/>
        <v>15.963813105608379</v>
      </c>
      <c r="G376">
        <f t="shared" si="28"/>
        <v>1.9935590701070538E-2</v>
      </c>
      <c r="H376">
        <f t="shared" si="29"/>
        <v>1.5688410428668087E-2</v>
      </c>
      <c r="J376" s="21">
        <f t="shared" si="26"/>
        <v>1.0838351849232311</v>
      </c>
      <c r="K376">
        <f t="shared" si="27"/>
        <v>7.2838494163123491E-2</v>
      </c>
    </row>
    <row r="377" spans="1:11" x14ac:dyDescent="0.2">
      <c r="A377" s="1">
        <v>38777</v>
      </c>
      <c r="B377" s="21">
        <v>98.402356619803925</v>
      </c>
      <c r="C377">
        <v>199.7</v>
      </c>
      <c r="D377" s="20">
        <v>7.8109000000000002</v>
      </c>
      <c r="E377">
        <f t="shared" si="25"/>
        <v>15.851619652024429</v>
      </c>
      <c r="G377">
        <f t="shared" si="28"/>
        <v>-1.4956664024748934E-3</v>
      </c>
      <c r="H377">
        <f t="shared" si="29"/>
        <v>-7.0279859104924736E-3</v>
      </c>
      <c r="J377" s="21">
        <f t="shared" si="26"/>
        <v>0.97164173133928067</v>
      </c>
      <c r="K377">
        <f t="shared" si="27"/>
        <v>6.529860034191115E-2</v>
      </c>
    </row>
    <row r="378" spans="1:11" x14ac:dyDescent="0.2">
      <c r="A378" s="1">
        <v>38808</v>
      </c>
      <c r="B378" s="21">
        <v>98.899777419288952</v>
      </c>
      <c r="C378">
        <v>200.7</v>
      </c>
      <c r="D378" s="20">
        <v>7.6005000000000003</v>
      </c>
      <c r="E378">
        <f t="shared" si="25"/>
        <v>15.423900738754231</v>
      </c>
      <c r="G378">
        <f t="shared" si="28"/>
        <v>-2.6936716639567759E-2</v>
      </c>
      <c r="H378">
        <f t="shared" si="29"/>
        <v>-2.698266313849973E-2</v>
      </c>
      <c r="J378" s="21">
        <f t="shared" si="26"/>
        <v>0.54392281806908294</v>
      </c>
      <c r="K378">
        <f t="shared" si="27"/>
        <v>3.6554007066970096E-2</v>
      </c>
    </row>
    <row r="379" spans="1:11" x14ac:dyDescent="0.2">
      <c r="A379" s="1">
        <v>38838</v>
      </c>
      <c r="B379" s="21">
        <v>99.052829972976653</v>
      </c>
      <c r="C379">
        <v>201.3</v>
      </c>
      <c r="D379" s="20">
        <v>7.3049999999999997</v>
      </c>
      <c r="E379">
        <f t="shared" si="25"/>
        <v>14.845577863864941</v>
      </c>
      <c r="G379">
        <f t="shared" si="28"/>
        <v>-3.8879021117031898E-2</v>
      </c>
      <c r="H379">
        <f t="shared" si="29"/>
        <v>-3.7495240969503296E-2</v>
      </c>
      <c r="J379" s="21">
        <f t="shared" si="26"/>
        <v>-3.440005682020697E-2</v>
      </c>
      <c r="K379">
        <f t="shared" si="27"/>
        <v>-2.3118352059102731E-3</v>
      </c>
    </row>
    <row r="380" spans="1:11" x14ac:dyDescent="0.2">
      <c r="A380" s="1">
        <v>38869</v>
      </c>
      <c r="B380" s="21">
        <v>99.025002235942523</v>
      </c>
      <c r="C380">
        <v>201.8</v>
      </c>
      <c r="D380" s="20">
        <v>7.2949000000000002</v>
      </c>
      <c r="E380">
        <f t="shared" si="25"/>
        <v>14.866051873368972</v>
      </c>
      <c r="G380">
        <f t="shared" si="28"/>
        <v>-1.3826146475016676E-3</v>
      </c>
      <c r="H380">
        <f t="shared" si="29"/>
        <v>1.3791318661879881E-3</v>
      </c>
      <c r="J380" s="21">
        <f t="shared" si="26"/>
        <v>-1.3926047316175527E-2</v>
      </c>
      <c r="K380">
        <f t="shared" si="27"/>
        <v>-9.3589166532404011E-4</v>
      </c>
    </row>
    <row r="381" spans="1:11" x14ac:dyDescent="0.2">
      <c r="A381" s="1">
        <v>38899</v>
      </c>
      <c r="B381" s="21">
        <v>98.854557346608487</v>
      </c>
      <c r="C381">
        <v>202.9</v>
      </c>
      <c r="D381" s="20">
        <v>7.2653999999999996</v>
      </c>
      <c r="E381">
        <f t="shared" si="25"/>
        <v>14.912308542652893</v>
      </c>
      <c r="G381">
        <f t="shared" si="28"/>
        <v>-4.0439210955599547E-3</v>
      </c>
      <c r="H381">
        <f t="shared" si="29"/>
        <v>3.1115638286440817E-3</v>
      </c>
      <c r="J381" s="21">
        <f t="shared" si="26"/>
        <v>3.2330621967744833E-2</v>
      </c>
      <c r="K381">
        <f t="shared" si="27"/>
        <v>2.1727600766665578E-3</v>
      </c>
    </row>
    <row r="382" spans="1:11" x14ac:dyDescent="0.2">
      <c r="A382" s="1">
        <v>38930</v>
      </c>
      <c r="B382" s="21">
        <v>98.920648222064543</v>
      </c>
      <c r="C382">
        <v>203.8</v>
      </c>
      <c r="D382" s="20">
        <v>7.1890000000000001</v>
      </c>
      <c r="E382">
        <f t="shared" si="25"/>
        <v>14.811045280566622</v>
      </c>
      <c r="G382">
        <f t="shared" si="28"/>
        <v>-1.0515594461419808E-2</v>
      </c>
      <c r="H382">
        <f t="shared" si="29"/>
        <v>-6.7905825443882462E-3</v>
      </c>
      <c r="J382" s="21">
        <f t="shared" si="26"/>
        <v>-6.8932640118525512E-2</v>
      </c>
      <c r="K382">
        <f t="shared" si="27"/>
        <v>-4.6325767743714552E-3</v>
      </c>
    </row>
    <row r="383" spans="1:11" x14ac:dyDescent="0.2">
      <c r="A383" s="1">
        <v>38961</v>
      </c>
      <c r="B383" s="21">
        <v>99.49807376552269</v>
      </c>
      <c r="C383">
        <v>202.8</v>
      </c>
      <c r="D383" s="20">
        <v>7.2843999999999998</v>
      </c>
      <c r="E383">
        <f t="shared" si="25"/>
        <v>14.847285621642802</v>
      </c>
      <c r="G383">
        <f t="shared" si="28"/>
        <v>1.3270274029767659E-2</v>
      </c>
      <c r="H383">
        <f t="shared" si="29"/>
        <v>2.4468456067534561E-3</v>
      </c>
      <c r="J383" s="21">
        <f t="shared" si="26"/>
        <v>-3.2692299042345496E-2</v>
      </c>
      <c r="K383">
        <f t="shared" si="27"/>
        <v>-2.1970663677463032E-3</v>
      </c>
    </row>
    <row r="384" spans="1:11" x14ac:dyDescent="0.2">
      <c r="A384" s="1">
        <v>38991</v>
      </c>
      <c r="B384" s="21">
        <v>99.508509166910486</v>
      </c>
      <c r="C384">
        <v>201.9</v>
      </c>
      <c r="D384" s="20">
        <v>7.3338000000000001</v>
      </c>
      <c r="E384">
        <f t="shared" si="25"/>
        <v>14.880076411519333</v>
      </c>
      <c r="G384">
        <f t="shared" si="28"/>
        <v>6.781615507111205E-3</v>
      </c>
      <c r="H384">
        <f t="shared" si="29"/>
        <v>2.2085376891201047E-3</v>
      </c>
      <c r="J384" s="21">
        <f t="shared" si="26"/>
        <v>9.8490834185227527E-5</v>
      </c>
      <c r="K384">
        <f t="shared" si="27"/>
        <v>6.6190174952129865E-6</v>
      </c>
    </row>
    <row r="385" spans="1:11" x14ac:dyDescent="0.2">
      <c r="A385" s="1">
        <v>39022</v>
      </c>
      <c r="B385" s="21">
        <v>99.633733983564056</v>
      </c>
      <c r="C385">
        <v>202</v>
      </c>
      <c r="D385" s="20">
        <v>7.0612000000000004</v>
      </c>
      <c r="E385">
        <f t="shared" si="25"/>
        <v>14.316058858491623</v>
      </c>
      <c r="G385">
        <f t="shared" si="28"/>
        <v>-3.7170361886061709E-2</v>
      </c>
      <c r="H385">
        <f t="shared" si="29"/>
        <v>-3.7904210800361215E-2</v>
      </c>
      <c r="J385" s="21">
        <f t="shared" si="26"/>
        <v>-0.56391906219352528</v>
      </c>
      <c r="K385">
        <f t="shared" si="27"/>
        <v>-3.7897842671500426E-2</v>
      </c>
    </row>
    <row r="386" spans="1:11" x14ac:dyDescent="0.2">
      <c r="A386" s="1">
        <v>39052</v>
      </c>
      <c r="B386" s="21">
        <v>99.633733983564056</v>
      </c>
      <c r="C386">
        <v>203.1</v>
      </c>
      <c r="D386" s="20">
        <v>6.8398000000000003</v>
      </c>
      <c r="E386">
        <f t="shared" si="25"/>
        <v>13.942701176181567</v>
      </c>
      <c r="G386">
        <f t="shared" si="28"/>
        <v>-3.1354444003852011E-2</v>
      </c>
      <c r="H386">
        <f t="shared" si="29"/>
        <v>-2.6079641471199788E-2</v>
      </c>
      <c r="J386" s="21">
        <f t="shared" si="26"/>
        <v>-0.93727674450358123</v>
      </c>
      <c r="K386">
        <f t="shared" si="27"/>
        <v>-6.2989121993295538E-2</v>
      </c>
    </row>
    <row r="387" spans="1:11" x14ac:dyDescent="0.2">
      <c r="A387" s="1">
        <v>39083</v>
      </c>
      <c r="B387" s="21">
        <v>99.139791651208299</v>
      </c>
      <c r="C387">
        <v>203.43700000000001</v>
      </c>
      <c r="D387" s="20">
        <v>6.9901</v>
      </c>
      <c r="E387">
        <f t="shared" ref="E387:E450" si="30">C387*D387/B387</f>
        <v>14.343836617117487</v>
      </c>
      <c r="G387">
        <f t="shared" si="28"/>
        <v>2.19743267346999E-2</v>
      </c>
      <c r="H387">
        <f t="shared" si="29"/>
        <v>2.877028173143259E-2</v>
      </c>
      <c r="J387" s="21">
        <f t="shared" ref="J387:J450" si="31">E387-$E$597</f>
        <v>-0.53614130356766054</v>
      </c>
      <c r="K387">
        <f t="shared" ref="K387:K450" si="32">E387/$E$597-1</f>
        <v>-3.6031055047625604E-2</v>
      </c>
    </row>
    <row r="388" spans="1:11" x14ac:dyDescent="0.2">
      <c r="A388" s="1">
        <v>39114</v>
      </c>
      <c r="B388" s="21">
        <v>99.640690917822596</v>
      </c>
      <c r="C388">
        <v>204.226</v>
      </c>
      <c r="D388" s="20">
        <v>7.02</v>
      </c>
      <c r="E388">
        <f t="shared" si="30"/>
        <v>14.388363898263194</v>
      </c>
      <c r="G388">
        <f t="shared" ref="G388:G451" si="33">D388/D387-1</f>
        <v>4.2774781476659918E-3</v>
      </c>
      <c r="H388">
        <f t="shared" ref="H388:H451" si="34">E388/E387-1</f>
        <v>3.104279721965586E-3</v>
      </c>
      <c r="J388" s="21">
        <f t="shared" si="31"/>
        <v>-0.49161402242195429</v>
      </c>
      <c r="K388">
        <f t="shared" si="32"/>
        <v>-3.3038625799205357E-2</v>
      </c>
    </row>
    <row r="389" spans="1:11" x14ac:dyDescent="0.2">
      <c r="A389" s="1">
        <v>39142</v>
      </c>
      <c r="B389" s="21">
        <v>100.29464273812459</v>
      </c>
      <c r="C389">
        <v>205.28800000000001</v>
      </c>
      <c r="D389" s="20">
        <v>7.0171000000000001</v>
      </c>
      <c r="E389">
        <f t="shared" si="30"/>
        <v>14.362944873948074</v>
      </c>
      <c r="G389">
        <f t="shared" si="33"/>
        <v>-4.1310541310535243E-4</v>
      </c>
      <c r="H389">
        <f t="shared" si="34"/>
        <v>-1.766637575672414E-3</v>
      </c>
      <c r="J389" s="21">
        <f t="shared" si="31"/>
        <v>-0.51703304673707429</v>
      </c>
      <c r="K389">
        <f t="shared" si="32"/>
        <v>-3.474689609709225E-2</v>
      </c>
    </row>
    <row r="390" spans="1:11" x14ac:dyDescent="0.2">
      <c r="A390" s="1">
        <v>39173</v>
      </c>
      <c r="B390" s="21">
        <v>100.80249893899743</v>
      </c>
      <c r="C390">
        <v>205.904</v>
      </c>
      <c r="D390" s="20">
        <v>6.8371000000000004</v>
      </c>
      <c r="E390">
        <f t="shared" si="30"/>
        <v>13.965787090773899</v>
      </c>
      <c r="G390">
        <f t="shared" si="33"/>
        <v>-2.5651622465120871E-2</v>
      </c>
      <c r="H390">
        <f t="shared" si="34"/>
        <v>-2.7651556603447758E-2</v>
      </c>
      <c r="J390" s="21">
        <f t="shared" si="31"/>
        <v>-0.91419082991124867</v>
      </c>
      <c r="K390">
        <f t="shared" si="32"/>
        <v>-6.1437646936317147E-2</v>
      </c>
    </row>
    <row r="391" spans="1:11" x14ac:dyDescent="0.2">
      <c r="A391" s="1">
        <v>39203</v>
      </c>
      <c r="B391" s="21">
        <v>100.69466645799018</v>
      </c>
      <c r="C391">
        <v>206.755</v>
      </c>
      <c r="D391" s="20">
        <v>6.8094000000000001</v>
      </c>
      <c r="E391">
        <f t="shared" si="30"/>
        <v>13.981649143128813</v>
      </c>
      <c r="G391">
        <f t="shared" si="33"/>
        <v>-4.05142531190128E-3</v>
      </c>
      <c r="H391">
        <f t="shared" si="34"/>
        <v>1.1357793335824429E-3</v>
      </c>
      <c r="J391" s="21">
        <f t="shared" si="31"/>
        <v>-0.89832877755633511</v>
      </c>
      <c r="K391">
        <f t="shared" si="32"/>
        <v>-6.0371647212428936E-2</v>
      </c>
    </row>
    <row r="392" spans="1:11" x14ac:dyDescent="0.2">
      <c r="A392" s="1">
        <v>39234</v>
      </c>
      <c r="B392" s="21">
        <v>100.85815441306568</v>
      </c>
      <c r="C392">
        <v>207.23400000000001</v>
      </c>
      <c r="D392" s="20">
        <v>6.9485000000000001</v>
      </c>
      <c r="E392">
        <f t="shared" si="30"/>
        <v>14.277134629120871</v>
      </c>
      <c r="G392">
        <f t="shared" si="33"/>
        <v>2.0427644138984347E-2</v>
      </c>
      <c r="H392">
        <f t="shared" si="34"/>
        <v>2.1133807819607053E-2</v>
      </c>
      <c r="J392" s="21">
        <f t="shared" si="31"/>
        <v>-0.60284329156427674</v>
      </c>
      <c r="K392">
        <f t="shared" si="32"/>
        <v>-4.0513722182762391E-2</v>
      </c>
    </row>
    <row r="393" spans="1:11" x14ac:dyDescent="0.2">
      <c r="A393" s="1">
        <v>39264</v>
      </c>
      <c r="B393" s="21">
        <v>100.69814492511946</v>
      </c>
      <c r="C393">
        <v>207.60300000000001</v>
      </c>
      <c r="D393" s="20">
        <v>6.6932999999999998</v>
      </c>
      <c r="E393">
        <f t="shared" si="30"/>
        <v>13.799153509067004</v>
      </c>
      <c r="G393">
        <f t="shared" si="33"/>
        <v>-3.6727351226883531E-2</v>
      </c>
      <c r="H393">
        <f t="shared" si="34"/>
        <v>-3.3478784957237551E-2</v>
      </c>
      <c r="J393" s="21">
        <f t="shared" si="31"/>
        <v>-1.0808244116181438</v>
      </c>
      <c r="K393">
        <f t="shared" si="32"/>
        <v>-7.2636156947226027E-2</v>
      </c>
    </row>
    <row r="394" spans="1:11" x14ac:dyDescent="0.2">
      <c r="A394" s="1">
        <v>39295</v>
      </c>
      <c r="B394" s="21">
        <v>100.67031718808533</v>
      </c>
      <c r="C394">
        <v>207.667</v>
      </c>
      <c r="D394" s="20">
        <v>6.8429000000000002</v>
      </c>
      <c r="E394">
        <f t="shared" si="30"/>
        <v>14.115824346167702</v>
      </c>
      <c r="G394">
        <f t="shared" si="33"/>
        <v>2.2350708917873163E-2</v>
      </c>
      <c r="H394">
        <f t="shared" si="34"/>
        <v>2.29485697722418E-2</v>
      </c>
      <c r="J394" s="21">
        <f t="shared" si="31"/>
        <v>-0.76415357451744548</v>
      </c>
      <c r="K394">
        <f t="shared" si="32"/>
        <v>-5.135448309067514E-2</v>
      </c>
    </row>
    <row r="395" spans="1:11" x14ac:dyDescent="0.2">
      <c r="A395" s="1">
        <v>39326</v>
      </c>
      <c r="B395" s="21">
        <v>101.67559418844317</v>
      </c>
      <c r="C395">
        <v>208.547</v>
      </c>
      <c r="D395" s="20">
        <v>6.6712999999999996</v>
      </c>
      <c r="E395">
        <f t="shared" si="30"/>
        <v>13.683515815225379</v>
      </c>
      <c r="G395">
        <f t="shared" si="33"/>
        <v>-2.5077087199871451E-2</v>
      </c>
      <c r="H395">
        <f t="shared" si="34"/>
        <v>-3.0625808336846472E-2</v>
      </c>
      <c r="J395" s="21">
        <f t="shared" si="31"/>
        <v>-1.1964621054597693</v>
      </c>
      <c r="K395">
        <f t="shared" si="32"/>
        <v>-8.0407518871148831E-2</v>
      </c>
    </row>
    <row r="396" spans="1:11" x14ac:dyDescent="0.2">
      <c r="A396" s="1">
        <v>39356</v>
      </c>
      <c r="B396" s="21">
        <v>102.21475659347939</v>
      </c>
      <c r="C396">
        <v>209.19</v>
      </c>
      <c r="D396" s="20">
        <v>6.4439000000000002</v>
      </c>
      <c r="E396">
        <f t="shared" si="30"/>
        <v>13.187914210480967</v>
      </c>
      <c r="G396">
        <f t="shared" si="33"/>
        <v>-3.4086310014539767E-2</v>
      </c>
      <c r="H396">
        <f t="shared" si="34"/>
        <v>-3.6218879083178668E-2</v>
      </c>
      <c r="J396" s="21">
        <f t="shared" si="31"/>
        <v>-1.6920637102041809</v>
      </c>
      <c r="K396">
        <f t="shared" si="32"/>
        <v>-0.11371412775095502</v>
      </c>
    </row>
    <row r="397" spans="1:11" x14ac:dyDescent="0.2">
      <c r="A397" s="1">
        <v>39387</v>
      </c>
      <c r="B397" s="21">
        <v>102.8756653480399</v>
      </c>
      <c r="C397">
        <v>210.834</v>
      </c>
      <c r="D397" s="20">
        <v>6.3242000000000003</v>
      </c>
      <c r="E397">
        <f t="shared" si="30"/>
        <v>12.960853067526767</v>
      </c>
      <c r="G397">
        <f t="shared" si="33"/>
        <v>-1.857570725802693E-2</v>
      </c>
      <c r="H397">
        <f t="shared" si="34"/>
        <v>-1.7217365788878558E-2</v>
      </c>
      <c r="J397" s="21">
        <f t="shared" si="31"/>
        <v>-1.9191248531583813</v>
      </c>
      <c r="K397">
        <f t="shared" si="32"/>
        <v>-0.12897363580698207</v>
      </c>
    </row>
    <row r="398" spans="1:11" x14ac:dyDescent="0.2">
      <c r="A398" s="1">
        <v>39417</v>
      </c>
      <c r="B398" s="21">
        <v>103.07393797440805</v>
      </c>
      <c r="C398">
        <v>211.44499999999999</v>
      </c>
      <c r="D398" s="20">
        <v>6.4763999999999999</v>
      </c>
      <c r="E398">
        <f t="shared" si="30"/>
        <v>13.285631896008525</v>
      </c>
      <c r="G398">
        <f t="shared" si="33"/>
        <v>2.4066285063723436E-2</v>
      </c>
      <c r="H398">
        <f t="shared" si="34"/>
        <v>2.5058445365412574E-2</v>
      </c>
      <c r="J398" s="21">
        <f t="shared" si="31"/>
        <v>-1.5943460246766232</v>
      </c>
      <c r="K398">
        <f t="shared" si="32"/>
        <v>-0.10714706924801753</v>
      </c>
    </row>
    <row r="399" spans="1:11" x14ac:dyDescent="0.2">
      <c r="A399" s="1">
        <v>39448</v>
      </c>
      <c r="B399" s="21">
        <v>102.30867520596956</v>
      </c>
      <c r="C399">
        <v>212.17400000000001</v>
      </c>
      <c r="D399" s="20">
        <v>6.3978000000000002</v>
      </c>
      <c r="E399">
        <f t="shared" si="30"/>
        <v>13.268149689820195</v>
      </c>
      <c r="G399">
        <f t="shared" si="33"/>
        <v>-1.2136372058551004E-2</v>
      </c>
      <c r="H399">
        <f t="shared" si="34"/>
        <v>-1.3158731421409886E-3</v>
      </c>
      <c r="J399" s="21">
        <f t="shared" si="31"/>
        <v>-1.611828230864953</v>
      </c>
      <c r="K399">
        <f t="shared" si="32"/>
        <v>-0.1083219504394759</v>
      </c>
    </row>
    <row r="400" spans="1:11" x14ac:dyDescent="0.2">
      <c r="A400" s="1">
        <v>39479</v>
      </c>
      <c r="B400" s="21">
        <v>102.73304819574</v>
      </c>
      <c r="C400">
        <v>212.68700000000001</v>
      </c>
      <c r="D400" s="20">
        <v>6.3449999999999998</v>
      </c>
      <c r="E400">
        <f t="shared" si="30"/>
        <v>13.13597755250836</v>
      </c>
      <c r="G400">
        <f t="shared" si="33"/>
        <v>-8.2528369126888546E-3</v>
      </c>
      <c r="H400">
        <f t="shared" si="34"/>
        <v>-9.9616103527413458E-3</v>
      </c>
      <c r="J400" s="21">
        <f t="shared" si="31"/>
        <v>-1.7440003681767884</v>
      </c>
      <c r="K400">
        <f t="shared" si="32"/>
        <v>-0.11720449972929037</v>
      </c>
    </row>
    <row r="401" spans="1:11" x14ac:dyDescent="0.2">
      <c r="A401" s="1">
        <v>39508</v>
      </c>
      <c r="B401" s="21">
        <v>103.713975926193</v>
      </c>
      <c r="C401">
        <v>213.44800000000001</v>
      </c>
      <c r="D401" s="20">
        <v>6.0613000000000001</v>
      </c>
      <c r="E401">
        <f t="shared" si="30"/>
        <v>12.474426429478511</v>
      </c>
      <c r="G401">
        <f t="shared" si="33"/>
        <v>-4.471237194641442E-2</v>
      </c>
      <c r="H401">
        <f t="shared" si="34"/>
        <v>-5.0361773258627673E-2</v>
      </c>
      <c r="J401" s="21">
        <f t="shared" si="31"/>
        <v>-2.4055514912066371</v>
      </c>
      <c r="K401">
        <f t="shared" si="32"/>
        <v>-0.16166364654766063</v>
      </c>
    </row>
    <row r="402" spans="1:11" x14ac:dyDescent="0.2">
      <c r="A402" s="1">
        <v>39539</v>
      </c>
      <c r="B402" s="21">
        <v>104.16965512012685</v>
      </c>
      <c r="C402">
        <v>213.94200000000001</v>
      </c>
      <c r="D402" s="20">
        <v>5.9470000000000001</v>
      </c>
      <c r="E402">
        <f t="shared" si="30"/>
        <v>12.213855105239508</v>
      </c>
      <c r="G402">
        <f t="shared" si="33"/>
        <v>-1.8857340834474434E-2</v>
      </c>
      <c r="H402">
        <f t="shared" si="34"/>
        <v>-2.0888441301256333E-2</v>
      </c>
      <c r="J402" s="21">
        <f t="shared" si="31"/>
        <v>-2.6661228154456396</v>
      </c>
      <c r="K402">
        <f t="shared" si="32"/>
        <v>-0.1791751862574591</v>
      </c>
    </row>
    <row r="403" spans="1:11" x14ac:dyDescent="0.2">
      <c r="A403" s="1">
        <v>39569</v>
      </c>
      <c r="B403" s="21">
        <v>104.58011424138022</v>
      </c>
      <c r="C403">
        <v>215.208</v>
      </c>
      <c r="D403" s="20">
        <v>5.9886999999999997</v>
      </c>
      <c r="E403">
        <f t="shared" si="30"/>
        <v>12.32372099561201</v>
      </c>
      <c r="G403">
        <f t="shared" si="33"/>
        <v>7.0119387926685928E-3</v>
      </c>
      <c r="H403">
        <f t="shared" si="34"/>
        <v>8.995185338769307E-3</v>
      </c>
      <c r="J403" s="21">
        <f t="shared" si="31"/>
        <v>-2.5562569250731375</v>
      </c>
      <c r="K403">
        <f t="shared" si="32"/>
        <v>-0.17179171492718415</v>
      </c>
    </row>
    <row r="404" spans="1:11" x14ac:dyDescent="0.2">
      <c r="A404" s="1">
        <v>39600</v>
      </c>
      <c r="B404" s="21">
        <v>105.07753504086526</v>
      </c>
      <c r="C404">
        <v>217.46299999999999</v>
      </c>
      <c r="D404" s="20">
        <v>6.0248999999999997</v>
      </c>
      <c r="E404">
        <f t="shared" si="30"/>
        <v>12.468819602500746</v>
      </c>
      <c r="G404">
        <f t="shared" si="33"/>
        <v>6.0447175513884677E-3</v>
      </c>
      <c r="H404">
        <f t="shared" si="34"/>
        <v>1.1773928259200206E-2</v>
      </c>
      <c r="J404" s="21">
        <f t="shared" si="31"/>
        <v>-2.4111583181844018</v>
      </c>
      <c r="K404">
        <f t="shared" si="32"/>
        <v>-0.16204044999506151</v>
      </c>
    </row>
    <row r="405" spans="1:11" x14ac:dyDescent="0.2">
      <c r="A405" s="1">
        <v>39630</v>
      </c>
      <c r="B405" s="21">
        <v>104.86187007885077</v>
      </c>
      <c r="C405">
        <v>219.01599999999999</v>
      </c>
      <c r="D405" s="20">
        <v>6.0015000000000001</v>
      </c>
      <c r="E405">
        <f t="shared" si="30"/>
        <v>12.534818642959733</v>
      </c>
      <c r="G405">
        <f t="shared" si="33"/>
        <v>-3.8838818901557604E-3</v>
      </c>
      <c r="H405">
        <f t="shared" si="34"/>
        <v>5.2931265799811555E-3</v>
      </c>
      <c r="J405" s="21">
        <f t="shared" si="31"/>
        <v>-2.3451592777254149</v>
      </c>
      <c r="K405">
        <f t="shared" si="32"/>
        <v>-0.15760502402798138</v>
      </c>
    </row>
    <row r="406" spans="1:11" x14ac:dyDescent="0.2">
      <c r="A406" s="1">
        <v>39661</v>
      </c>
      <c r="B406" s="21">
        <v>105.04275036957262</v>
      </c>
      <c r="C406">
        <v>218.69</v>
      </c>
      <c r="D406" s="20">
        <v>6.2845000000000004</v>
      </c>
      <c r="E406">
        <f t="shared" si="30"/>
        <v>13.083790172711486</v>
      </c>
      <c r="G406">
        <f t="shared" si="33"/>
        <v>4.7154877947179985E-2</v>
      </c>
      <c r="H406">
        <f t="shared" si="34"/>
        <v>4.3795729749954271E-2</v>
      </c>
      <c r="J406" s="21">
        <f t="shared" si="31"/>
        <v>-1.7961877479736614</v>
      </c>
      <c r="K406">
        <f t="shared" si="32"/>
        <v>-0.12071172131759156</v>
      </c>
    </row>
    <row r="407" spans="1:11" x14ac:dyDescent="0.2">
      <c r="A407" s="1">
        <v>39692</v>
      </c>
      <c r="B407" s="21">
        <v>106.12107517964505</v>
      </c>
      <c r="C407">
        <v>218.87700000000001</v>
      </c>
      <c r="D407" s="20">
        <v>6.6816000000000004</v>
      </c>
      <c r="E407">
        <f t="shared" si="30"/>
        <v>13.780943707216704</v>
      </c>
      <c r="G407">
        <f t="shared" si="33"/>
        <v>6.3187206619460534E-2</v>
      </c>
      <c r="H407">
        <f t="shared" si="34"/>
        <v>5.3283759927551522E-2</v>
      </c>
      <c r="J407" s="21">
        <f t="shared" si="31"/>
        <v>-1.0990342134684443</v>
      </c>
      <c r="K407">
        <f t="shared" si="32"/>
        <v>-7.385993576916805E-2</v>
      </c>
    </row>
    <row r="408" spans="1:11" x14ac:dyDescent="0.2">
      <c r="A408" s="1">
        <v>39722</v>
      </c>
      <c r="B408" s="21">
        <v>106.28804160184984</v>
      </c>
      <c r="C408">
        <v>216.995</v>
      </c>
      <c r="D408" s="20">
        <v>7.4435000000000002</v>
      </c>
      <c r="E408">
        <f t="shared" si="30"/>
        <v>15.196462914901323</v>
      </c>
      <c r="G408">
        <f t="shared" si="33"/>
        <v>0.11402957375478917</v>
      </c>
      <c r="H408">
        <f t="shared" si="34"/>
        <v>0.10271569478535425</v>
      </c>
      <c r="J408" s="21">
        <f t="shared" si="31"/>
        <v>0.31648499421617515</v>
      </c>
      <c r="K408">
        <f t="shared" si="32"/>
        <v>2.1269184396854435E-2</v>
      </c>
    </row>
    <row r="409" spans="1:11" x14ac:dyDescent="0.2">
      <c r="A409" s="1">
        <v>39753</v>
      </c>
      <c r="B409" s="21">
        <v>105.41842481953337</v>
      </c>
      <c r="C409">
        <v>213.15299999999999</v>
      </c>
      <c r="D409" s="20">
        <v>7.9611999999999998</v>
      </c>
      <c r="E409">
        <f t="shared" si="30"/>
        <v>16.097315687509351</v>
      </c>
      <c r="G409">
        <f t="shared" si="33"/>
        <v>6.955061463021428E-2</v>
      </c>
      <c r="H409">
        <f t="shared" si="34"/>
        <v>5.9280424507512919E-2</v>
      </c>
      <c r="J409" s="21">
        <f t="shared" si="31"/>
        <v>1.2173377668242029</v>
      </c>
      <c r="K409">
        <f t="shared" si="32"/>
        <v>8.1810455184341491E-2</v>
      </c>
    </row>
    <row r="410" spans="1:11" x14ac:dyDescent="0.2">
      <c r="A410" s="1">
        <v>39783</v>
      </c>
      <c r="B410" s="21">
        <v>104.00268869792214</v>
      </c>
      <c r="C410">
        <v>211.398</v>
      </c>
      <c r="D410" s="20">
        <v>8.0123999999999995</v>
      </c>
      <c r="E410">
        <f t="shared" si="30"/>
        <v>16.28616871742317</v>
      </c>
      <c r="G410">
        <f t="shared" si="33"/>
        <v>6.4311912776968683E-3</v>
      </c>
      <c r="H410">
        <f t="shared" si="34"/>
        <v>1.1731957897822554E-2</v>
      </c>
      <c r="J410" s="21">
        <f t="shared" si="31"/>
        <v>1.4061907967380218</v>
      </c>
      <c r="K410">
        <f t="shared" si="32"/>
        <v>9.450220989798841E-2</v>
      </c>
    </row>
    <row r="411" spans="1:11" x14ac:dyDescent="0.2">
      <c r="A411" s="1">
        <v>39814</v>
      </c>
      <c r="B411" s="21">
        <v>103.61657884657363</v>
      </c>
      <c r="C411">
        <v>211.93299999999999</v>
      </c>
      <c r="D411" s="20">
        <v>8.1044</v>
      </c>
      <c r="E411">
        <f t="shared" si="30"/>
        <v>16.576399494363319</v>
      </c>
      <c r="G411">
        <f t="shared" si="33"/>
        <v>1.1482202585991752E-2</v>
      </c>
      <c r="H411">
        <f t="shared" si="34"/>
        <v>1.7820690794493332E-2</v>
      </c>
      <c r="J411" s="21">
        <f t="shared" si="31"/>
        <v>1.6964215736781707</v>
      </c>
      <c r="K411">
        <f t="shared" si="32"/>
        <v>0.11400699535447023</v>
      </c>
    </row>
    <row r="412" spans="1:11" x14ac:dyDescent="0.2">
      <c r="A412" s="1">
        <v>39845</v>
      </c>
      <c r="B412" s="21">
        <v>103.64092811647848</v>
      </c>
      <c r="C412">
        <v>212.70500000000001</v>
      </c>
      <c r="D412" s="20">
        <v>8.5455000000000005</v>
      </c>
      <c r="E412">
        <f t="shared" si="30"/>
        <v>17.538154188055735</v>
      </c>
      <c r="G412">
        <f t="shared" si="33"/>
        <v>5.442722471743755E-2</v>
      </c>
      <c r="H412">
        <f t="shared" si="34"/>
        <v>5.801951708629205E-2</v>
      </c>
      <c r="J412" s="21">
        <f t="shared" si="31"/>
        <v>2.6581762673705871</v>
      </c>
      <c r="K412">
        <f t="shared" si="32"/>
        <v>0.17864114325568781</v>
      </c>
    </row>
    <row r="413" spans="1:11" x14ac:dyDescent="0.2">
      <c r="A413" s="1">
        <v>39873</v>
      </c>
      <c r="B413" s="21">
        <v>103.93659782246608</v>
      </c>
      <c r="C413">
        <v>212.495</v>
      </c>
      <c r="D413" s="20">
        <v>8.5726999999999993</v>
      </c>
      <c r="E413">
        <f t="shared" si="30"/>
        <v>17.526606841716784</v>
      </c>
      <c r="G413">
        <f t="shared" si="33"/>
        <v>3.1829617927563447E-3</v>
      </c>
      <c r="H413">
        <f t="shared" si="34"/>
        <v>-6.5841286461121307E-4</v>
      </c>
      <c r="J413" s="21">
        <f t="shared" si="31"/>
        <v>2.6466289210316365</v>
      </c>
      <c r="K413">
        <f t="shared" si="32"/>
        <v>0.17786511076420819</v>
      </c>
    </row>
    <row r="414" spans="1:11" x14ac:dyDescent="0.2">
      <c r="A414" s="1">
        <v>39904</v>
      </c>
      <c r="B414" s="21">
        <v>104.09660731041231</v>
      </c>
      <c r="C414">
        <v>212.709</v>
      </c>
      <c r="D414" s="20">
        <v>8.2296999999999993</v>
      </c>
      <c r="E414">
        <f t="shared" si="30"/>
        <v>16.816410280115846</v>
      </c>
      <c r="G414">
        <f t="shared" si="33"/>
        <v>-4.0010731741458305E-2</v>
      </c>
      <c r="H414">
        <f t="shared" si="34"/>
        <v>-4.0521052820705172E-2</v>
      </c>
      <c r="J414" s="21">
        <f t="shared" si="31"/>
        <v>1.9364323594306985</v>
      </c>
      <c r="K414">
        <f t="shared" si="32"/>
        <v>0.13013677639526611</v>
      </c>
    </row>
    <row r="415" spans="1:11" x14ac:dyDescent="0.2">
      <c r="A415" s="1">
        <v>39934</v>
      </c>
      <c r="B415" s="21">
        <v>103.82876534145885</v>
      </c>
      <c r="C415">
        <v>213.02199999999999</v>
      </c>
      <c r="D415" s="20">
        <v>7.7602000000000002</v>
      </c>
      <c r="E415">
        <f t="shared" si="30"/>
        <v>15.921342404135471</v>
      </c>
      <c r="G415">
        <f t="shared" si="33"/>
        <v>-5.7049467173772905E-2</v>
      </c>
      <c r="H415">
        <f t="shared" si="34"/>
        <v>-5.3225858614946331E-2</v>
      </c>
      <c r="J415" s="21">
        <f t="shared" si="31"/>
        <v>1.0413644834503231</v>
      </c>
      <c r="K415">
        <f t="shared" si="32"/>
        <v>6.9984276119300359E-2</v>
      </c>
    </row>
    <row r="416" spans="1:11" x14ac:dyDescent="0.2">
      <c r="A416" s="1">
        <v>39965</v>
      </c>
      <c r="B416" s="21">
        <v>104.07921497476599</v>
      </c>
      <c r="C416">
        <v>214.79</v>
      </c>
      <c r="D416" s="20">
        <v>7.7670000000000003</v>
      </c>
      <c r="E416">
        <f t="shared" si="30"/>
        <v>16.028886559189299</v>
      </c>
      <c r="G416">
        <f t="shared" si="33"/>
        <v>8.7626607561652747E-4</v>
      </c>
      <c r="H416">
        <f t="shared" si="34"/>
        <v>6.7547165511554486E-3</v>
      </c>
      <c r="J416" s="21">
        <f t="shared" si="31"/>
        <v>1.1489086385041514</v>
      </c>
      <c r="K416">
        <f t="shared" si="32"/>
        <v>7.7211716618679649E-2</v>
      </c>
    </row>
    <row r="417" spans="1:11" x14ac:dyDescent="0.2">
      <c r="A417" s="1">
        <v>39995</v>
      </c>
      <c r="B417" s="21">
        <v>103.59918651092728</v>
      </c>
      <c r="C417">
        <v>214.726</v>
      </c>
      <c r="D417" s="20">
        <v>7.6843000000000004</v>
      </c>
      <c r="E417">
        <f t="shared" si="30"/>
        <v>15.926949403468161</v>
      </c>
      <c r="G417">
        <f t="shared" si="33"/>
        <v>-1.0647611690485337E-2</v>
      </c>
      <c r="H417">
        <f t="shared" si="34"/>
        <v>-6.3595905644923123E-3</v>
      </c>
      <c r="J417" s="21">
        <f t="shared" si="31"/>
        <v>1.0469714827830128</v>
      </c>
      <c r="K417">
        <f t="shared" si="32"/>
        <v>7.0361091149710786E-2</v>
      </c>
    </row>
    <row r="418" spans="1:11" x14ac:dyDescent="0.2">
      <c r="A418" s="1">
        <v>40026</v>
      </c>
      <c r="B418" s="21">
        <v>103.8148514729418</v>
      </c>
      <c r="C418">
        <v>215.44499999999999</v>
      </c>
      <c r="D418" s="20">
        <v>7.1562000000000001</v>
      </c>
      <c r="E418">
        <f t="shared" si="30"/>
        <v>14.85112666564711</v>
      </c>
      <c r="G418">
        <f t="shared" si="33"/>
        <v>-6.872454224848068E-2</v>
      </c>
      <c r="H418">
        <f t="shared" si="34"/>
        <v>-6.7547319362161518E-2</v>
      </c>
      <c r="J418" s="21">
        <f t="shared" si="31"/>
        <v>-2.8851255038038204E-2</v>
      </c>
      <c r="K418">
        <f t="shared" si="32"/>
        <v>-1.9389313070102832E-3</v>
      </c>
    </row>
    <row r="419" spans="1:11" x14ac:dyDescent="0.2">
      <c r="A419" s="1">
        <v>40057</v>
      </c>
      <c r="B419" s="21">
        <v>104.13487044883426</v>
      </c>
      <c r="C419">
        <v>215.86099999999999</v>
      </c>
      <c r="D419" s="20">
        <v>6.9941000000000004</v>
      </c>
      <c r="E419">
        <f t="shared" si="30"/>
        <v>14.498058273782593</v>
      </c>
      <c r="G419">
        <f t="shared" si="33"/>
        <v>-2.2651686649339031E-2</v>
      </c>
      <c r="H419">
        <f t="shared" si="34"/>
        <v>-2.3773845568310747E-2</v>
      </c>
      <c r="J419" s="21">
        <f t="shared" si="31"/>
        <v>-0.38191964690255453</v>
      </c>
      <c r="K419">
        <f t="shared" si="32"/>
        <v>-2.5666681021860649E-2</v>
      </c>
    </row>
    <row r="420" spans="1:11" x14ac:dyDescent="0.2">
      <c r="A420" s="1">
        <v>40087</v>
      </c>
      <c r="B420" s="21">
        <v>104.39575548352921</v>
      </c>
      <c r="C420">
        <v>216.50899999999999</v>
      </c>
      <c r="D420" s="20">
        <v>6.9550000000000001</v>
      </c>
      <c r="E420">
        <f t="shared" si="30"/>
        <v>14.424150560772338</v>
      </c>
      <c r="G420">
        <f t="shared" si="33"/>
        <v>-5.5904262163823937E-3</v>
      </c>
      <c r="H420">
        <f t="shared" si="34"/>
        <v>-5.0977663087411473E-3</v>
      </c>
      <c r="J420" s="21">
        <f t="shared" si="31"/>
        <v>-0.45582735991280998</v>
      </c>
      <c r="K420">
        <f t="shared" si="32"/>
        <v>-3.0633604588831354E-2</v>
      </c>
    </row>
    <row r="421" spans="1:11" x14ac:dyDescent="0.2">
      <c r="A421" s="1">
        <v>40118</v>
      </c>
      <c r="B421" s="21">
        <v>104.37140621362435</v>
      </c>
      <c r="C421">
        <v>217.23400000000001</v>
      </c>
      <c r="D421" s="20">
        <v>6.9267000000000003</v>
      </c>
      <c r="E421">
        <f t="shared" si="30"/>
        <v>14.416925117595847</v>
      </c>
      <c r="G421">
        <f t="shared" si="33"/>
        <v>-4.0690150970524863E-3</v>
      </c>
      <c r="H421">
        <f t="shared" si="34"/>
        <v>-5.0092677180879619E-4</v>
      </c>
      <c r="J421" s="21">
        <f t="shared" si="31"/>
        <v>-0.46305280308930108</v>
      </c>
      <c r="K421">
        <f t="shared" si="32"/>
        <v>-3.1119186167984592E-2</v>
      </c>
    </row>
    <row r="422" spans="1:11" x14ac:dyDescent="0.2">
      <c r="A422" s="1">
        <v>40148</v>
      </c>
      <c r="B422" s="21">
        <v>104.60098504415589</v>
      </c>
      <c r="C422">
        <v>217.34700000000001</v>
      </c>
      <c r="D422" s="20">
        <v>7.1383999999999999</v>
      </c>
      <c r="E422">
        <f t="shared" si="30"/>
        <v>14.832650229298041</v>
      </c>
      <c r="G422">
        <f t="shared" si="33"/>
        <v>3.0562894307534449E-2</v>
      </c>
      <c r="H422">
        <f t="shared" si="34"/>
        <v>2.883590698510341E-2</v>
      </c>
      <c r="J422" s="21">
        <f t="shared" si="31"/>
        <v>-4.7327691387106796E-2</v>
      </c>
      <c r="K422">
        <f t="shared" si="32"/>
        <v>-3.1806291406732967E-3</v>
      </c>
    </row>
    <row r="423" spans="1:11" x14ac:dyDescent="0.2">
      <c r="A423" s="1">
        <v>40179</v>
      </c>
      <c r="B423" s="21">
        <v>103.94007628959537</v>
      </c>
      <c r="C423">
        <v>217.488</v>
      </c>
      <c r="D423" s="20">
        <v>7.1534000000000004</v>
      </c>
      <c r="E423">
        <f t="shared" si="30"/>
        <v>14.968034609339005</v>
      </c>
      <c r="G423">
        <f t="shared" si="33"/>
        <v>2.1013112182002303E-3</v>
      </c>
      <c r="H423">
        <f t="shared" si="34"/>
        <v>9.1274571939643501E-3</v>
      </c>
      <c r="J423" s="21">
        <f t="shared" si="31"/>
        <v>8.8056688653857407E-2</v>
      </c>
      <c r="K423">
        <f t="shared" si="32"/>
        <v>5.9177969969597122E-3</v>
      </c>
    </row>
    <row r="424" spans="1:11" x14ac:dyDescent="0.2">
      <c r="A424" s="1">
        <v>40210</v>
      </c>
      <c r="B424" s="21">
        <v>104.56620037286322</v>
      </c>
      <c r="C424">
        <v>217.28100000000001</v>
      </c>
      <c r="D424" s="20">
        <v>7.2683</v>
      </c>
      <c r="E424">
        <f t="shared" si="30"/>
        <v>15.103001607294194</v>
      </c>
      <c r="G424">
        <f t="shared" si="33"/>
        <v>1.6062292056923999E-2</v>
      </c>
      <c r="H424">
        <f t="shared" si="34"/>
        <v>9.0170153582473933E-3</v>
      </c>
      <c r="J424" s="21">
        <f t="shared" si="31"/>
        <v>0.22302368660904648</v>
      </c>
      <c r="K424">
        <f t="shared" si="32"/>
        <v>1.4988173221615719E-2</v>
      </c>
    </row>
    <row r="425" spans="1:11" x14ac:dyDescent="0.2">
      <c r="A425" s="1">
        <v>40238</v>
      </c>
      <c r="B425" s="21">
        <v>104.81665000617038</v>
      </c>
      <c r="C425">
        <v>217.35300000000001</v>
      </c>
      <c r="D425" s="20">
        <v>7.1630000000000003</v>
      </c>
      <c r="E425">
        <f t="shared" si="30"/>
        <v>14.853551786937935</v>
      </c>
      <c r="G425">
        <f t="shared" si="33"/>
        <v>-1.4487569307816139E-2</v>
      </c>
      <c r="H425">
        <f t="shared" si="34"/>
        <v>-1.6516572456417133E-2</v>
      </c>
      <c r="J425" s="21">
        <f t="shared" si="31"/>
        <v>-2.6426133747213143E-2</v>
      </c>
      <c r="K425">
        <f t="shared" si="32"/>
        <v>-1.7759524838055762E-3</v>
      </c>
    </row>
    <row r="426" spans="1:11" x14ac:dyDescent="0.2">
      <c r="A426" s="1">
        <v>40269</v>
      </c>
      <c r="B426" s="21">
        <v>104.83056387468743</v>
      </c>
      <c r="C426">
        <v>217.40299999999999</v>
      </c>
      <c r="D426" s="20">
        <v>7.2026000000000003</v>
      </c>
      <c r="E426">
        <f t="shared" si="30"/>
        <v>14.937121292906609</v>
      </c>
      <c r="G426">
        <f t="shared" si="33"/>
        <v>5.5284098841268392E-3</v>
      </c>
      <c r="H426">
        <f t="shared" si="34"/>
        <v>5.6262304913605732E-3</v>
      </c>
      <c r="J426" s="21">
        <f t="shared" si="31"/>
        <v>5.7143372221460709E-2</v>
      </c>
      <c r="K426">
        <f t="shared" si="32"/>
        <v>3.8402860895394575E-3</v>
      </c>
    </row>
    <row r="427" spans="1:11" x14ac:dyDescent="0.2">
      <c r="A427" s="1">
        <v>40299</v>
      </c>
      <c r="B427" s="21">
        <v>105.02535803392631</v>
      </c>
      <c r="C427">
        <v>217.29</v>
      </c>
      <c r="D427" s="20">
        <v>7.7042000000000002</v>
      </c>
      <c r="E427">
        <f t="shared" si="30"/>
        <v>15.939442143670041</v>
      </c>
      <c r="G427">
        <f t="shared" si="33"/>
        <v>6.9641518340599173E-2</v>
      </c>
      <c r="H427">
        <f t="shared" si="34"/>
        <v>6.7102678696156604E-2</v>
      </c>
      <c r="J427" s="21">
        <f t="shared" si="31"/>
        <v>1.059464222984893</v>
      </c>
      <c r="K427">
        <f t="shared" si="32"/>
        <v>7.1200658269263695E-2</v>
      </c>
    </row>
    <row r="428" spans="1:11" x14ac:dyDescent="0.2">
      <c r="A428" s="1">
        <v>40330</v>
      </c>
      <c r="B428" s="21">
        <v>105.04275036957264</v>
      </c>
      <c r="C428">
        <v>217.19900000000001</v>
      </c>
      <c r="D428" s="20">
        <v>7.8261000000000003</v>
      </c>
      <c r="E428">
        <f t="shared" si="30"/>
        <v>16.18218380535075</v>
      </c>
      <c r="G428">
        <f t="shared" si="33"/>
        <v>1.582253835570202E-2</v>
      </c>
      <c r="H428">
        <f t="shared" si="34"/>
        <v>1.5228993555280068E-2</v>
      </c>
      <c r="J428" s="21">
        <f t="shared" si="31"/>
        <v>1.3022058846656019</v>
      </c>
      <c r="K428">
        <f t="shared" si="32"/>
        <v>8.7513966190458037E-2</v>
      </c>
    </row>
    <row r="429" spans="1:11" x14ac:dyDescent="0.2">
      <c r="A429" s="1">
        <v>40360</v>
      </c>
      <c r="B429" s="21">
        <v>104.71925292655092</v>
      </c>
      <c r="C429">
        <v>217.60499999999999</v>
      </c>
      <c r="D429" s="20">
        <v>7.4066000000000001</v>
      </c>
      <c r="E429">
        <f t="shared" si="30"/>
        <v>15.390801098728618</v>
      </c>
      <c r="G429">
        <f t="shared" si="33"/>
        <v>-5.3602688439963742E-2</v>
      </c>
      <c r="H429">
        <f t="shared" si="34"/>
        <v>-4.8904567896482343E-2</v>
      </c>
      <c r="J429" s="21">
        <f t="shared" si="31"/>
        <v>0.51082317804346999</v>
      </c>
      <c r="K429">
        <f t="shared" si="32"/>
        <v>3.4329565592523981E-2</v>
      </c>
    </row>
    <row r="430" spans="1:11" x14ac:dyDescent="0.2">
      <c r="A430" s="1">
        <v>40391</v>
      </c>
      <c r="B430" s="21">
        <v>104.72620986080943</v>
      </c>
      <c r="C430">
        <v>217.923</v>
      </c>
      <c r="D430" s="20">
        <v>7.3014999999999999</v>
      </c>
      <c r="E430">
        <f t="shared" si="30"/>
        <v>15.1935679388646</v>
      </c>
      <c r="G430">
        <f t="shared" si="33"/>
        <v>-1.4190046715091942E-2</v>
      </c>
      <c r="H430">
        <f t="shared" si="34"/>
        <v>-1.2815002844803858E-2</v>
      </c>
      <c r="J430" s="21">
        <f t="shared" si="31"/>
        <v>0.3135900181794522</v>
      </c>
      <c r="K430">
        <f t="shared" si="32"/>
        <v>2.1074629266990996E-2</v>
      </c>
    </row>
    <row r="431" spans="1:11" x14ac:dyDescent="0.2">
      <c r="A431" s="1">
        <v>40422</v>
      </c>
      <c r="B431" s="21">
        <v>105.609740511643</v>
      </c>
      <c r="C431">
        <v>218.27500000000001</v>
      </c>
      <c r="D431" s="20">
        <v>7.0396999999999998</v>
      </c>
      <c r="E431">
        <f t="shared" si="30"/>
        <v>14.549704506949318</v>
      </c>
      <c r="G431">
        <f t="shared" si="33"/>
        <v>-3.5855646100116378E-2</v>
      </c>
      <c r="H431">
        <f t="shared" si="34"/>
        <v>-4.2377368798825921E-2</v>
      </c>
      <c r="J431" s="21">
        <f t="shared" si="31"/>
        <v>-0.33027341373582964</v>
      </c>
      <c r="K431">
        <f t="shared" si="32"/>
        <v>-2.219582686858057E-2</v>
      </c>
    </row>
    <row r="432" spans="1:11" x14ac:dyDescent="0.2">
      <c r="A432" s="1">
        <v>40452</v>
      </c>
      <c r="B432" s="21">
        <v>105.94715182318178</v>
      </c>
      <c r="C432">
        <v>219.035</v>
      </c>
      <c r="D432" s="20">
        <v>6.6769999999999996</v>
      </c>
      <c r="E432">
        <f t="shared" si="30"/>
        <v>13.804020871092431</v>
      </c>
      <c r="G432">
        <f t="shared" si="33"/>
        <v>-5.1522081906899442E-2</v>
      </c>
      <c r="H432">
        <f t="shared" si="34"/>
        <v>-5.1250775264936044E-2</v>
      </c>
      <c r="J432" s="21">
        <f t="shared" si="31"/>
        <v>-1.0759570495927164</v>
      </c>
      <c r="K432">
        <f t="shared" si="32"/>
        <v>-7.230904879885558E-2</v>
      </c>
    </row>
    <row r="433" spans="1:11" x14ac:dyDescent="0.2">
      <c r="A433" s="1">
        <v>40483</v>
      </c>
      <c r="B433" s="21">
        <v>106.29847700323764</v>
      </c>
      <c r="C433">
        <v>219.59</v>
      </c>
      <c r="D433" s="20">
        <v>6.8201000000000001</v>
      </c>
      <c r="E433">
        <f t="shared" si="30"/>
        <v>14.088873154357474</v>
      </c>
      <c r="G433">
        <f t="shared" si="33"/>
        <v>2.143178073985319E-2</v>
      </c>
      <c r="H433">
        <f t="shared" si="34"/>
        <v>2.0635457300818949E-2</v>
      </c>
      <c r="J433" s="21">
        <f t="shared" si="31"/>
        <v>-0.79110476632767401</v>
      </c>
      <c r="K433">
        <f t="shared" si="32"/>
        <v>-5.3165721786988196E-2</v>
      </c>
    </row>
    <row r="434" spans="1:11" x14ac:dyDescent="0.2">
      <c r="A434" s="1">
        <v>40513</v>
      </c>
      <c r="B434" s="21">
        <v>107.04634743602983</v>
      </c>
      <c r="C434">
        <v>220.47200000000001</v>
      </c>
      <c r="D434" s="20">
        <v>6.8524000000000003</v>
      </c>
      <c r="E434">
        <f t="shared" si="30"/>
        <v>14.113160971726023</v>
      </c>
      <c r="G434">
        <f t="shared" si="33"/>
        <v>4.7360009384027624E-3</v>
      </c>
      <c r="H434">
        <f t="shared" si="34"/>
        <v>1.7239006343836571E-3</v>
      </c>
      <c r="J434" s="21">
        <f t="shared" si="31"/>
        <v>-0.766816948959125</v>
      </c>
      <c r="K434">
        <f t="shared" si="32"/>
        <v>-5.1533473574120525E-2</v>
      </c>
    </row>
    <row r="435" spans="1:11" x14ac:dyDescent="0.2">
      <c r="A435" s="1">
        <v>40544</v>
      </c>
      <c r="B435" s="21">
        <v>106.49327116247653</v>
      </c>
      <c r="C435">
        <v>221.18700000000001</v>
      </c>
      <c r="D435" s="20">
        <v>6.6673</v>
      </c>
      <c r="E435">
        <f t="shared" si="30"/>
        <v>13.848011888469676</v>
      </c>
      <c r="G435">
        <f t="shared" si="33"/>
        <v>-2.7012433599906682E-2</v>
      </c>
      <c r="H435">
        <f t="shared" si="34"/>
        <v>-1.878736335449871E-2</v>
      </c>
      <c r="J435" s="21">
        <f t="shared" si="31"/>
        <v>-1.0319660322154718</v>
      </c>
      <c r="K435">
        <f t="shared" si="32"/>
        <v>-6.9352658835662773E-2</v>
      </c>
    </row>
    <row r="436" spans="1:11" x14ac:dyDescent="0.2">
      <c r="A436" s="1">
        <v>40575</v>
      </c>
      <c r="B436" s="21">
        <v>107.14374451564927</v>
      </c>
      <c r="C436">
        <v>221.898</v>
      </c>
      <c r="D436" s="20">
        <v>6.4341999999999997</v>
      </c>
      <c r="E436">
        <f t="shared" si="30"/>
        <v>13.325426678469938</v>
      </c>
      <c r="G436">
        <f t="shared" si="33"/>
        <v>-3.4961678640529237E-2</v>
      </c>
      <c r="H436">
        <f t="shared" si="34"/>
        <v>-3.7737201138226983E-2</v>
      </c>
      <c r="J436" s="21">
        <f t="shared" si="31"/>
        <v>-1.5545512422152097</v>
      </c>
      <c r="K436">
        <f t="shared" si="32"/>
        <v>-0.10447268473793747</v>
      </c>
    </row>
    <row r="437" spans="1:11" x14ac:dyDescent="0.2">
      <c r="A437" s="1">
        <v>40603</v>
      </c>
      <c r="B437" s="21">
        <v>107.87074414566585</v>
      </c>
      <c r="C437">
        <v>223.04599999999999</v>
      </c>
      <c r="D437" s="20">
        <v>6.3493000000000004</v>
      </c>
      <c r="E437">
        <f t="shared" si="30"/>
        <v>13.128545455175681</v>
      </c>
      <c r="G437">
        <f t="shared" si="33"/>
        <v>-1.3195113611637721E-2</v>
      </c>
      <c r="H437">
        <f t="shared" si="34"/>
        <v>-1.477485322195049E-2</v>
      </c>
      <c r="J437" s="21">
        <f t="shared" si="31"/>
        <v>-1.7514324655094669</v>
      </c>
      <c r="K437">
        <f t="shared" si="32"/>
        <v>-0.11770396937718186</v>
      </c>
    </row>
    <row r="438" spans="1:11" x14ac:dyDescent="0.2">
      <c r="A438" s="1">
        <v>40634</v>
      </c>
      <c r="B438" s="21">
        <v>108.33338027385822</v>
      </c>
      <c r="C438">
        <v>224.09299999999999</v>
      </c>
      <c r="D438" s="20">
        <v>6.1989999999999998</v>
      </c>
      <c r="E438">
        <f t="shared" si="30"/>
        <v>12.822940662317857</v>
      </c>
      <c r="G438">
        <f t="shared" si="33"/>
        <v>-2.367190083946269E-2</v>
      </c>
      <c r="H438">
        <f t="shared" si="34"/>
        <v>-2.3277886640316714E-2</v>
      </c>
      <c r="J438" s="21">
        <f t="shared" si="31"/>
        <v>-2.0570372583672913</v>
      </c>
      <c r="K438">
        <f t="shared" si="32"/>
        <v>-0.13824195636122116</v>
      </c>
    </row>
    <row r="439" spans="1:11" x14ac:dyDescent="0.2">
      <c r="A439" s="1">
        <v>40664</v>
      </c>
      <c r="B439" s="21">
        <v>108.53513136735566</v>
      </c>
      <c r="C439">
        <v>224.80600000000001</v>
      </c>
      <c r="D439" s="20">
        <v>6.2526000000000002</v>
      </c>
      <c r="E439">
        <f t="shared" si="30"/>
        <v>12.950848060822194</v>
      </c>
      <c r="G439">
        <f t="shared" si="33"/>
        <v>8.6465558961124067E-3</v>
      </c>
      <c r="H439">
        <f t="shared" si="34"/>
        <v>9.9748881222083696E-3</v>
      </c>
      <c r="J439" s="21">
        <f t="shared" si="31"/>
        <v>-1.9291298598629538</v>
      </c>
      <c r="K439">
        <f t="shared" si="32"/>
        <v>-0.12964601628751116</v>
      </c>
    </row>
    <row r="440" spans="1:11" x14ac:dyDescent="0.2">
      <c r="A440" s="1">
        <v>40695</v>
      </c>
      <c r="B440" s="21">
        <v>108.27772479978999</v>
      </c>
      <c r="C440">
        <v>224.80600000000001</v>
      </c>
      <c r="D440" s="20">
        <v>6.3273000000000001</v>
      </c>
      <c r="E440">
        <f t="shared" si="30"/>
        <v>13.136727858200793</v>
      </c>
      <c r="G440">
        <f t="shared" si="33"/>
        <v>1.1947030035505124E-2</v>
      </c>
      <c r="H440">
        <f t="shared" si="34"/>
        <v>1.4352712386527466E-2</v>
      </c>
      <c r="J440" s="21">
        <f t="shared" si="31"/>
        <v>-1.7432500624843552</v>
      </c>
      <c r="K440">
        <f t="shared" si="32"/>
        <v>-0.11715407588481741</v>
      </c>
    </row>
    <row r="441" spans="1:11" x14ac:dyDescent="0.2">
      <c r="A441" s="1">
        <v>40725</v>
      </c>
      <c r="B441" s="21">
        <v>108.22554779285099</v>
      </c>
      <c r="C441">
        <v>225.39500000000001</v>
      </c>
      <c r="D441" s="20">
        <v>6.3956999999999997</v>
      </c>
      <c r="E441">
        <f t="shared" si="30"/>
        <v>13.319949225475064</v>
      </c>
      <c r="G441">
        <f t="shared" si="33"/>
        <v>1.0810298231473059E-2</v>
      </c>
      <c r="H441">
        <f t="shared" si="34"/>
        <v>1.3947260630803981E-2</v>
      </c>
      <c r="J441" s="21">
        <f t="shared" si="31"/>
        <v>-1.5600286952100841</v>
      </c>
      <c r="K441">
        <f t="shared" si="32"/>
        <v>-0.10484079368433985</v>
      </c>
    </row>
    <row r="442" spans="1:11" x14ac:dyDescent="0.2">
      <c r="A442" s="1">
        <v>40756</v>
      </c>
      <c r="B442" s="21">
        <v>108.26033246414366</v>
      </c>
      <c r="C442">
        <v>226.10599999999999</v>
      </c>
      <c r="D442" s="20">
        <v>6.3970000000000002</v>
      </c>
      <c r="E442">
        <f t="shared" si="30"/>
        <v>13.360388325789177</v>
      </c>
      <c r="G442">
        <f t="shared" si="33"/>
        <v>2.0326156636496506E-4</v>
      </c>
      <c r="H442">
        <f t="shared" si="34"/>
        <v>3.0359800649069069E-3</v>
      </c>
      <c r="J442" s="21">
        <f t="shared" si="31"/>
        <v>-1.5195895948959706</v>
      </c>
      <c r="K442">
        <f t="shared" si="32"/>
        <v>-0.10212310817904768</v>
      </c>
    </row>
    <row r="443" spans="1:11" x14ac:dyDescent="0.2">
      <c r="A443" s="1">
        <v>40787</v>
      </c>
      <c r="B443" s="21">
        <v>109.01863829832361</v>
      </c>
      <c r="C443">
        <v>226.59700000000001</v>
      </c>
      <c r="D443" s="20">
        <v>6.6459999999999999</v>
      </c>
      <c r="E443">
        <f t="shared" si="30"/>
        <v>13.813818311314915</v>
      </c>
      <c r="G443">
        <f t="shared" si="33"/>
        <v>3.8924495857433072E-2</v>
      </c>
      <c r="H443">
        <f t="shared" si="34"/>
        <v>3.3938383710785835E-2</v>
      </c>
      <c r="J443" s="21">
        <f t="shared" si="31"/>
        <v>-1.0661596093702332</v>
      </c>
      <c r="K443">
        <f t="shared" si="32"/>
        <v>-7.1650617699380414E-2</v>
      </c>
    </row>
    <row r="444" spans="1:11" x14ac:dyDescent="0.2">
      <c r="A444" s="1">
        <v>40817</v>
      </c>
      <c r="B444" s="21">
        <v>109.02211676545288</v>
      </c>
      <c r="C444">
        <v>226.75</v>
      </c>
      <c r="D444" s="20">
        <v>6.6395999999999997</v>
      </c>
      <c r="E444">
        <f t="shared" si="30"/>
        <v>13.809393402615301</v>
      </c>
      <c r="G444">
        <f t="shared" si="33"/>
        <v>-9.6298525428828441E-4</v>
      </c>
      <c r="H444">
        <f t="shared" si="34"/>
        <v>-3.2032480809374153E-4</v>
      </c>
      <c r="J444" s="21">
        <f t="shared" si="31"/>
        <v>-1.0705845180698468</v>
      </c>
      <c r="K444">
        <f t="shared" si="32"/>
        <v>-7.1947991037109804E-2</v>
      </c>
    </row>
    <row r="445" spans="1:11" x14ac:dyDescent="0.2">
      <c r="A445" s="1">
        <v>40848</v>
      </c>
      <c r="B445" s="21">
        <v>109.27952333301855</v>
      </c>
      <c r="C445">
        <v>227.16900000000001</v>
      </c>
      <c r="D445" s="20">
        <v>6.7377000000000002</v>
      </c>
      <c r="E445">
        <f t="shared" si="30"/>
        <v>14.006252265904001</v>
      </c>
      <c r="G445">
        <f t="shared" si="33"/>
        <v>1.4774986444966665E-2</v>
      </c>
      <c r="H445">
        <f t="shared" si="34"/>
        <v>1.4255431614499381E-2</v>
      </c>
      <c r="J445" s="21">
        <f t="shared" si="31"/>
        <v>-0.87372565478114694</v>
      </c>
      <c r="K445">
        <f t="shared" si="32"/>
        <v>-5.8718209088640672E-2</v>
      </c>
    </row>
    <row r="446" spans="1:11" x14ac:dyDescent="0.2">
      <c r="A446" s="1">
        <v>40878</v>
      </c>
      <c r="B446" s="21">
        <v>109.49518829503302</v>
      </c>
      <c r="C446">
        <v>227.22300000000001</v>
      </c>
      <c r="D446" s="20">
        <v>6.8552999999999997</v>
      </c>
      <c r="E446">
        <f t="shared" si="30"/>
        <v>14.226029985014973</v>
      </c>
      <c r="G446">
        <f t="shared" si="33"/>
        <v>1.7454027338706046E-2</v>
      </c>
      <c r="H446">
        <f t="shared" si="34"/>
        <v>1.5691400878590889E-2</v>
      </c>
      <c r="J446" s="21">
        <f t="shared" si="31"/>
        <v>-0.65394793567017473</v>
      </c>
      <c r="K446">
        <f t="shared" si="32"/>
        <v>-4.3948179167732526E-2</v>
      </c>
    </row>
    <row r="447" spans="1:11" x14ac:dyDescent="0.2">
      <c r="A447" s="1">
        <v>40909</v>
      </c>
      <c r="B447" s="21">
        <v>108.47599742615813</v>
      </c>
      <c r="C447">
        <v>227.84200000000001</v>
      </c>
      <c r="D447" s="20">
        <v>6.8463000000000003</v>
      </c>
      <c r="E447">
        <f t="shared" si="30"/>
        <v>14.379906353586094</v>
      </c>
      <c r="G447">
        <f t="shared" si="33"/>
        <v>-1.312852829197797E-3</v>
      </c>
      <c r="H447">
        <f t="shared" si="34"/>
        <v>1.0816536217989503E-2</v>
      </c>
      <c r="J447" s="21">
        <f t="shared" si="31"/>
        <v>-0.50007156709905409</v>
      </c>
      <c r="K447">
        <f t="shared" si="32"/>
        <v>-3.360701002142541E-2</v>
      </c>
    </row>
    <row r="448" spans="1:11" x14ac:dyDescent="0.2">
      <c r="A448" s="1">
        <v>40940</v>
      </c>
      <c r="B448" s="21">
        <v>109.19604012191617</v>
      </c>
      <c r="C448">
        <v>228.32900000000001</v>
      </c>
      <c r="D448" s="20">
        <v>6.6619000000000002</v>
      </c>
      <c r="E448">
        <f t="shared" si="30"/>
        <v>13.930037787100185</v>
      </c>
      <c r="G448">
        <f t="shared" si="33"/>
        <v>-2.6934256459693606E-2</v>
      </c>
      <c r="H448">
        <f t="shared" si="34"/>
        <v>-3.1284526854635564E-2</v>
      </c>
      <c r="J448" s="21">
        <f t="shared" si="31"/>
        <v>-0.94994013358496332</v>
      </c>
      <c r="K448">
        <f t="shared" si="32"/>
        <v>-6.3840157468541658E-2</v>
      </c>
    </row>
    <row r="449" spans="1:11" x14ac:dyDescent="0.2">
      <c r="A449" s="1">
        <v>40969</v>
      </c>
      <c r="B449" s="21">
        <v>109.50214522929159</v>
      </c>
      <c r="C449">
        <v>228.80699999999999</v>
      </c>
      <c r="D449" s="20">
        <v>6.7319000000000004</v>
      </c>
      <c r="E449">
        <f t="shared" si="30"/>
        <v>14.06644445252358</v>
      </c>
      <c r="G449">
        <f t="shared" si="33"/>
        <v>1.0507512871703373E-2</v>
      </c>
      <c r="H449">
        <f t="shared" si="34"/>
        <v>9.7922681552029545E-3</v>
      </c>
      <c r="J449" s="21">
        <f t="shared" si="31"/>
        <v>-0.8135334681615678</v>
      </c>
      <c r="K449">
        <f t="shared" si="32"/>
        <v>-5.4673029254341032E-2</v>
      </c>
    </row>
    <row r="450" spans="1:11" x14ac:dyDescent="0.2">
      <c r="A450" s="1">
        <v>41000</v>
      </c>
      <c r="B450" s="21">
        <v>109.74215946121095</v>
      </c>
      <c r="C450">
        <v>229.18700000000001</v>
      </c>
      <c r="D450" s="20">
        <v>6.7359</v>
      </c>
      <c r="E450">
        <f t="shared" si="30"/>
        <v>14.067344044251827</v>
      </c>
      <c r="G450">
        <f t="shared" si="33"/>
        <v>5.9418589105586506E-4</v>
      </c>
      <c r="H450">
        <f t="shared" si="34"/>
        <v>6.3953028875518569E-5</v>
      </c>
      <c r="J450" s="21">
        <f t="shared" si="31"/>
        <v>-0.81263387643332052</v>
      </c>
      <c r="K450">
        <f t="shared" si="32"/>
        <v>-5.461257273128417E-2</v>
      </c>
    </row>
    <row r="451" spans="1:11" x14ac:dyDescent="0.2">
      <c r="A451" s="1">
        <v>41030</v>
      </c>
      <c r="B451" s="21">
        <v>109.65171931585004</v>
      </c>
      <c r="C451">
        <v>228.71299999999999</v>
      </c>
      <c r="D451" s="20">
        <v>7.0279999999999996</v>
      </c>
      <c r="E451">
        <f t="shared" ref="E451:E514" si="35">C451*D451/B451</f>
        <v>14.659094941958219</v>
      </c>
      <c r="G451">
        <f t="shared" si="33"/>
        <v>4.3364658026395775E-2</v>
      </c>
      <c r="H451">
        <f t="shared" si="34"/>
        <v>4.2065573703530257E-2</v>
      </c>
      <c r="J451" s="21">
        <f t="shared" ref="J451:J514" si="36">E451-$E$597</f>
        <v>-0.22088297872692841</v>
      </c>
      <c r="K451">
        <f t="shared" ref="K451:K514" si="37">E451/$E$597-1</f>
        <v>-1.4844308231121262E-2</v>
      </c>
    </row>
    <row r="452" spans="1:11" x14ac:dyDescent="0.2">
      <c r="A452" s="1">
        <v>41061</v>
      </c>
      <c r="B452" s="21">
        <v>109.38039887976727</v>
      </c>
      <c r="C452">
        <v>228.524</v>
      </c>
      <c r="D452" s="20">
        <v>7.0746000000000002</v>
      </c>
      <c r="E452">
        <f t="shared" si="35"/>
        <v>14.780672834966717</v>
      </c>
      <c r="G452">
        <f t="shared" ref="G452:G515" si="38">D452/D451-1</f>
        <v>6.6306203756403281E-3</v>
      </c>
      <c r="H452">
        <f t="shared" ref="H452:H515" si="39">E452/E451-1</f>
        <v>8.2936834429327977E-3</v>
      </c>
      <c r="J452" s="21">
        <f t="shared" si="36"/>
        <v>-9.9305085718430774E-2</v>
      </c>
      <c r="K452">
        <f t="shared" si="37"/>
        <v>-6.6737387815867244E-3</v>
      </c>
    </row>
    <row r="453" spans="1:11" x14ac:dyDescent="0.2">
      <c r="A453" s="1">
        <v>41091</v>
      </c>
      <c r="B453" s="21">
        <v>108.95602588999685</v>
      </c>
      <c r="C453">
        <v>228.59</v>
      </c>
      <c r="D453" s="20">
        <v>6.9504000000000001</v>
      </c>
      <c r="E453">
        <f t="shared" si="35"/>
        <v>14.581955637809891</v>
      </c>
      <c r="G453">
        <f t="shared" si="38"/>
        <v>-1.7555762869985614E-2</v>
      </c>
      <c r="H453">
        <f t="shared" si="39"/>
        <v>-1.3444394539788518E-2</v>
      </c>
      <c r="J453" s="21">
        <f t="shared" si="36"/>
        <v>-0.29802228287525701</v>
      </c>
      <c r="K453">
        <f t="shared" si="37"/>
        <v>-2.0028408944140041E-2</v>
      </c>
    </row>
    <row r="454" spans="1:11" x14ac:dyDescent="0.2">
      <c r="A454" s="1">
        <v>41122</v>
      </c>
      <c r="B454" s="21">
        <v>109.06733683813337</v>
      </c>
      <c r="C454">
        <v>229.91800000000001</v>
      </c>
      <c r="D454" s="20">
        <v>6.6757999999999997</v>
      </c>
      <c r="E454">
        <f t="shared" si="35"/>
        <v>14.072834534118334</v>
      </c>
      <c r="G454">
        <f t="shared" si="38"/>
        <v>-3.9508517495395967E-2</v>
      </c>
      <c r="H454">
        <f t="shared" si="39"/>
        <v>-3.4914459784217478E-2</v>
      </c>
      <c r="J454" s="21">
        <f t="shared" si="36"/>
        <v>-0.80714338656681406</v>
      </c>
      <c r="K454">
        <f t="shared" si="37"/>
        <v>-5.424358764973547E-2</v>
      </c>
    </row>
    <row r="455" spans="1:11" x14ac:dyDescent="0.2">
      <c r="A455" s="1">
        <v>41153</v>
      </c>
      <c r="B455" s="21">
        <v>109.50562369642086</v>
      </c>
      <c r="C455">
        <v>231.01499999999999</v>
      </c>
      <c r="D455" s="20">
        <v>6.5960000000000001</v>
      </c>
      <c r="E455">
        <f t="shared" si="35"/>
        <v>13.915038228760885</v>
      </c>
      <c r="G455">
        <f t="shared" si="38"/>
        <v>-1.1953623535755908E-2</v>
      </c>
      <c r="H455">
        <f t="shared" si="39"/>
        <v>-1.1212830291927767E-2</v>
      </c>
      <c r="J455" s="21">
        <f t="shared" si="36"/>
        <v>-0.96493969192426299</v>
      </c>
      <c r="K455">
        <f t="shared" si="37"/>
        <v>-6.4848193798921483E-2</v>
      </c>
    </row>
    <row r="456" spans="1:11" x14ac:dyDescent="0.2">
      <c r="A456" s="1">
        <v>41183</v>
      </c>
      <c r="B456" s="21">
        <v>109.42909741957699</v>
      </c>
      <c r="C456">
        <v>231.63800000000001</v>
      </c>
      <c r="D456" s="20">
        <v>6.64</v>
      </c>
      <c r="E456">
        <f t="shared" si="35"/>
        <v>14.055460167990349</v>
      </c>
      <c r="G456">
        <f t="shared" si="38"/>
        <v>6.6707095209217471E-3</v>
      </c>
      <c r="H456">
        <f t="shared" si="39"/>
        <v>1.0091380053791399E-2</v>
      </c>
      <c r="J456" s="21">
        <f t="shared" si="36"/>
        <v>-0.8245177526947991</v>
      </c>
      <c r="K456">
        <f t="shared" si="37"/>
        <v>-5.5411221514556797E-2</v>
      </c>
    </row>
    <row r="457" spans="1:11" x14ac:dyDescent="0.2">
      <c r="A457" s="1">
        <v>41214</v>
      </c>
      <c r="B457" s="21">
        <v>109.16125545062353</v>
      </c>
      <c r="C457">
        <v>231.249</v>
      </c>
      <c r="D457" s="20">
        <v>6.7058999999999997</v>
      </c>
      <c r="E457">
        <f t="shared" si="35"/>
        <v>14.205888918174237</v>
      </c>
      <c r="G457">
        <f t="shared" si="38"/>
        <v>9.9246987951806531E-3</v>
      </c>
      <c r="H457">
        <f t="shared" si="39"/>
        <v>1.070251335680017E-2</v>
      </c>
      <c r="J457" s="21">
        <f t="shared" si="36"/>
        <v>-0.67408900251091097</v>
      </c>
      <c r="K457">
        <f t="shared" si="37"/>
        <v>-4.5301747496132916E-2</v>
      </c>
    </row>
    <row r="458" spans="1:11" x14ac:dyDescent="0.2">
      <c r="A458" s="1">
        <v>41244</v>
      </c>
      <c r="B458" s="21">
        <v>109.43605435383556</v>
      </c>
      <c r="C458">
        <v>231.221</v>
      </c>
      <c r="D458" s="20">
        <v>6.5936000000000003</v>
      </c>
      <c r="E458">
        <f t="shared" si="35"/>
        <v>13.931229470962428</v>
      </c>
      <c r="G458">
        <f t="shared" si="38"/>
        <v>-1.6746447158472288E-2</v>
      </c>
      <c r="H458">
        <f t="shared" si="39"/>
        <v>-1.9334196458514086E-2</v>
      </c>
      <c r="J458" s="21">
        <f t="shared" si="36"/>
        <v>-0.94874844972271966</v>
      </c>
      <c r="K458">
        <f t="shared" si="37"/>
        <v>-6.3760071068642676E-2</v>
      </c>
    </row>
    <row r="459" spans="1:11" x14ac:dyDescent="0.2">
      <c r="A459" s="1">
        <v>41275</v>
      </c>
      <c r="B459" s="21">
        <v>108.52817443309713</v>
      </c>
      <c r="C459">
        <v>231.679</v>
      </c>
      <c r="D459" s="20">
        <v>6.4801000000000002</v>
      </c>
      <c r="E459">
        <f t="shared" si="35"/>
        <v>13.83330269528755</v>
      </c>
      <c r="G459">
        <f t="shared" si="38"/>
        <v>-1.7213661732589203E-2</v>
      </c>
      <c r="H459">
        <f t="shared" si="39"/>
        <v>-7.0292988769578013E-3</v>
      </c>
      <c r="J459" s="21">
        <f t="shared" si="36"/>
        <v>-1.0466752253975979</v>
      </c>
      <c r="K459">
        <f t="shared" si="37"/>
        <v>-7.0341181349643067E-2</v>
      </c>
    </row>
    <row r="460" spans="1:11" x14ac:dyDescent="0.2">
      <c r="A460" s="1">
        <v>41306</v>
      </c>
      <c r="B460" s="21">
        <v>109.01168136406513</v>
      </c>
      <c r="C460">
        <v>232.93700000000001</v>
      </c>
      <c r="D460" s="20">
        <v>6.3756000000000004</v>
      </c>
      <c r="E460">
        <f t="shared" si="35"/>
        <v>13.62343116459404</v>
      </c>
      <c r="G460">
        <f t="shared" si="38"/>
        <v>-1.6126294347309389E-2</v>
      </c>
      <c r="H460">
        <f t="shared" si="39"/>
        <v>-1.5171469555495642E-2</v>
      </c>
      <c r="J460" s="21">
        <f t="shared" si="36"/>
        <v>-1.2565467560911081</v>
      </c>
      <c r="K460">
        <f t="shared" si="37"/>
        <v>-8.4445471813794915E-2</v>
      </c>
    </row>
    <row r="461" spans="1:11" x14ac:dyDescent="0.2">
      <c r="A461" s="1">
        <v>41334</v>
      </c>
      <c r="B461" s="21">
        <v>109.44996822235261</v>
      </c>
      <c r="C461">
        <v>232.28200000000001</v>
      </c>
      <c r="D461" s="20">
        <v>6.4455</v>
      </c>
      <c r="E461">
        <f t="shared" si="35"/>
        <v>13.679068667780912</v>
      </c>
      <c r="G461">
        <f t="shared" si="38"/>
        <v>1.0963674007152147E-2</v>
      </c>
      <c r="H461">
        <f t="shared" si="39"/>
        <v>4.0839567150652289E-3</v>
      </c>
      <c r="J461" s="21">
        <f t="shared" si="36"/>
        <v>-1.2009092529042356</v>
      </c>
      <c r="K461">
        <f t="shared" si="37"/>
        <v>-8.0706386750400538E-2</v>
      </c>
    </row>
    <row r="462" spans="1:11" x14ac:dyDescent="0.2">
      <c r="A462" s="1">
        <v>41365</v>
      </c>
      <c r="B462" s="21">
        <v>109.23430326033812</v>
      </c>
      <c r="C462">
        <v>231.797</v>
      </c>
      <c r="D462" s="20">
        <v>6.4866999999999999</v>
      </c>
      <c r="E462">
        <f t="shared" si="35"/>
        <v>13.764884793712426</v>
      </c>
      <c r="G462">
        <f t="shared" si="38"/>
        <v>6.3920564735087115E-3</v>
      </c>
      <c r="H462">
        <f t="shared" si="39"/>
        <v>6.2735357220364829E-3</v>
      </c>
      <c r="J462" s="21">
        <f t="shared" si="36"/>
        <v>-1.115093126972722</v>
      </c>
      <c r="K462">
        <f t="shared" si="37"/>
        <v>-7.4939165428639098E-2</v>
      </c>
    </row>
    <row r="463" spans="1:11" x14ac:dyDescent="0.2">
      <c r="A463" s="1">
        <v>41395</v>
      </c>
      <c r="B463" s="21">
        <v>109.4117050839307</v>
      </c>
      <c r="C463">
        <v>231.893</v>
      </c>
      <c r="D463" s="20">
        <v>6.5991999999999997</v>
      </c>
      <c r="E463">
        <f t="shared" si="35"/>
        <v>13.986696253623748</v>
      </c>
      <c r="G463">
        <f t="shared" si="38"/>
        <v>1.7343179120353991E-2</v>
      </c>
      <c r="H463">
        <f t="shared" si="39"/>
        <v>1.6114298320363929E-2</v>
      </c>
      <c r="J463" s="21">
        <f t="shared" si="36"/>
        <v>-0.89328166706139989</v>
      </c>
      <c r="K463">
        <f t="shared" si="37"/>
        <v>-6.0032459175871411E-2</v>
      </c>
    </row>
    <row r="464" spans="1:11" x14ac:dyDescent="0.2">
      <c r="A464" s="1">
        <v>41426</v>
      </c>
      <c r="B464" s="21">
        <v>109.22038939182106</v>
      </c>
      <c r="C464">
        <v>232.44499999999999</v>
      </c>
      <c r="D464" s="20">
        <v>6.5848000000000004</v>
      </c>
      <c r="E464">
        <f t="shared" si="35"/>
        <v>14.013902024365231</v>
      </c>
      <c r="G464">
        <f t="shared" si="38"/>
        <v>-2.1820826766879575E-3</v>
      </c>
      <c r="H464">
        <f t="shared" si="39"/>
        <v>1.9451177210225712E-3</v>
      </c>
      <c r="J464" s="21">
        <f t="shared" si="36"/>
        <v>-0.86607589631991644</v>
      </c>
      <c r="K464">
        <f t="shared" si="37"/>
        <v>-5.8204111655028479E-2</v>
      </c>
    </row>
    <row r="465" spans="1:11" x14ac:dyDescent="0.2">
      <c r="A465" s="1">
        <v>41456</v>
      </c>
      <c r="B465" s="21">
        <v>109.06733683813336</v>
      </c>
      <c r="C465">
        <v>232.9</v>
      </c>
      <c r="D465" s="20">
        <v>6.6161000000000003</v>
      </c>
      <c r="E465">
        <f t="shared" si="35"/>
        <v>14.127874895183623</v>
      </c>
      <c r="G465">
        <f t="shared" si="38"/>
        <v>4.7533714008018979E-3</v>
      </c>
      <c r="H465">
        <f t="shared" si="39"/>
        <v>8.1328434165039987E-3</v>
      </c>
      <c r="J465" s="21">
        <f t="shared" si="36"/>
        <v>-0.75210302550152441</v>
      </c>
      <c r="K465">
        <f t="shared" si="37"/>
        <v>-5.0544633164811392E-2</v>
      </c>
    </row>
    <row r="466" spans="1:11" x14ac:dyDescent="0.2">
      <c r="A466" s="1">
        <v>41487</v>
      </c>
      <c r="B466" s="21">
        <v>109.16821238488205</v>
      </c>
      <c r="C466">
        <v>233.45599999999999</v>
      </c>
      <c r="D466" s="20">
        <v>6.5365000000000002</v>
      </c>
      <c r="E466">
        <f t="shared" si="35"/>
        <v>13.978291946560471</v>
      </c>
      <c r="G466">
        <f t="shared" si="38"/>
        <v>-1.2031257084989644E-2</v>
      </c>
      <c r="H466">
        <f t="shared" si="39"/>
        <v>-1.0587788307365842E-2</v>
      </c>
      <c r="J466" s="21">
        <f t="shared" si="36"/>
        <v>-0.90168597412467655</v>
      </c>
      <c r="K466">
        <f t="shared" si="37"/>
        <v>-6.0597265596154748E-2</v>
      </c>
    </row>
    <row r="467" spans="1:11" x14ac:dyDescent="0.2">
      <c r="A467" s="1">
        <v>41518</v>
      </c>
      <c r="B467" s="21">
        <v>109.58910690752323</v>
      </c>
      <c r="C467">
        <v>233.54400000000001</v>
      </c>
      <c r="D467" s="20">
        <v>6.4896000000000003</v>
      </c>
      <c r="E467">
        <f t="shared" si="35"/>
        <v>13.829906869110133</v>
      </c>
      <c r="G467">
        <f t="shared" si="38"/>
        <v>-7.1750937045819141E-3</v>
      </c>
      <c r="H467">
        <f t="shared" si="39"/>
        <v>-1.0615394070865092E-2</v>
      </c>
      <c r="J467" s="21">
        <f t="shared" si="36"/>
        <v>-1.0500710515750153</v>
      </c>
      <c r="K467">
        <f t="shared" si="37"/>
        <v>-7.0569395813099733E-2</v>
      </c>
    </row>
    <row r="468" spans="1:11" x14ac:dyDescent="0.2">
      <c r="A468" s="1">
        <v>41548</v>
      </c>
      <c r="B468" s="21">
        <v>109.36300654412092</v>
      </c>
      <c r="C468">
        <v>233.66900000000001</v>
      </c>
      <c r="D468" s="20">
        <v>6.4080000000000004</v>
      </c>
      <c r="E468">
        <f t="shared" si="35"/>
        <v>13.691567188178167</v>
      </c>
      <c r="G468">
        <f t="shared" si="38"/>
        <v>-1.2573964497041401E-2</v>
      </c>
      <c r="H468">
        <f t="shared" si="39"/>
        <v>-1.0002936552013564E-2</v>
      </c>
      <c r="J468" s="21">
        <f t="shared" si="36"/>
        <v>-1.1884107325069806</v>
      </c>
      <c r="K468">
        <f t="shared" si="37"/>
        <v>-7.9866431176281005E-2</v>
      </c>
    </row>
    <row r="469" spans="1:11" x14ac:dyDescent="0.2">
      <c r="A469" s="1">
        <v>41579</v>
      </c>
      <c r="B469" s="21">
        <v>109.2934372015356</v>
      </c>
      <c r="C469">
        <v>234.1</v>
      </c>
      <c r="D469" s="20">
        <v>6.5862999999999996</v>
      </c>
      <c r="E469">
        <f t="shared" si="35"/>
        <v>14.107460333202297</v>
      </c>
      <c r="G469">
        <f t="shared" si="38"/>
        <v>2.7824594257178425E-2</v>
      </c>
      <c r="H469">
        <f t="shared" si="39"/>
        <v>3.0375861236924706E-2</v>
      </c>
      <c r="J469" s="21">
        <f t="shared" si="36"/>
        <v>-0.77251758748285049</v>
      </c>
      <c r="K469">
        <f t="shared" si="37"/>
        <v>-5.1916581570255471E-2</v>
      </c>
    </row>
    <row r="470" spans="1:11" x14ac:dyDescent="0.2">
      <c r="A470" s="1">
        <v>41609</v>
      </c>
      <c r="B470" s="21">
        <v>109.58562844039396</v>
      </c>
      <c r="C470">
        <v>234.71899999999999</v>
      </c>
      <c r="D470" s="20">
        <v>6.5327999999999999</v>
      </c>
      <c r="E470">
        <f t="shared" si="35"/>
        <v>13.992457816072433</v>
      </c>
      <c r="G470">
        <f t="shared" si="38"/>
        <v>-8.1229218225710165E-3</v>
      </c>
      <c r="H470">
        <f t="shared" si="39"/>
        <v>-8.1518937082675214E-3</v>
      </c>
      <c r="J470" s="21">
        <f t="shared" si="36"/>
        <v>-0.88752010461271524</v>
      </c>
      <c r="K470">
        <f t="shared" si="37"/>
        <v>-5.9645256823865567E-2</v>
      </c>
    </row>
    <row r="471" spans="1:11" x14ac:dyDescent="0.2">
      <c r="A471" s="1">
        <v>41640</v>
      </c>
      <c r="B471" s="21">
        <v>108.31598793821188</v>
      </c>
      <c r="C471">
        <v>235.28800000000001</v>
      </c>
      <c r="D471" s="20">
        <v>6.4862000000000002</v>
      </c>
      <c r="E471">
        <f t="shared" si="35"/>
        <v>14.089563827553951</v>
      </c>
      <c r="G471">
        <f t="shared" si="38"/>
        <v>-7.1332353661522907E-3</v>
      </c>
      <c r="H471">
        <f t="shared" si="39"/>
        <v>6.9398823822057754E-3</v>
      </c>
      <c r="J471" s="21">
        <f t="shared" si="36"/>
        <v>-0.79041409313119715</v>
      </c>
      <c r="K471">
        <f t="shared" si="37"/>
        <v>-5.3119305508673942E-2</v>
      </c>
    </row>
    <row r="472" spans="1:11" x14ac:dyDescent="0.2">
      <c r="A472" s="1">
        <v>41671</v>
      </c>
      <c r="B472" s="21">
        <v>108.77166713214571</v>
      </c>
      <c r="C472">
        <v>235.547</v>
      </c>
      <c r="D472" s="20">
        <v>6.4930000000000003</v>
      </c>
      <c r="E472">
        <f t="shared" si="35"/>
        <v>14.060708191058042</v>
      </c>
      <c r="G472">
        <f t="shared" si="38"/>
        <v>1.0483796367672937E-3</v>
      </c>
      <c r="H472">
        <f t="shared" si="39"/>
        <v>-2.0480148888269989E-3</v>
      </c>
      <c r="J472" s="21">
        <f t="shared" si="36"/>
        <v>-0.81926972962710565</v>
      </c>
      <c r="K472">
        <f t="shared" si="37"/>
        <v>-5.5058531268935007E-2</v>
      </c>
    </row>
    <row r="473" spans="1:11" x14ac:dyDescent="0.2">
      <c r="A473" s="1">
        <v>41699</v>
      </c>
      <c r="B473" s="21">
        <v>108.7647101978872</v>
      </c>
      <c r="C473">
        <v>236.02799999999999</v>
      </c>
      <c r="D473" s="20">
        <v>6.4114000000000004</v>
      </c>
      <c r="E473">
        <f t="shared" si="35"/>
        <v>13.913243702362164</v>
      </c>
      <c r="G473">
        <f t="shared" si="38"/>
        <v>-1.2567380255659955E-2</v>
      </c>
      <c r="H473">
        <f t="shared" si="39"/>
        <v>-1.048769995736476E-2</v>
      </c>
      <c r="J473" s="21">
        <f t="shared" si="36"/>
        <v>-0.96673421832298345</v>
      </c>
      <c r="K473">
        <f t="shared" si="37"/>
        <v>-6.4968793870258001E-2</v>
      </c>
    </row>
    <row r="474" spans="1:11" x14ac:dyDescent="0.2">
      <c r="A474" s="1">
        <v>41730</v>
      </c>
      <c r="B474" s="21">
        <v>109.18560472052837</v>
      </c>
      <c r="C474">
        <v>236.46799999999999</v>
      </c>
      <c r="D474" s="20">
        <v>6.5488</v>
      </c>
      <c r="E474">
        <f t="shared" si="35"/>
        <v>14.183020210070289</v>
      </c>
      <c r="G474">
        <f t="shared" si="38"/>
        <v>2.1430576785101518E-2</v>
      </c>
      <c r="H474">
        <f t="shared" si="39"/>
        <v>1.938990744928315E-2</v>
      </c>
      <c r="J474" s="21">
        <f t="shared" si="36"/>
        <v>-0.69695771061485878</v>
      </c>
      <c r="K474">
        <f t="shared" si="37"/>
        <v>-4.6838625321210636E-2</v>
      </c>
    </row>
    <row r="475" spans="1:11" x14ac:dyDescent="0.2">
      <c r="A475" s="1">
        <v>41760</v>
      </c>
      <c r="B475" s="21">
        <v>109.24126019459663</v>
      </c>
      <c r="C475">
        <v>236.91800000000001</v>
      </c>
      <c r="D475" s="20">
        <v>6.5719000000000003</v>
      </c>
      <c r="E475">
        <f t="shared" si="35"/>
        <v>14.252869304385904</v>
      </c>
      <c r="G475">
        <f t="shared" si="38"/>
        <v>3.5273637918398215E-3</v>
      </c>
      <c r="H475">
        <f t="shared" si="39"/>
        <v>4.9248392289549248E-3</v>
      </c>
      <c r="J475" s="21">
        <f t="shared" si="36"/>
        <v>-0.6271086162992443</v>
      </c>
      <c r="K475">
        <f t="shared" si="37"/>
        <v>-4.2144458791667949E-2</v>
      </c>
    </row>
    <row r="476" spans="1:11" x14ac:dyDescent="0.2">
      <c r="A476" s="1">
        <v>41791</v>
      </c>
      <c r="B476" s="21">
        <v>109.4673605579989</v>
      </c>
      <c r="C476">
        <v>237.23099999999999</v>
      </c>
      <c r="D476" s="20">
        <v>6.6859000000000002</v>
      </c>
      <c r="E476">
        <f t="shared" si="35"/>
        <v>14.489275477320366</v>
      </c>
      <c r="G476">
        <f t="shared" si="38"/>
        <v>1.7346581658272298E-2</v>
      </c>
      <c r="H476">
        <f t="shared" si="39"/>
        <v>1.658656708945716E-2</v>
      </c>
      <c r="J476" s="21">
        <f t="shared" si="36"/>
        <v>-0.39070244336478233</v>
      </c>
      <c r="K476">
        <f t="shared" si="37"/>
        <v>-2.6256923595407655E-2</v>
      </c>
    </row>
    <row r="477" spans="1:11" x14ac:dyDescent="0.2">
      <c r="A477" s="1">
        <v>41821</v>
      </c>
      <c r="B477" s="21">
        <v>109.10907844368452</v>
      </c>
      <c r="C477">
        <v>237.49799999999999</v>
      </c>
      <c r="D477" s="20">
        <v>6.8189000000000002</v>
      </c>
      <c r="E477">
        <f t="shared" si="35"/>
        <v>14.842716438448104</v>
      </c>
      <c r="G477">
        <f t="shared" si="38"/>
        <v>1.9892609820667317E-2</v>
      </c>
      <c r="H477">
        <f t="shared" si="39"/>
        <v>2.4393280511573412E-2</v>
      </c>
      <c r="J477" s="21">
        <f t="shared" si="36"/>
        <v>-3.7261482237044063E-2</v>
      </c>
      <c r="K477">
        <f t="shared" si="37"/>
        <v>-2.5041355864678927E-3</v>
      </c>
    </row>
    <row r="478" spans="1:11" x14ac:dyDescent="0.2">
      <c r="A478" s="1">
        <v>41852</v>
      </c>
      <c r="B478" s="21">
        <v>108.99776749554802</v>
      </c>
      <c r="C478">
        <v>237.46</v>
      </c>
      <c r="D478" s="20">
        <v>6.8982999999999999</v>
      </c>
      <c r="E478">
        <f t="shared" si="35"/>
        <v>15.028475863663047</v>
      </c>
      <c r="G478">
        <f t="shared" si="38"/>
        <v>1.1644106820748235E-2</v>
      </c>
      <c r="H478">
        <f t="shared" si="39"/>
        <v>1.2515190597710113E-2</v>
      </c>
      <c r="J478" s="21">
        <f t="shared" si="36"/>
        <v>0.1484979429778992</v>
      </c>
      <c r="K478">
        <f t="shared" si="37"/>
        <v>9.9797152770950692E-3</v>
      </c>
    </row>
    <row r="479" spans="1:11" x14ac:dyDescent="0.2">
      <c r="A479" s="1">
        <v>41883</v>
      </c>
      <c r="B479" s="21">
        <v>109.17169085201131</v>
      </c>
      <c r="C479">
        <v>237.477</v>
      </c>
      <c r="D479" s="20">
        <v>7.1302000000000003</v>
      </c>
      <c r="E479">
        <f t="shared" si="35"/>
        <v>15.510051114764837</v>
      </c>
      <c r="G479">
        <f t="shared" si="38"/>
        <v>3.3616978096052685E-2</v>
      </c>
      <c r="H479">
        <f t="shared" si="39"/>
        <v>3.2044184351799565E-2</v>
      </c>
      <c r="J479" s="21">
        <f t="shared" si="36"/>
        <v>0.63007319407968865</v>
      </c>
      <c r="K479">
        <f t="shared" si="37"/>
        <v>4.2343691465012379E-2</v>
      </c>
    </row>
    <row r="480" spans="1:11" x14ac:dyDescent="0.2">
      <c r="A480" s="1">
        <v>41913</v>
      </c>
      <c r="B480" s="21">
        <v>109.23082479320882</v>
      </c>
      <c r="C480">
        <v>237.43</v>
      </c>
      <c r="D480" s="20">
        <v>7.2455999999999996</v>
      </c>
      <c r="E480">
        <f t="shared" si="35"/>
        <v>15.749426146482389</v>
      </c>
      <c r="G480">
        <f t="shared" si="38"/>
        <v>1.6184679251633804E-2</v>
      </c>
      <c r="H480">
        <f t="shared" si="39"/>
        <v>1.5433542413646695E-2</v>
      </c>
      <c r="J480" s="21">
        <f t="shared" si="36"/>
        <v>0.86944822579724068</v>
      </c>
      <c r="K480">
        <f t="shared" si="37"/>
        <v>5.8430747036834818E-2</v>
      </c>
    </row>
    <row r="481" spans="1:11" x14ac:dyDescent="0.2">
      <c r="A481" s="1">
        <v>41944</v>
      </c>
      <c r="B481" s="21">
        <v>109.0708153052626</v>
      </c>
      <c r="C481">
        <v>236.983</v>
      </c>
      <c r="D481" s="20">
        <v>7.4154999999999998</v>
      </c>
      <c r="E481">
        <f t="shared" si="35"/>
        <v>16.111985883497919</v>
      </c>
      <c r="G481">
        <f t="shared" si="38"/>
        <v>2.3448713702108881E-2</v>
      </c>
      <c r="H481">
        <f t="shared" si="39"/>
        <v>2.3020504597655256E-2</v>
      </c>
      <c r="J481" s="21">
        <f t="shared" si="36"/>
        <v>1.2320079628127711</v>
      </c>
      <c r="K481">
        <f t="shared" si="37"/>
        <v>8.2796356915296077E-2</v>
      </c>
    </row>
    <row r="482" spans="1:11" x14ac:dyDescent="0.2">
      <c r="A482" s="1">
        <v>41974</v>
      </c>
      <c r="B482" s="21">
        <v>109.24126019459662</v>
      </c>
      <c r="C482">
        <v>236.25200000000001</v>
      </c>
      <c r="D482" s="20">
        <v>7.6288999999999998</v>
      </c>
      <c r="E482">
        <f t="shared" si="35"/>
        <v>16.498737561150445</v>
      </c>
      <c r="G482">
        <f t="shared" si="38"/>
        <v>2.8777560515137246E-2</v>
      </c>
      <c r="H482">
        <f t="shared" si="39"/>
        <v>2.400397321900849E-2</v>
      </c>
      <c r="J482" s="21">
        <f t="shared" si="36"/>
        <v>1.6187596404652975</v>
      </c>
      <c r="K482">
        <f t="shared" si="37"/>
        <v>0.10878777166833076</v>
      </c>
    </row>
    <row r="483" spans="1:11" x14ac:dyDescent="0.2">
      <c r="A483" s="1">
        <v>42005</v>
      </c>
      <c r="B483" s="21">
        <v>108.09336604193885</v>
      </c>
      <c r="C483">
        <v>234.74700000000001</v>
      </c>
      <c r="D483" s="20">
        <v>8.1130999999999993</v>
      </c>
      <c r="E483">
        <f t="shared" si="35"/>
        <v>17.619267078435396</v>
      </c>
      <c r="G483">
        <f t="shared" si="38"/>
        <v>6.3469176421240281E-2</v>
      </c>
      <c r="H483">
        <f t="shared" si="39"/>
        <v>6.7916076192608754E-2</v>
      </c>
      <c r="J483" s="21">
        <f t="shared" si="36"/>
        <v>2.7392891577502478</v>
      </c>
      <c r="K483">
        <f t="shared" si="37"/>
        <v>0.18409228645039</v>
      </c>
    </row>
    <row r="484" spans="1:11" x14ac:dyDescent="0.2">
      <c r="A484" s="1">
        <v>42036</v>
      </c>
      <c r="B484" s="21">
        <v>108.85167187611883</v>
      </c>
      <c r="C484">
        <v>235.34200000000001</v>
      </c>
      <c r="D484" s="20">
        <v>8.3536999999999999</v>
      </c>
      <c r="E484">
        <f t="shared" si="35"/>
        <v>18.061058976084677</v>
      </c>
      <c r="G484">
        <f t="shared" si="38"/>
        <v>2.9655741948207304E-2</v>
      </c>
      <c r="H484">
        <f t="shared" si="39"/>
        <v>2.507436295065868E-2</v>
      </c>
      <c r="J484" s="21">
        <f t="shared" si="36"/>
        <v>3.1810810553995292</v>
      </c>
      <c r="K484">
        <f t="shared" si="37"/>
        <v>0.21378264620792242</v>
      </c>
    </row>
    <row r="485" spans="1:11" x14ac:dyDescent="0.2">
      <c r="A485" s="1">
        <v>42064</v>
      </c>
      <c r="B485" s="21">
        <v>108.94211202147973</v>
      </c>
      <c r="C485">
        <v>235.976</v>
      </c>
      <c r="D485" s="20">
        <v>8.5448000000000004</v>
      </c>
      <c r="E485">
        <f t="shared" si="35"/>
        <v>18.508616065772987</v>
      </c>
      <c r="G485">
        <f t="shared" si="38"/>
        <v>2.2876090834001772E-2</v>
      </c>
      <c r="H485">
        <f t="shared" si="39"/>
        <v>2.4780224143054808E-2</v>
      </c>
      <c r="J485" s="21">
        <f t="shared" si="36"/>
        <v>3.6286381450878391</v>
      </c>
      <c r="K485">
        <f t="shared" si="37"/>
        <v>0.24386045224190478</v>
      </c>
    </row>
    <row r="486" spans="1:11" x14ac:dyDescent="0.2">
      <c r="A486" s="1">
        <v>42095</v>
      </c>
      <c r="B486" s="21">
        <v>108.93167662009193</v>
      </c>
      <c r="C486">
        <v>236.22200000000001</v>
      </c>
      <c r="D486" s="20">
        <v>8.6320999999999994</v>
      </c>
      <c r="E486">
        <f t="shared" si="35"/>
        <v>18.718998820806721</v>
      </c>
      <c r="G486">
        <f t="shared" si="38"/>
        <v>1.0216740005617231E-2</v>
      </c>
      <c r="H486">
        <f t="shared" si="39"/>
        <v>1.1366746940241645E-2</v>
      </c>
      <c r="J486" s="21">
        <f t="shared" si="36"/>
        <v>3.8390209001215734</v>
      </c>
      <c r="K486">
        <f t="shared" si="37"/>
        <v>0.25799909923151332</v>
      </c>
    </row>
    <row r="487" spans="1:11" x14ac:dyDescent="0.2">
      <c r="A487" s="1">
        <v>42125</v>
      </c>
      <c r="B487" s="21">
        <v>109.30735107005266</v>
      </c>
      <c r="C487">
        <v>237.001</v>
      </c>
      <c r="D487" s="20">
        <v>8.3350000000000009</v>
      </c>
      <c r="E487">
        <f t="shared" si="35"/>
        <v>18.07200810981146</v>
      </c>
      <c r="G487">
        <f t="shared" si="38"/>
        <v>-3.4418044276595339E-2</v>
      </c>
      <c r="H487">
        <f t="shared" si="39"/>
        <v>-3.4563318112724728E-2</v>
      </c>
      <c r="J487" s="21">
        <f t="shared" si="36"/>
        <v>3.1920301891263119</v>
      </c>
      <c r="K487">
        <f t="shared" si="37"/>
        <v>0.21451847617925335</v>
      </c>
    </row>
    <row r="488" spans="1:11" x14ac:dyDescent="0.2">
      <c r="A488" s="1">
        <v>42156</v>
      </c>
      <c r="B488" s="21">
        <v>108.99081056128944</v>
      </c>
      <c r="C488">
        <v>237.65700000000001</v>
      </c>
      <c r="D488" s="20">
        <v>8.2652999999999999</v>
      </c>
      <c r="E488">
        <f t="shared" si="35"/>
        <v>18.022679086283151</v>
      </c>
      <c r="G488">
        <f t="shared" si="38"/>
        <v>-8.3623275344931747E-3</v>
      </c>
      <c r="H488">
        <f t="shared" si="39"/>
        <v>-2.7295817503273367E-3</v>
      </c>
      <c r="J488" s="21">
        <f t="shared" si="36"/>
        <v>3.1427011655980035</v>
      </c>
      <c r="K488">
        <f t="shared" si="37"/>
        <v>0.21120334871123903</v>
      </c>
    </row>
    <row r="489" spans="1:11" x14ac:dyDescent="0.2">
      <c r="A489" s="1">
        <v>42186</v>
      </c>
      <c r="B489" s="21">
        <v>109.02559523258211</v>
      </c>
      <c r="C489">
        <v>238.03399999999999</v>
      </c>
      <c r="D489" s="20">
        <v>8.5325000000000006</v>
      </c>
      <c r="E489">
        <f t="shared" si="35"/>
        <v>18.628883434823312</v>
      </c>
      <c r="G489">
        <f t="shared" si="38"/>
        <v>3.2327925181179218E-2</v>
      </c>
      <c r="H489">
        <f t="shared" si="39"/>
        <v>3.3635640164149327E-2</v>
      </c>
      <c r="J489" s="21">
        <f t="shared" si="36"/>
        <v>3.7489055141381638</v>
      </c>
      <c r="K489">
        <f t="shared" si="37"/>
        <v>0.25194294871410294</v>
      </c>
    </row>
    <row r="490" spans="1:11" x14ac:dyDescent="0.2">
      <c r="A490" s="1">
        <v>42217</v>
      </c>
      <c r="B490" s="21">
        <v>108.80993027056761</v>
      </c>
      <c r="C490">
        <v>238.03299999999999</v>
      </c>
      <c r="D490" s="20">
        <v>8.5515000000000008</v>
      </c>
      <c r="E490">
        <f t="shared" si="35"/>
        <v>18.707292564551899</v>
      </c>
      <c r="G490">
        <f t="shared" si="38"/>
        <v>2.2267799589803516E-3</v>
      </c>
      <c r="H490">
        <f t="shared" si="39"/>
        <v>4.2090085539971955E-3</v>
      </c>
      <c r="J490" s="21">
        <f t="shared" si="36"/>
        <v>3.8273146438667514</v>
      </c>
      <c r="K490">
        <f t="shared" si="37"/>
        <v>0.25721238729435725</v>
      </c>
    </row>
    <row r="491" spans="1:11" x14ac:dyDescent="0.2">
      <c r="A491" s="1">
        <v>42248</v>
      </c>
      <c r="B491" s="21">
        <v>109.24473866172586</v>
      </c>
      <c r="C491">
        <v>237.49799999999999</v>
      </c>
      <c r="D491" s="20">
        <v>8.3658999999999999</v>
      </c>
      <c r="E491">
        <f t="shared" si="35"/>
        <v>18.187461863516813</v>
      </c>
      <c r="G491">
        <f t="shared" si="38"/>
        <v>-2.1703794655908437E-2</v>
      </c>
      <c r="H491">
        <f t="shared" si="39"/>
        <v>-2.7787596694783256E-2</v>
      </c>
      <c r="J491" s="21">
        <f t="shared" si="36"/>
        <v>3.3074839428316647</v>
      </c>
      <c r="K491">
        <f t="shared" si="37"/>
        <v>0.22227747651653584</v>
      </c>
    </row>
    <row r="492" spans="1:11" x14ac:dyDescent="0.2">
      <c r="A492" s="1">
        <v>42278</v>
      </c>
      <c r="B492" s="21">
        <v>109.324743405699</v>
      </c>
      <c r="C492">
        <v>237.733</v>
      </c>
      <c r="D492" s="20">
        <v>8.3314000000000004</v>
      </c>
      <c r="E492">
        <f t="shared" si="35"/>
        <v>18.117112873980464</v>
      </c>
      <c r="G492">
        <f t="shared" si="38"/>
        <v>-4.1238838618677942E-3</v>
      </c>
      <c r="H492">
        <f t="shared" si="39"/>
        <v>-3.867993789582358E-3</v>
      </c>
      <c r="J492" s="21">
        <f t="shared" si="36"/>
        <v>3.2371349532953158</v>
      </c>
      <c r="K492">
        <f t="shared" si="37"/>
        <v>0.21754971482822349</v>
      </c>
    </row>
    <row r="493" spans="1:11" x14ac:dyDescent="0.2">
      <c r="A493" s="1">
        <v>42309</v>
      </c>
      <c r="B493" s="21">
        <v>109.13690618071863</v>
      </c>
      <c r="C493">
        <v>238.017</v>
      </c>
      <c r="D493" s="20">
        <v>8.6829000000000001</v>
      </c>
      <c r="E493">
        <f t="shared" si="35"/>
        <v>18.936562173366088</v>
      </c>
      <c r="G493">
        <f t="shared" si="38"/>
        <v>4.2189788030823072E-2</v>
      </c>
      <c r="H493">
        <f t="shared" si="39"/>
        <v>4.5230678038248984E-2</v>
      </c>
      <c r="J493" s="21">
        <f t="shared" si="36"/>
        <v>4.0565842526809401</v>
      </c>
      <c r="K493">
        <f t="shared" si="37"/>
        <v>0.27262031397518061</v>
      </c>
    </row>
    <row r="494" spans="1:11" x14ac:dyDescent="0.2">
      <c r="A494" s="1">
        <v>42339</v>
      </c>
      <c r="B494" s="21">
        <v>109.29691566866485</v>
      </c>
      <c r="C494">
        <v>237.761</v>
      </c>
      <c r="D494" s="20">
        <v>8.4938000000000002</v>
      </c>
      <c r="E494">
        <f t="shared" si="35"/>
        <v>18.477139720228937</v>
      </c>
      <c r="G494">
        <f t="shared" si="38"/>
        <v>-2.1778438079443463E-2</v>
      </c>
      <c r="H494">
        <f t="shared" si="39"/>
        <v>-2.4261132983436684E-2</v>
      </c>
      <c r="J494" s="21">
        <f t="shared" si="36"/>
        <v>3.5971617995437892</v>
      </c>
      <c r="K494">
        <f t="shared" si="37"/>
        <v>0.24174510330040588</v>
      </c>
    </row>
    <row r="495" spans="1:11" x14ac:dyDescent="0.2">
      <c r="A495" s="1">
        <v>42370</v>
      </c>
      <c r="B495" s="21">
        <v>108.92124121870414</v>
      </c>
      <c r="C495">
        <v>237.65199999999999</v>
      </c>
      <c r="D495" s="20">
        <v>8.5482999999999993</v>
      </c>
      <c r="E495">
        <f t="shared" si="35"/>
        <v>18.651280217426898</v>
      </c>
      <c r="G495">
        <f t="shared" si="38"/>
        <v>6.4164449363064424E-3</v>
      </c>
      <c r="H495">
        <f t="shared" si="39"/>
        <v>9.4246457966278285E-3</v>
      </c>
      <c r="J495" s="21">
        <f t="shared" si="36"/>
        <v>3.7713022967417498</v>
      </c>
      <c r="K495">
        <f t="shared" si="37"/>
        <v>0.25344811106870924</v>
      </c>
    </row>
    <row r="496" spans="1:11" x14ac:dyDescent="0.2">
      <c r="A496" s="1">
        <v>42401</v>
      </c>
      <c r="B496" s="21">
        <v>109.27256639876001</v>
      </c>
      <c r="C496">
        <v>237.33600000000001</v>
      </c>
      <c r="D496" s="20">
        <v>8.4803999999999995</v>
      </c>
      <c r="E496">
        <f t="shared" si="35"/>
        <v>18.419117265491803</v>
      </c>
      <c r="G496">
        <f t="shared" si="38"/>
        <v>-7.9430997976205342E-3</v>
      </c>
      <c r="H496">
        <f t="shared" si="39"/>
        <v>-1.2447561198408952E-2</v>
      </c>
      <c r="J496" s="21">
        <f t="shared" si="36"/>
        <v>3.5391393448066548</v>
      </c>
      <c r="K496">
        <f t="shared" si="37"/>
        <v>0.23784573899715133</v>
      </c>
    </row>
    <row r="497" spans="1:11" x14ac:dyDescent="0.2">
      <c r="A497" s="1">
        <v>42430</v>
      </c>
      <c r="B497" s="21">
        <v>109.81520727092548</v>
      </c>
      <c r="C497">
        <v>238.08</v>
      </c>
      <c r="D497" s="20">
        <v>8.3393999999999995</v>
      </c>
      <c r="E497">
        <f t="shared" si="35"/>
        <v>18.079867090736379</v>
      </c>
      <c r="G497">
        <f t="shared" si="38"/>
        <v>-1.6626574218197243E-2</v>
      </c>
      <c r="H497">
        <f t="shared" si="39"/>
        <v>-1.841837314272432E-2</v>
      </c>
      <c r="J497" s="21">
        <f t="shared" si="36"/>
        <v>3.1998891700512306</v>
      </c>
      <c r="K497">
        <f t="shared" si="37"/>
        <v>0.2150466342831705</v>
      </c>
    </row>
    <row r="498" spans="1:11" x14ac:dyDescent="0.2">
      <c r="A498" s="1">
        <v>42461</v>
      </c>
      <c r="B498" s="21">
        <v>109.79433646814988</v>
      </c>
      <c r="C498">
        <v>238.99199999999999</v>
      </c>
      <c r="D498" s="20">
        <v>8.1110000000000007</v>
      </c>
      <c r="E498">
        <f t="shared" si="35"/>
        <v>17.655410783071922</v>
      </c>
      <c r="G498">
        <f t="shared" si="38"/>
        <v>-2.7388061491234295E-2</v>
      </c>
      <c r="H498">
        <f t="shared" si="39"/>
        <v>-2.3476738271042685E-2</v>
      </c>
      <c r="J498" s="21">
        <f t="shared" si="36"/>
        <v>2.7754328623867739</v>
      </c>
      <c r="K498">
        <f t="shared" si="37"/>
        <v>0.18652130246299303</v>
      </c>
    </row>
    <row r="499" spans="1:11" x14ac:dyDescent="0.2">
      <c r="A499" s="1">
        <v>42491</v>
      </c>
      <c r="B499" s="21">
        <v>109.99260909451803</v>
      </c>
      <c r="C499">
        <v>239.55699999999999</v>
      </c>
      <c r="D499" s="20">
        <v>8.2154000000000007</v>
      </c>
      <c r="E499">
        <f t="shared" si="35"/>
        <v>17.89262564095397</v>
      </c>
      <c r="G499">
        <f t="shared" si="38"/>
        <v>1.2871409197386274E-2</v>
      </c>
      <c r="H499">
        <f t="shared" si="39"/>
        <v>1.3435816407596057E-2</v>
      </c>
      <c r="J499" s="21">
        <f t="shared" si="36"/>
        <v>3.0126477202688218</v>
      </c>
      <c r="K499">
        <f t="shared" si="37"/>
        <v>0.20246318484658787</v>
      </c>
    </row>
    <row r="500" spans="1:11" x14ac:dyDescent="0.2">
      <c r="A500" s="1">
        <v>42522</v>
      </c>
      <c r="B500" s="21">
        <v>110.10739850978385</v>
      </c>
      <c r="C500">
        <v>240.22200000000001</v>
      </c>
      <c r="D500" s="20">
        <v>8.3042999999999996</v>
      </c>
      <c r="E500">
        <f t="shared" si="35"/>
        <v>18.117543249582276</v>
      </c>
      <c r="G500">
        <f t="shared" si="38"/>
        <v>1.0821140784380345E-2</v>
      </c>
      <c r="H500">
        <f t="shared" si="39"/>
        <v>1.257040823083555E-2</v>
      </c>
      <c r="J500" s="21">
        <f t="shared" si="36"/>
        <v>3.2375653288971282</v>
      </c>
      <c r="K500">
        <f t="shared" si="37"/>
        <v>0.21757863796266008</v>
      </c>
    </row>
    <row r="501" spans="1:11" x14ac:dyDescent="0.2">
      <c r="A501" s="1">
        <v>42552</v>
      </c>
      <c r="B501" s="21">
        <v>110.17348938523989</v>
      </c>
      <c r="C501">
        <v>240.101</v>
      </c>
      <c r="D501" s="20">
        <v>8.5722000000000005</v>
      </c>
      <c r="E501">
        <f t="shared" si="35"/>
        <v>18.681388813993028</v>
      </c>
      <c r="G501">
        <f t="shared" si="38"/>
        <v>3.2260395216936022E-2</v>
      </c>
      <c r="H501">
        <f t="shared" si="39"/>
        <v>3.1121524405564926E-2</v>
      </c>
      <c r="J501" s="21">
        <f t="shared" si="36"/>
        <v>3.8014108933078798</v>
      </c>
      <c r="K501">
        <f t="shared" si="37"/>
        <v>0.25547154125970928</v>
      </c>
    </row>
    <row r="502" spans="1:11" x14ac:dyDescent="0.2">
      <c r="A502" s="1">
        <v>42583</v>
      </c>
      <c r="B502" s="21">
        <v>110.05174303571556</v>
      </c>
      <c r="C502">
        <v>240.54499999999999</v>
      </c>
      <c r="D502" s="20">
        <v>8.4693000000000005</v>
      </c>
      <c r="E502">
        <f t="shared" si="35"/>
        <v>18.511726505220761</v>
      </c>
      <c r="G502">
        <f t="shared" si="38"/>
        <v>-1.2003919647231798E-2</v>
      </c>
      <c r="H502">
        <f t="shared" si="39"/>
        <v>-9.0818894923477833E-3</v>
      </c>
      <c r="J502" s="21">
        <f t="shared" si="36"/>
        <v>3.6317485845356128</v>
      </c>
      <c r="K502">
        <f t="shared" si="37"/>
        <v>0.24406948746120105</v>
      </c>
    </row>
    <row r="503" spans="1:11" x14ac:dyDescent="0.2">
      <c r="A503" s="1">
        <v>42614</v>
      </c>
      <c r="B503" s="21">
        <v>110.23610179356669</v>
      </c>
      <c r="C503">
        <v>241.17599999999999</v>
      </c>
      <c r="D503" s="20">
        <v>8.5311000000000003</v>
      </c>
      <c r="E503">
        <f t="shared" si="35"/>
        <v>18.664453297277916</v>
      </c>
      <c r="G503">
        <f t="shared" si="38"/>
        <v>7.2969430767595433E-3</v>
      </c>
      <c r="H503">
        <f t="shared" si="39"/>
        <v>8.2502727130331355E-3</v>
      </c>
      <c r="J503" s="21">
        <f t="shared" si="36"/>
        <v>3.7844753765927681</v>
      </c>
      <c r="K503">
        <f t="shared" si="37"/>
        <v>0.25433340000671945</v>
      </c>
    </row>
    <row r="504" spans="1:11" x14ac:dyDescent="0.2">
      <c r="A504" s="1">
        <v>42644</v>
      </c>
      <c r="B504" s="21">
        <v>110.61525471065666</v>
      </c>
      <c r="C504">
        <v>241.74100000000001</v>
      </c>
      <c r="D504" s="20">
        <v>8.8209999999999997</v>
      </c>
      <c r="E504">
        <f t="shared" si="35"/>
        <v>19.277606570430521</v>
      </c>
      <c r="G504">
        <f t="shared" si="38"/>
        <v>3.3981549858752125E-2</v>
      </c>
      <c r="H504">
        <f t="shared" si="39"/>
        <v>3.2851392075975205E-2</v>
      </c>
      <c r="J504" s="21">
        <f t="shared" si="36"/>
        <v>4.3976286497453732</v>
      </c>
      <c r="K504">
        <f t="shared" si="37"/>
        <v>0.2955399983243312</v>
      </c>
    </row>
    <row r="505" spans="1:11" x14ac:dyDescent="0.2">
      <c r="A505" s="1">
        <v>42675</v>
      </c>
      <c r="B505" s="21">
        <v>110.65003938194934</v>
      </c>
      <c r="C505">
        <v>242.02600000000001</v>
      </c>
      <c r="D505" s="20">
        <v>9.1265999999999998</v>
      </c>
      <c r="E505">
        <f t="shared" si="35"/>
        <v>19.962708589513074</v>
      </c>
      <c r="G505">
        <f t="shared" si="38"/>
        <v>3.4644598118127146E-2</v>
      </c>
      <c r="H505">
        <f t="shared" si="39"/>
        <v>3.5538748888745086E-2</v>
      </c>
      <c r="J505" s="21">
        <f t="shared" si="36"/>
        <v>5.0827306688279261</v>
      </c>
      <c r="K505">
        <f t="shared" si="37"/>
        <v>0.3415818690001049</v>
      </c>
    </row>
    <row r="506" spans="1:11" x14ac:dyDescent="0.2">
      <c r="A506" s="1">
        <v>42705</v>
      </c>
      <c r="B506" s="21">
        <v>111.19963718837333</v>
      </c>
      <c r="C506">
        <v>242.637</v>
      </c>
      <c r="D506" s="20">
        <v>9.2070000000000007</v>
      </c>
      <c r="E506">
        <f t="shared" si="35"/>
        <v>20.089623630836591</v>
      </c>
      <c r="G506">
        <f t="shared" si="38"/>
        <v>8.809414239695057E-3</v>
      </c>
      <c r="H506">
        <f t="shared" si="39"/>
        <v>6.3576062714350012E-3</v>
      </c>
      <c r="J506" s="21">
        <f t="shared" si="36"/>
        <v>5.2096457101514435</v>
      </c>
      <c r="K506">
        <f t="shared" si="37"/>
        <v>0.35011111830410324</v>
      </c>
    </row>
    <row r="507" spans="1:11" x14ac:dyDescent="0.2">
      <c r="A507" s="1">
        <v>42736</v>
      </c>
      <c r="B507" s="21">
        <v>110.44133135419335</v>
      </c>
      <c r="C507">
        <v>243.61799999999999</v>
      </c>
      <c r="D507" s="20">
        <v>8.9451000000000001</v>
      </c>
      <c r="E507">
        <f t="shared" si="35"/>
        <v>19.731628957017808</v>
      </c>
      <c r="G507">
        <f t="shared" si="38"/>
        <v>-2.8445747800586618E-2</v>
      </c>
      <c r="H507">
        <f t="shared" si="39"/>
        <v>-1.7819879575507791E-2</v>
      </c>
      <c r="J507" s="21">
        <f t="shared" si="36"/>
        <v>4.8516510363326599</v>
      </c>
      <c r="K507">
        <f t="shared" si="37"/>
        <v>0.32605230076237013</v>
      </c>
    </row>
    <row r="508" spans="1:11" x14ac:dyDescent="0.2">
      <c r="A508" s="1">
        <v>42767</v>
      </c>
      <c r="B508" s="21">
        <v>111.21702952401967</v>
      </c>
      <c r="C508">
        <v>244.006</v>
      </c>
      <c r="D508" s="20">
        <v>8.9007000000000005</v>
      </c>
      <c r="E508">
        <f t="shared" si="35"/>
        <v>19.527802653018608</v>
      </c>
      <c r="G508">
        <f t="shared" si="38"/>
        <v>-4.9636113626454481E-3</v>
      </c>
      <c r="H508">
        <f t="shared" si="39"/>
        <v>-1.0329927875858735E-2</v>
      </c>
      <c r="J508" s="21">
        <f t="shared" si="36"/>
        <v>4.6478247323334596</v>
      </c>
      <c r="K508">
        <f t="shared" si="37"/>
        <v>0.31235427613587818</v>
      </c>
    </row>
    <row r="509" spans="1:11" x14ac:dyDescent="0.2">
      <c r="A509" s="1">
        <v>42795</v>
      </c>
      <c r="B509" s="21">
        <v>111.19963718837334</v>
      </c>
      <c r="C509">
        <v>243.892</v>
      </c>
      <c r="D509" s="20">
        <v>8.9146999999999998</v>
      </c>
      <c r="E509">
        <f t="shared" si="35"/>
        <v>19.552438005861852</v>
      </c>
      <c r="G509">
        <f t="shared" si="38"/>
        <v>1.5729099958430304E-3</v>
      </c>
      <c r="H509">
        <f t="shared" si="39"/>
        <v>1.2615527348867062E-3</v>
      </c>
      <c r="J509" s="21">
        <f t="shared" si="36"/>
        <v>4.672460085176704</v>
      </c>
      <c r="K509">
        <f t="shared" si="37"/>
        <v>0.31400988026207766</v>
      </c>
    </row>
    <row r="510" spans="1:11" x14ac:dyDescent="0.2">
      <c r="A510" s="1">
        <v>42826</v>
      </c>
      <c r="B510" s="21">
        <v>111.84663207441683</v>
      </c>
      <c r="C510">
        <v>244.19300000000001</v>
      </c>
      <c r="D510" s="20">
        <v>8.9616000000000007</v>
      </c>
      <c r="E510">
        <f t="shared" si="35"/>
        <v>19.565720918122786</v>
      </c>
      <c r="G510">
        <f t="shared" si="38"/>
        <v>5.2609734483495263E-3</v>
      </c>
      <c r="H510">
        <f t="shared" si="39"/>
        <v>6.7934813330960964E-4</v>
      </c>
      <c r="J510" s="21">
        <f t="shared" si="36"/>
        <v>4.6857429974376377</v>
      </c>
      <c r="K510">
        <f t="shared" si="37"/>
        <v>0.31490255042138404</v>
      </c>
    </row>
    <row r="511" spans="1:11" x14ac:dyDescent="0.2">
      <c r="A511" s="1">
        <v>42856</v>
      </c>
      <c r="B511" s="21">
        <v>111.91620141700214</v>
      </c>
      <c r="C511">
        <v>244.00399999999999</v>
      </c>
      <c r="D511" s="20">
        <v>8.7826000000000004</v>
      </c>
      <c r="E511">
        <f t="shared" si="35"/>
        <v>19.148161778786395</v>
      </c>
      <c r="G511">
        <f t="shared" si="38"/>
        <v>-1.9974111765756142E-2</v>
      </c>
      <c r="H511">
        <f t="shared" si="39"/>
        <v>-2.1341362328725966E-2</v>
      </c>
      <c r="J511" s="21">
        <f t="shared" si="36"/>
        <v>4.2681838581012475</v>
      </c>
      <c r="K511">
        <f t="shared" si="37"/>
        <v>0.28684073866587556</v>
      </c>
    </row>
    <row r="512" spans="1:11" x14ac:dyDescent="0.2">
      <c r="A512" s="1">
        <v>42887</v>
      </c>
      <c r="B512" s="21">
        <v>111.99620616097528</v>
      </c>
      <c r="C512">
        <v>244.16300000000001</v>
      </c>
      <c r="D512" s="20">
        <v>8.6778999999999993</v>
      </c>
      <c r="E512">
        <f t="shared" si="35"/>
        <v>18.918695287361412</v>
      </c>
      <c r="G512">
        <f t="shared" si="38"/>
        <v>-1.1921298931979241E-2</v>
      </c>
      <c r="H512">
        <f t="shared" si="39"/>
        <v>-1.1983734735268481E-2</v>
      </c>
      <c r="J512" s="21">
        <f t="shared" si="36"/>
        <v>4.0387173666762646</v>
      </c>
      <c r="K512">
        <f t="shared" si="37"/>
        <v>0.27141958060716687</v>
      </c>
    </row>
    <row r="513" spans="1:11" x14ac:dyDescent="0.2">
      <c r="A513" s="1">
        <v>42917</v>
      </c>
      <c r="B513" s="21">
        <v>112.594502507209</v>
      </c>
      <c r="C513">
        <v>244.24299999999999</v>
      </c>
      <c r="D513" s="20">
        <v>8.3129000000000008</v>
      </c>
      <c r="E513">
        <f t="shared" si="35"/>
        <v>18.032564552341295</v>
      </c>
      <c r="G513">
        <f t="shared" si="38"/>
        <v>-4.2060867260512169E-2</v>
      </c>
      <c r="H513">
        <f t="shared" si="39"/>
        <v>-4.6838892511371744E-2</v>
      </c>
      <c r="J513" s="21">
        <f t="shared" si="36"/>
        <v>3.1525866316561473</v>
      </c>
      <c r="K513">
        <f t="shared" si="37"/>
        <v>0.21186769553425422</v>
      </c>
    </row>
    <row r="514" spans="1:11" x14ac:dyDescent="0.2">
      <c r="A514" s="1">
        <v>42948</v>
      </c>
      <c r="B514" s="21">
        <v>112.41710068361644</v>
      </c>
      <c r="C514">
        <v>245.18299999999999</v>
      </c>
      <c r="D514" s="20">
        <v>8.0835000000000008</v>
      </c>
      <c r="E514">
        <f t="shared" si="35"/>
        <v>17.630207223346812</v>
      </c>
      <c r="G514">
        <f t="shared" si="38"/>
        <v>-2.7595664569524447E-2</v>
      </c>
      <c r="H514">
        <f t="shared" si="39"/>
        <v>-2.2312817892685244E-2</v>
      </c>
      <c r="J514" s="21">
        <f t="shared" si="36"/>
        <v>2.7502293026616638</v>
      </c>
      <c r="K514">
        <f t="shared" si="37"/>
        <v>0.18482751233377037</v>
      </c>
    </row>
    <row r="515" spans="1:11" x14ac:dyDescent="0.2">
      <c r="A515" s="1">
        <v>42979</v>
      </c>
      <c r="B515" s="21">
        <v>112.57015323730415</v>
      </c>
      <c r="C515">
        <v>246.435</v>
      </c>
      <c r="D515" s="20">
        <v>8.0096000000000007</v>
      </c>
      <c r="E515">
        <f t="shared" ref="E515:E578" si="40">C515*D515/B515</f>
        <v>17.534361633487549</v>
      </c>
      <c r="G515">
        <f t="shared" si="38"/>
        <v>-9.1420795447516578E-3</v>
      </c>
      <c r="H515">
        <f t="shared" si="39"/>
        <v>-5.4364414805254668E-3</v>
      </c>
      <c r="J515" s="21">
        <f t="shared" ref="J515:J578" si="41">E515-$E$597</f>
        <v>2.6543837128024013</v>
      </c>
      <c r="K515">
        <f t="shared" ref="K515:K578" si="42">E515/$E$597-1</f>
        <v>0.17838626689845127</v>
      </c>
    </row>
    <row r="516" spans="1:11" x14ac:dyDescent="0.2">
      <c r="A516" s="1">
        <v>43009</v>
      </c>
      <c r="B516" s="21">
        <v>112.48667002620176</v>
      </c>
      <c r="C516">
        <v>246.626</v>
      </c>
      <c r="D516" s="20">
        <v>8.1776</v>
      </c>
      <c r="E516">
        <f t="shared" si="40"/>
        <v>17.929313554488015</v>
      </c>
      <c r="G516">
        <f t="shared" ref="G516:G579" si="43">D516/D515-1</f>
        <v>2.0974830203755346E-2</v>
      </c>
      <c r="H516">
        <f t="shared" ref="H516:H579" si="44">E516/E515-1</f>
        <v>2.2524453941122013E-2</v>
      </c>
      <c r="J516" s="21">
        <f t="shared" si="41"/>
        <v>3.0493356338028672</v>
      </c>
      <c r="K516">
        <f t="shared" si="42"/>
        <v>0.20492877409205601</v>
      </c>
    </row>
    <row r="517" spans="1:11" x14ac:dyDescent="0.2">
      <c r="A517" s="1">
        <v>43040</v>
      </c>
      <c r="B517" s="21">
        <v>112.71624885673332</v>
      </c>
      <c r="C517">
        <v>247.28399999999999</v>
      </c>
      <c r="D517" s="20">
        <v>8.3893000000000004</v>
      </c>
      <c r="E517">
        <f t="shared" si="40"/>
        <v>18.404974280476807</v>
      </c>
      <c r="G517">
        <f t="shared" si="43"/>
        <v>2.5887791038935681E-2</v>
      </c>
      <c r="H517">
        <f t="shared" si="44"/>
        <v>2.6529778986977837E-2</v>
      </c>
      <c r="J517" s="21">
        <f t="shared" si="41"/>
        <v>3.5249963597916594</v>
      </c>
      <c r="K517">
        <f t="shared" si="42"/>
        <v>0.23689526816376838</v>
      </c>
    </row>
    <row r="518" spans="1:11" x14ac:dyDescent="0.2">
      <c r="A518" s="1">
        <v>43070</v>
      </c>
      <c r="B518" s="21">
        <v>113.13018644511597</v>
      </c>
      <c r="C518">
        <v>247.80500000000001</v>
      </c>
      <c r="D518" s="20">
        <v>8.3925000000000001</v>
      </c>
      <c r="E518">
        <f t="shared" si="40"/>
        <v>18.38327618693485</v>
      </c>
      <c r="G518">
        <f t="shared" si="43"/>
        <v>3.8143826064152009E-4</v>
      </c>
      <c r="H518">
        <f t="shared" si="44"/>
        <v>-1.1789255019483136E-3</v>
      </c>
      <c r="J518" s="21">
        <f t="shared" si="41"/>
        <v>3.5032982662497023</v>
      </c>
      <c r="K518">
        <f t="shared" si="42"/>
        <v>0.23543706078889071</v>
      </c>
    </row>
    <row r="519" spans="1:11" x14ac:dyDescent="0.2">
      <c r="A519" s="1">
        <v>43101</v>
      </c>
      <c r="B519" s="21">
        <v>112.1840433859556</v>
      </c>
      <c r="C519">
        <v>248.85900000000001</v>
      </c>
      <c r="D519" s="20">
        <v>8.048</v>
      </c>
      <c r="E519">
        <f t="shared" si="40"/>
        <v>17.852959935750846</v>
      </c>
      <c r="G519">
        <f t="shared" si="43"/>
        <v>-4.1048555257670594E-2</v>
      </c>
      <c r="H519">
        <f t="shared" si="44"/>
        <v>-2.8847755198331049E-2</v>
      </c>
      <c r="J519" s="21">
        <f t="shared" si="41"/>
        <v>2.972982015065698</v>
      </c>
      <c r="K519">
        <f t="shared" si="42"/>
        <v>0.19979747489630739</v>
      </c>
    </row>
    <row r="520" spans="1:11" x14ac:dyDescent="0.2">
      <c r="A520" s="1">
        <v>43132</v>
      </c>
      <c r="B520" s="21">
        <v>113.00496162846238</v>
      </c>
      <c r="C520">
        <v>249.529</v>
      </c>
      <c r="D520" s="20">
        <v>8.0541999999999998</v>
      </c>
      <c r="E520">
        <f t="shared" si="40"/>
        <v>17.78467460931207</v>
      </c>
      <c r="G520">
        <f t="shared" si="43"/>
        <v>7.703777335983375E-4</v>
      </c>
      <c r="H520">
        <f t="shared" si="44"/>
        <v>-3.8248742328734764E-3</v>
      </c>
      <c r="J520" s="21">
        <f t="shared" si="41"/>
        <v>2.9046966886269221</v>
      </c>
      <c r="K520">
        <f t="shared" si="42"/>
        <v>0.19520840044990972</v>
      </c>
    </row>
    <row r="521" spans="1:11" x14ac:dyDescent="0.2">
      <c r="A521" s="1">
        <v>43160</v>
      </c>
      <c r="B521" s="21">
        <v>113.31454520296705</v>
      </c>
      <c r="C521">
        <v>249.577</v>
      </c>
      <c r="D521" s="20">
        <v>8.2406000000000006</v>
      </c>
      <c r="E521">
        <f t="shared" si="40"/>
        <v>18.150046161471494</v>
      </c>
      <c r="G521">
        <f t="shared" si="43"/>
        <v>2.3143204787564375E-2</v>
      </c>
      <c r="H521">
        <f t="shared" si="44"/>
        <v>2.0544179760708881E-2</v>
      </c>
      <c r="J521" s="21">
        <f t="shared" si="41"/>
        <v>3.2700682407863457</v>
      </c>
      <c r="K521">
        <f t="shared" si="42"/>
        <v>0.21976297668026223</v>
      </c>
    </row>
    <row r="522" spans="1:11" x14ac:dyDescent="0.2">
      <c r="A522" s="1">
        <v>43191</v>
      </c>
      <c r="B522" s="21">
        <v>113.7806597982887</v>
      </c>
      <c r="C522">
        <v>250.227</v>
      </c>
      <c r="D522" s="20">
        <v>8.4596</v>
      </c>
      <c r="E522">
        <f t="shared" si="40"/>
        <v>18.604394920478722</v>
      </c>
      <c r="G522">
        <f t="shared" si="43"/>
        <v>2.6575734776593807E-2</v>
      </c>
      <c r="H522">
        <f t="shared" si="44"/>
        <v>2.5032925809946871E-2</v>
      </c>
      <c r="J522" s="21">
        <f t="shared" si="41"/>
        <v>3.7244169997935739</v>
      </c>
      <c r="K522">
        <f t="shared" si="42"/>
        <v>0.25029721278121908</v>
      </c>
    </row>
    <row r="523" spans="1:11" x14ac:dyDescent="0.2">
      <c r="A523" s="1">
        <v>43221</v>
      </c>
      <c r="B523" s="21">
        <v>114.04502330011292</v>
      </c>
      <c r="C523">
        <v>250.792</v>
      </c>
      <c r="D523" s="20">
        <v>8.7554999999999996</v>
      </c>
      <c r="E523">
        <f t="shared" si="40"/>
        <v>19.253881427352258</v>
      </c>
      <c r="G523">
        <f t="shared" si="43"/>
        <v>3.4978013144829401E-2</v>
      </c>
      <c r="H523">
        <f t="shared" si="44"/>
        <v>3.4910380565971399E-2</v>
      </c>
      <c r="J523" s="21">
        <f t="shared" si="41"/>
        <v>4.3739035066671104</v>
      </c>
      <c r="K523">
        <f t="shared" si="42"/>
        <v>0.29394556429998486</v>
      </c>
    </row>
    <row r="524" spans="1:11" x14ac:dyDescent="0.2">
      <c r="A524" s="1">
        <v>43252</v>
      </c>
      <c r="B524" s="21">
        <v>114.30938680193714</v>
      </c>
      <c r="C524">
        <v>251.018</v>
      </c>
      <c r="D524" s="20">
        <v>8.8010000000000002</v>
      </c>
      <c r="E524">
        <f t="shared" si="40"/>
        <v>19.3265792058519</v>
      </c>
      <c r="G524">
        <f t="shared" si="43"/>
        <v>5.1967334818114885E-3</v>
      </c>
      <c r="H524">
        <f t="shared" si="44"/>
        <v>3.7757466604300127E-3</v>
      </c>
      <c r="J524" s="21">
        <f t="shared" si="41"/>
        <v>4.4466012851667518</v>
      </c>
      <c r="K524">
        <f t="shared" si="42"/>
        <v>0.29883117494316869</v>
      </c>
    </row>
    <row r="525" spans="1:11" x14ac:dyDescent="0.2">
      <c r="A525" s="1">
        <v>43282</v>
      </c>
      <c r="B525" s="21">
        <v>114.90420468104162</v>
      </c>
      <c r="C525">
        <v>251.214</v>
      </c>
      <c r="D525" s="20">
        <v>8.8239000000000001</v>
      </c>
      <c r="E525">
        <f t="shared" si="40"/>
        <v>19.291610961959321</v>
      </c>
      <c r="G525">
        <f t="shared" si="43"/>
        <v>2.6019770480627535E-3</v>
      </c>
      <c r="H525">
        <f t="shared" si="44"/>
        <v>-1.809334363837678E-3</v>
      </c>
      <c r="J525" s="21">
        <f t="shared" si="41"/>
        <v>4.4116330412741736</v>
      </c>
      <c r="K525">
        <f t="shared" si="42"/>
        <v>0.29648115506552042</v>
      </c>
    </row>
    <row r="526" spans="1:11" x14ac:dyDescent="0.2">
      <c r="A526" s="1">
        <v>43313</v>
      </c>
      <c r="B526" s="21">
        <v>114.66071198199302</v>
      </c>
      <c r="C526">
        <v>251.66300000000001</v>
      </c>
      <c r="D526" s="20">
        <v>9.0690000000000008</v>
      </c>
      <c r="E526">
        <f t="shared" si="40"/>
        <v>19.905089612198037</v>
      </c>
      <c r="G526">
        <f t="shared" si="43"/>
        <v>2.7776833372998411E-2</v>
      </c>
      <c r="H526">
        <f t="shared" si="44"/>
        <v>3.1800281036582057E-2</v>
      </c>
      <c r="J526" s="21">
        <f t="shared" si="41"/>
        <v>5.0251116915128886</v>
      </c>
      <c r="K526">
        <f t="shared" si="42"/>
        <v>0.33770962015523653</v>
      </c>
    </row>
    <row r="527" spans="1:11" x14ac:dyDescent="0.2">
      <c r="A527" s="1">
        <v>43344</v>
      </c>
      <c r="B527" s="21">
        <v>115.18596051851216</v>
      </c>
      <c r="C527">
        <v>252.18199999999999</v>
      </c>
      <c r="D527" s="20">
        <v>8.9395000000000007</v>
      </c>
      <c r="E527">
        <f t="shared" si="40"/>
        <v>19.571664626937643</v>
      </c>
      <c r="G527">
        <f t="shared" si="43"/>
        <v>-1.4279413386260931E-2</v>
      </c>
      <c r="H527">
        <f t="shared" si="44"/>
        <v>-1.6750740225558558E-2</v>
      </c>
      <c r="J527" s="21">
        <f t="shared" si="41"/>
        <v>4.6916867062524954</v>
      </c>
      <c r="K527">
        <f t="shared" si="42"/>
        <v>0.31530199381078572</v>
      </c>
    </row>
    <row r="528" spans="1:11" x14ac:dyDescent="0.2">
      <c r="A528" s="1">
        <v>43374</v>
      </c>
      <c r="B528" s="21">
        <v>115.03986489908301</v>
      </c>
      <c r="C528">
        <v>252.77199999999999</v>
      </c>
      <c r="D528" s="20">
        <v>9.0390999999999995</v>
      </c>
      <c r="E528">
        <f t="shared" si="40"/>
        <v>19.861214086128609</v>
      </c>
      <c r="G528">
        <f t="shared" si="43"/>
        <v>1.1141562727221777E-2</v>
      </c>
      <c r="H528">
        <f t="shared" si="44"/>
        <v>1.4794319477171136E-2</v>
      </c>
      <c r="J528" s="21">
        <f t="shared" si="41"/>
        <v>4.9812361654434607</v>
      </c>
      <c r="K528">
        <f t="shared" si="42"/>
        <v>0.33476099171618268</v>
      </c>
    </row>
    <row r="529" spans="1:11" x14ac:dyDescent="0.2">
      <c r="A529" s="1">
        <v>43405</v>
      </c>
      <c r="B529" s="21">
        <v>114.92855395094647</v>
      </c>
      <c r="C529">
        <v>252.59399999999999</v>
      </c>
      <c r="D529" s="20">
        <v>9.0676000000000005</v>
      </c>
      <c r="E529">
        <f t="shared" si="40"/>
        <v>19.929088774384059</v>
      </c>
      <c r="G529">
        <f t="shared" si="43"/>
        <v>3.15296876901483E-3</v>
      </c>
      <c r="H529">
        <f t="shared" si="44"/>
        <v>3.4174491026133236E-3</v>
      </c>
      <c r="J529" s="21">
        <f t="shared" si="41"/>
        <v>5.0491108536989113</v>
      </c>
      <c r="K529">
        <f t="shared" si="42"/>
        <v>0.33932246946952627</v>
      </c>
    </row>
    <row r="530" spans="1:11" x14ac:dyDescent="0.2">
      <c r="A530" s="1">
        <v>43435</v>
      </c>
      <c r="B530" s="21">
        <v>115.43988861894856</v>
      </c>
      <c r="C530">
        <v>252.767</v>
      </c>
      <c r="D530" s="20">
        <v>9.0303000000000004</v>
      </c>
      <c r="E530">
        <f t="shared" si="40"/>
        <v>19.772730790086154</v>
      </c>
      <c r="G530">
        <f t="shared" si="43"/>
        <v>-4.11354713485379E-3</v>
      </c>
      <c r="H530">
        <f t="shared" si="44"/>
        <v>-7.8457166841908732E-3</v>
      </c>
      <c r="J530" s="21">
        <f t="shared" si="41"/>
        <v>4.8927528694010061</v>
      </c>
      <c r="K530">
        <f t="shared" si="42"/>
        <v>0.3288145248252976</v>
      </c>
    </row>
    <row r="531" spans="1:11" x14ac:dyDescent="0.2">
      <c r="A531" s="1">
        <v>43466</v>
      </c>
      <c r="B531" s="21">
        <v>114.28851599916152</v>
      </c>
      <c r="C531">
        <v>252.56100000000001</v>
      </c>
      <c r="D531" s="20">
        <v>8.9949999999999992</v>
      </c>
      <c r="E531">
        <f t="shared" si="40"/>
        <v>19.877641906004509</v>
      </c>
      <c r="G531">
        <f t="shared" si="43"/>
        <v>-3.9090617144503792E-3</v>
      </c>
      <c r="H531">
        <f t="shared" si="44"/>
        <v>5.3058485968440205E-3</v>
      </c>
      <c r="J531" s="21">
        <f t="shared" si="41"/>
        <v>4.9976639853193614</v>
      </c>
      <c r="K531">
        <f t="shared" si="42"/>
        <v>0.33586501350730802</v>
      </c>
    </row>
    <row r="532" spans="1:11" x14ac:dyDescent="0.2">
      <c r="A532" s="1">
        <v>43497</v>
      </c>
      <c r="B532" s="21">
        <v>115.14421891296094</v>
      </c>
      <c r="C532">
        <v>253.31899999999999</v>
      </c>
      <c r="D532" s="20">
        <v>9.2481000000000009</v>
      </c>
      <c r="E532">
        <f t="shared" si="40"/>
        <v>20.345958016970815</v>
      </c>
      <c r="G532">
        <f t="shared" si="43"/>
        <v>2.8137854363535553E-2</v>
      </c>
      <c r="H532">
        <f t="shared" si="44"/>
        <v>2.3559943034532793E-2</v>
      </c>
      <c r="J532" s="21">
        <f t="shared" si="41"/>
        <v>5.4659800962856675</v>
      </c>
      <c r="K532">
        <f t="shared" si="42"/>
        <v>0.36733791712736541</v>
      </c>
    </row>
    <row r="533" spans="1:11" x14ac:dyDescent="0.2">
      <c r="A533" s="1">
        <v>43525</v>
      </c>
      <c r="B533" s="21">
        <v>115.41206088191441</v>
      </c>
      <c r="C533">
        <v>254.27699999999999</v>
      </c>
      <c r="D533" s="20">
        <v>9.2931000000000008</v>
      </c>
      <c r="E533">
        <f t="shared" si="40"/>
        <v>20.474650315080684</v>
      </c>
      <c r="G533">
        <f t="shared" si="43"/>
        <v>4.8658643397021528E-3</v>
      </c>
      <c r="H533">
        <f t="shared" si="44"/>
        <v>6.325202185246015E-3</v>
      </c>
      <c r="J533" s="21">
        <f t="shared" si="41"/>
        <v>5.5946723943955359</v>
      </c>
      <c r="K533">
        <f t="shared" si="42"/>
        <v>0.37598660590874911</v>
      </c>
    </row>
    <row r="534" spans="1:11" x14ac:dyDescent="0.2">
      <c r="A534" s="1">
        <v>43556</v>
      </c>
      <c r="B534" s="21">
        <v>116.2190652559041</v>
      </c>
      <c r="C534">
        <v>255.233</v>
      </c>
      <c r="D534" s="20">
        <v>9.3279999999999994</v>
      </c>
      <c r="E534">
        <f t="shared" si="40"/>
        <v>20.485566793689653</v>
      </c>
      <c r="G534">
        <f t="shared" si="43"/>
        <v>3.7554744918271155E-3</v>
      </c>
      <c r="H534">
        <f t="shared" si="44"/>
        <v>5.331704542435034E-4</v>
      </c>
      <c r="J534" s="21">
        <f t="shared" si="41"/>
        <v>5.6055888730045051</v>
      </c>
      <c r="K534">
        <f t="shared" si="42"/>
        <v>0.37672024131245463</v>
      </c>
    </row>
    <row r="535" spans="1:11" x14ac:dyDescent="0.2">
      <c r="A535" s="1">
        <v>43586</v>
      </c>
      <c r="B535" s="21">
        <v>116.51125649476243</v>
      </c>
      <c r="C535">
        <v>255.29599999999999</v>
      </c>
      <c r="D535" s="20">
        <v>9.5921000000000003</v>
      </c>
      <c r="E535">
        <f t="shared" si="40"/>
        <v>21.017924235587337</v>
      </c>
      <c r="G535">
        <f t="shared" si="43"/>
        <v>2.8312607204116658E-2</v>
      </c>
      <c r="H535">
        <f t="shared" si="44"/>
        <v>2.5986952045752965E-2</v>
      </c>
      <c r="J535" s="21">
        <f t="shared" si="41"/>
        <v>6.1379463149021891</v>
      </c>
      <c r="K535">
        <f t="shared" si="42"/>
        <v>0.41249700420385893</v>
      </c>
    </row>
    <row r="536" spans="1:11" x14ac:dyDescent="0.2">
      <c r="A536" s="1">
        <v>43617</v>
      </c>
      <c r="B536" s="21">
        <v>116.34429007255767</v>
      </c>
      <c r="C536">
        <v>255.21299999999999</v>
      </c>
      <c r="D536" s="20">
        <v>9.4085000000000001</v>
      </c>
      <c r="E536">
        <f t="shared" si="40"/>
        <v>20.63849896718196</v>
      </c>
      <c r="G536">
        <f t="shared" si="43"/>
        <v>-1.9140751243210574E-2</v>
      </c>
      <c r="H536">
        <f t="shared" si="44"/>
        <v>-1.8052461515820739E-2</v>
      </c>
      <c r="J536" s="21">
        <f t="shared" si="41"/>
        <v>5.7585210464968117</v>
      </c>
      <c r="K536">
        <f t="shared" si="42"/>
        <v>0.38699795639425649</v>
      </c>
    </row>
    <row r="537" spans="1:11" x14ac:dyDescent="0.2">
      <c r="A537" s="1">
        <v>43647</v>
      </c>
      <c r="B537" s="21">
        <v>116.80692620075004</v>
      </c>
      <c r="C537">
        <v>255.80199999999999</v>
      </c>
      <c r="D537" s="20">
        <v>9.4191000000000003</v>
      </c>
      <c r="E537">
        <f t="shared" si="40"/>
        <v>20.627412231180934</v>
      </c>
      <c r="G537">
        <f t="shared" si="43"/>
        <v>1.1266408035286446E-3</v>
      </c>
      <c r="H537">
        <f t="shared" si="44"/>
        <v>-5.3718712870809426E-4</v>
      </c>
      <c r="J537" s="21">
        <f t="shared" si="41"/>
        <v>5.7474343104957857</v>
      </c>
      <c r="K537">
        <f t="shared" si="42"/>
        <v>0.38625287894453719</v>
      </c>
    </row>
    <row r="538" spans="1:11" x14ac:dyDescent="0.2">
      <c r="A538" s="1">
        <v>43678</v>
      </c>
      <c r="B538" s="21">
        <v>116.31646233552352</v>
      </c>
      <c r="C538">
        <v>256.036</v>
      </c>
      <c r="D538" s="20">
        <v>9.6466999999999992</v>
      </c>
      <c r="E538">
        <f t="shared" si="40"/>
        <v>21.234332884672693</v>
      </c>
      <c r="G538">
        <f t="shared" si="43"/>
        <v>2.4163667441687409E-2</v>
      </c>
      <c r="H538">
        <f t="shared" si="44"/>
        <v>2.9423014709248019E-2</v>
      </c>
      <c r="J538" s="21">
        <f t="shared" si="41"/>
        <v>6.3543549639875447</v>
      </c>
      <c r="K538">
        <f t="shared" si="42"/>
        <v>0.42704061779245972</v>
      </c>
    </row>
    <row r="539" spans="1:11" x14ac:dyDescent="0.2">
      <c r="A539" s="1">
        <v>43709</v>
      </c>
      <c r="B539" s="21">
        <v>116.85910320768902</v>
      </c>
      <c r="C539">
        <v>256.43</v>
      </c>
      <c r="D539" s="20">
        <v>9.7086000000000006</v>
      </c>
      <c r="E539">
        <f t="shared" si="40"/>
        <v>21.30408525876992</v>
      </c>
      <c r="G539">
        <f t="shared" si="43"/>
        <v>6.4167020846508382E-3</v>
      </c>
      <c r="H539">
        <f t="shared" si="44"/>
        <v>3.2848865314518694E-3</v>
      </c>
      <c r="J539" s="21">
        <f t="shared" si="41"/>
        <v>6.424107338084772</v>
      </c>
      <c r="K539">
        <f t="shared" si="42"/>
        <v>0.43172828429768084</v>
      </c>
    </row>
    <row r="540" spans="1:11" x14ac:dyDescent="0.2">
      <c r="A540" s="1">
        <v>43739</v>
      </c>
      <c r="B540" s="21">
        <v>116.89040941185242</v>
      </c>
      <c r="C540">
        <v>257.15499999999997</v>
      </c>
      <c r="D540" s="20">
        <v>9.7675000000000001</v>
      </c>
      <c r="E540">
        <f t="shared" si="40"/>
        <v>21.48817405241557</v>
      </c>
      <c r="G540">
        <f t="shared" si="43"/>
        <v>6.0667861483632013E-3</v>
      </c>
      <c r="H540">
        <f t="shared" si="44"/>
        <v>8.6410090557569319E-3</v>
      </c>
      <c r="J540" s="21">
        <f t="shared" si="41"/>
        <v>6.6081961317304216</v>
      </c>
      <c r="K540">
        <f t="shared" si="42"/>
        <v>0.44409986136768054</v>
      </c>
    </row>
    <row r="541" spans="1:11" x14ac:dyDescent="0.2">
      <c r="A541" s="1">
        <v>43770</v>
      </c>
      <c r="B541" s="21">
        <v>117.00172035998892</v>
      </c>
      <c r="C541">
        <v>257.87900000000002</v>
      </c>
      <c r="D541" s="20">
        <v>9.6380999999999997</v>
      </c>
      <c r="E541">
        <f t="shared" si="40"/>
        <v>21.242966191033496</v>
      </c>
      <c r="G541">
        <f t="shared" si="43"/>
        <v>-1.3248016380854932E-2</v>
      </c>
      <c r="H541">
        <f t="shared" si="44"/>
        <v>-1.1411293522843979E-2</v>
      </c>
      <c r="J541" s="21">
        <f t="shared" si="41"/>
        <v>6.3629882703483478</v>
      </c>
      <c r="K541">
        <f t="shared" si="42"/>
        <v>0.42762081397331575</v>
      </c>
    </row>
    <row r="542" spans="1:11" x14ac:dyDescent="0.2">
      <c r="A542" s="1">
        <v>43800</v>
      </c>
      <c r="B542" s="21">
        <v>117.46087802105204</v>
      </c>
      <c r="C542">
        <v>258.63</v>
      </c>
      <c r="D542" s="20">
        <v>9.4323999999999995</v>
      </c>
      <c r="E542">
        <f t="shared" si="40"/>
        <v>20.768630825003523</v>
      </c>
      <c r="G542">
        <f t="shared" si="43"/>
        <v>-2.1342380759693302E-2</v>
      </c>
      <c r="H542">
        <f t="shared" si="44"/>
        <v>-2.2329055263016206E-2</v>
      </c>
      <c r="J542" s="21">
        <f t="shared" si="41"/>
        <v>5.8886529043183753</v>
      </c>
      <c r="K542">
        <f t="shared" si="42"/>
        <v>0.39574338992347324</v>
      </c>
    </row>
    <row r="543" spans="1:11" x14ac:dyDescent="0.2">
      <c r="A543" s="1">
        <v>43831</v>
      </c>
      <c r="B543" s="21">
        <v>115.77034299622876</v>
      </c>
      <c r="C543">
        <v>258.90600000000001</v>
      </c>
      <c r="D543" s="20">
        <v>9.5099</v>
      </c>
      <c r="E543">
        <f t="shared" si="40"/>
        <v>21.26771075974272</v>
      </c>
      <c r="G543">
        <f t="shared" si="43"/>
        <v>8.2163606293201852E-3</v>
      </c>
      <c r="H543">
        <f t="shared" si="44"/>
        <v>2.4030468784603354E-2</v>
      </c>
      <c r="J543" s="21">
        <f t="shared" si="41"/>
        <v>6.3877328390575716</v>
      </c>
      <c r="K543">
        <f t="shared" si="42"/>
        <v>0.42928375788634554</v>
      </c>
    </row>
    <row r="544" spans="1:11" x14ac:dyDescent="0.2">
      <c r="A544" s="1">
        <v>43862</v>
      </c>
      <c r="B544" s="21">
        <v>116.34429007255764</v>
      </c>
      <c r="C544">
        <v>259.24599999999998</v>
      </c>
      <c r="D544" s="20">
        <v>9.6881000000000004</v>
      </c>
      <c r="E544">
        <f t="shared" si="40"/>
        <v>21.587661680978499</v>
      </c>
      <c r="G544">
        <f t="shared" si="43"/>
        <v>1.8738367385566557E-2</v>
      </c>
      <c r="H544">
        <f t="shared" si="44"/>
        <v>1.5043975576412683E-2</v>
      </c>
      <c r="J544" s="21">
        <f t="shared" si="41"/>
        <v>6.7076837602933512</v>
      </c>
      <c r="K544">
        <f t="shared" si="42"/>
        <v>0.45078586783175112</v>
      </c>
    </row>
    <row r="545" spans="1:11" x14ac:dyDescent="0.2">
      <c r="A545" s="1">
        <v>43891</v>
      </c>
      <c r="B545" s="21">
        <v>116.14949591331875</v>
      </c>
      <c r="C545">
        <v>258.14999999999998</v>
      </c>
      <c r="D545" s="20">
        <v>9.8437000000000001</v>
      </c>
      <c r="E545">
        <f t="shared" si="40"/>
        <v>21.878279668957298</v>
      </c>
      <c r="G545">
        <f t="shared" si="43"/>
        <v>1.6060940741734697E-2</v>
      </c>
      <c r="H545">
        <f t="shared" si="44"/>
        <v>1.3462226352883411E-2</v>
      </c>
      <c r="J545" s="21">
        <f t="shared" si="41"/>
        <v>6.9983017482721497</v>
      </c>
      <c r="K545">
        <f t="shared" si="42"/>
        <v>0.47031667557406642</v>
      </c>
    </row>
    <row r="546" spans="1:11" x14ac:dyDescent="0.2">
      <c r="A546" s="1">
        <v>43922</v>
      </c>
      <c r="B546" s="21">
        <v>115.79817073326286</v>
      </c>
      <c r="C546">
        <v>256.12599999999998</v>
      </c>
      <c r="D546" s="20">
        <v>10.016400000000001</v>
      </c>
      <c r="E546">
        <f t="shared" si="40"/>
        <v>22.154585432177946</v>
      </c>
      <c r="G546">
        <f t="shared" si="43"/>
        <v>1.7544216097605592E-2</v>
      </c>
      <c r="H546">
        <f t="shared" si="44"/>
        <v>1.2629227133095444E-2</v>
      </c>
      <c r="J546" s="21">
        <f t="shared" si="41"/>
        <v>7.2746075114927979</v>
      </c>
      <c r="K546">
        <f t="shared" si="42"/>
        <v>0.48888563882746938</v>
      </c>
    </row>
    <row r="547" spans="1:11" x14ac:dyDescent="0.2">
      <c r="A547" s="1">
        <v>43952</v>
      </c>
      <c r="B547" s="21">
        <v>116.49734262624536</v>
      </c>
      <c r="C547">
        <v>255.84800000000001</v>
      </c>
      <c r="D547" s="20">
        <v>9.7286000000000001</v>
      </c>
      <c r="E547">
        <f t="shared" si="40"/>
        <v>21.365662054502955</v>
      </c>
      <c r="G547">
        <f t="shared" si="43"/>
        <v>-2.8732878079948954E-2</v>
      </c>
      <c r="H547">
        <f t="shared" si="44"/>
        <v>-3.5609936375931239E-2</v>
      </c>
      <c r="J547" s="21">
        <f t="shared" si="41"/>
        <v>6.4856841338178075</v>
      </c>
      <c r="K547">
        <f t="shared" si="42"/>
        <v>0.43586651595778547</v>
      </c>
    </row>
    <row r="548" spans="1:11" x14ac:dyDescent="0.2">
      <c r="A548" s="1">
        <v>43983</v>
      </c>
      <c r="B548" s="21">
        <v>117.16868678219366</v>
      </c>
      <c r="C548">
        <v>257.00400000000002</v>
      </c>
      <c r="D548" s="20">
        <v>9.3104999999999993</v>
      </c>
      <c r="E548">
        <f t="shared" si="40"/>
        <v>20.422143558270587</v>
      </c>
      <c r="G548">
        <f t="shared" si="43"/>
        <v>-4.2976378923997416E-2</v>
      </c>
      <c r="H548">
        <f t="shared" si="44"/>
        <v>-4.4160508287807376E-2</v>
      </c>
      <c r="J548" s="21">
        <f t="shared" si="41"/>
        <v>5.5421656375854393</v>
      </c>
      <c r="K548">
        <f t="shared" si="42"/>
        <v>0.37245792077964657</v>
      </c>
    </row>
    <row r="549" spans="1:11" x14ac:dyDescent="0.2">
      <c r="A549" s="1">
        <v>44013</v>
      </c>
      <c r="B549" s="21">
        <v>117.42261488263009</v>
      </c>
      <c r="C549">
        <v>258.40800000000002</v>
      </c>
      <c r="D549" s="20">
        <v>9.0097000000000005</v>
      </c>
      <c r="E549">
        <f t="shared" si="40"/>
        <v>19.827343820669757</v>
      </c>
      <c r="G549">
        <f t="shared" si="43"/>
        <v>-3.2307609687986516E-2</v>
      </c>
      <c r="H549">
        <f t="shared" si="44"/>
        <v>-2.9125235355617063E-2</v>
      </c>
      <c r="J549" s="21">
        <f t="shared" si="41"/>
        <v>4.9473658999846091</v>
      </c>
      <c r="K549">
        <f t="shared" si="42"/>
        <v>0.33248476082125844</v>
      </c>
    </row>
    <row r="550" spans="1:11" x14ac:dyDescent="0.2">
      <c r="A550" s="1">
        <v>44044</v>
      </c>
      <c r="B550" s="21">
        <v>117.24869152616677</v>
      </c>
      <c r="C550">
        <v>259.36599999999999</v>
      </c>
      <c r="D550" s="20">
        <v>8.7103000000000002</v>
      </c>
      <c r="E550">
        <f t="shared" si="40"/>
        <v>19.268067220143067</v>
      </c>
      <c r="G550">
        <f t="shared" si="43"/>
        <v>-3.3230851193713495E-2</v>
      </c>
      <c r="H550">
        <f t="shared" si="44"/>
        <v>-2.8207338591851649E-2</v>
      </c>
      <c r="J550" s="21">
        <f t="shared" si="41"/>
        <v>4.3880892994579188</v>
      </c>
      <c r="K550">
        <f t="shared" si="42"/>
        <v>0.29489891200429086</v>
      </c>
    </row>
    <row r="551" spans="1:11" x14ac:dyDescent="0.2">
      <c r="A551" s="1">
        <v>44075</v>
      </c>
      <c r="B551" s="21">
        <v>117.31826086875211</v>
      </c>
      <c r="C551">
        <v>259.95100000000002</v>
      </c>
      <c r="D551" s="20">
        <v>8.8553999999999995</v>
      </c>
      <c r="E551">
        <f t="shared" si="40"/>
        <v>19.621583787159032</v>
      </c>
      <c r="G551">
        <f t="shared" si="43"/>
        <v>1.665843885974061E-2</v>
      </c>
      <c r="H551">
        <f t="shared" si="44"/>
        <v>1.8347277024568065E-2</v>
      </c>
      <c r="J551" s="21">
        <f t="shared" si="41"/>
        <v>4.7416058664738845</v>
      </c>
      <c r="K551">
        <f t="shared" si="42"/>
        <v>0.31865678106164541</v>
      </c>
    </row>
    <row r="552" spans="1:11" x14ac:dyDescent="0.2">
      <c r="A552" s="1">
        <v>44105</v>
      </c>
      <c r="B552" s="21">
        <v>117.21390685487415</v>
      </c>
      <c r="C552">
        <v>260.24900000000002</v>
      </c>
      <c r="D552" s="20">
        <v>8.8346</v>
      </c>
      <c r="E552">
        <f t="shared" si="40"/>
        <v>19.615384190262507</v>
      </c>
      <c r="G552">
        <f t="shared" si="43"/>
        <v>-2.3488492896989177E-3</v>
      </c>
      <c r="H552">
        <f t="shared" si="44"/>
        <v>-3.1595802682260477E-4</v>
      </c>
      <c r="J552" s="21">
        <f t="shared" si="41"/>
        <v>4.7354062695773589</v>
      </c>
      <c r="K552">
        <f t="shared" si="42"/>
        <v>0.31824014086704477</v>
      </c>
    </row>
    <row r="553" spans="1:11" x14ac:dyDescent="0.2">
      <c r="A553" s="1">
        <v>44136</v>
      </c>
      <c r="B553" s="21">
        <v>117.22434225626195</v>
      </c>
      <c r="C553">
        <v>260.89499999999998</v>
      </c>
      <c r="D553" s="20">
        <v>8.6569000000000003</v>
      </c>
      <c r="E553">
        <f t="shared" si="40"/>
        <v>19.266833850623307</v>
      </c>
      <c r="G553">
        <f t="shared" si="43"/>
        <v>-2.0114096846489904E-2</v>
      </c>
      <c r="H553">
        <f t="shared" si="44"/>
        <v>-1.7769233386324745E-2</v>
      </c>
      <c r="J553" s="21">
        <f t="shared" si="41"/>
        <v>4.3868559299381591</v>
      </c>
      <c r="K553">
        <f t="shared" si="42"/>
        <v>0.29481602414475661</v>
      </c>
    </row>
    <row r="554" spans="1:11" x14ac:dyDescent="0.2">
      <c r="A554" s="1">
        <v>44166</v>
      </c>
      <c r="B554" s="21">
        <v>118.03830356451017</v>
      </c>
      <c r="C554">
        <v>262.005</v>
      </c>
      <c r="D554" s="20">
        <v>8.3630999999999993</v>
      </c>
      <c r="E554">
        <f t="shared" si="40"/>
        <v>18.563245568015823</v>
      </c>
      <c r="G554">
        <f t="shared" si="43"/>
        <v>-3.3938245792373811E-2</v>
      </c>
      <c r="H554">
        <f t="shared" si="44"/>
        <v>-3.6518106091661839E-2</v>
      </c>
      <c r="J554" s="21">
        <f t="shared" si="41"/>
        <v>3.6832676473306751</v>
      </c>
      <c r="K554">
        <f t="shared" si="42"/>
        <v>0.24753179520585467</v>
      </c>
    </row>
    <row r="555" spans="1:11" x14ac:dyDescent="0.2">
      <c r="A555" s="1">
        <v>44197</v>
      </c>
      <c r="B555" s="21">
        <v>117.60349517335194</v>
      </c>
      <c r="C555">
        <v>262.51799999999997</v>
      </c>
      <c r="D555" s="20">
        <v>8.2866999999999997</v>
      </c>
      <c r="E555">
        <f t="shared" si="40"/>
        <v>18.497816815676842</v>
      </c>
      <c r="G555">
        <f t="shared" si="43"/>
        <v>-9.1353684638471044E-3</v>
      </c>
      <c r="H555">
        <f t="shared" si="44"/>
        <v>-3.5246397026451604E-3</v>
      </c>
      <c r="J555" s="21">
        <f t="shared" si="41"/>
        <v>3.617838894991694</v>
      </c>
      <c r="K555">
        <f t="shared" si="42"/>
        <v>0.24313469511015984</v>
      </c>
    </row>
    <row r="556" spans="1:11" x14ac:dyDescent="0.2">
      <c r="A556" s="1">
        <v>44228</v>
      </c>
      <c r="B556" s="21">
        <v>117.92351414924443</v>
      </c>
      <c r="C556">
        <v>263.58300000000003</v>
      </c>
      <c r="D556" s="20">
        <v>8.3437000000000001</v>
      </c>
      <c r="E556">
        <f t="shared" si="40"/>
        <v>18.649863794905333</v>
      </c>
      <c r="G556">
        <f t="shared" si="43"/>
        <v>6.8784920414641793E-3</v>
      </c>
      <c r="H556">
        <f t="shared" si="44"/>
        <v>8.219725643494824E-3</v>
      </c>
      <c r="J556" s="21">
        <f t="shared" si="41"/>
        <v>3.7698858742201846</v>
      </c>
      <c r="K556">
        <f t="shared" si="42"/>
        <v>0.25335292124187503</v>
      </c>
    </row>
    <row r="557" spans="1:11" x14ac:dyDescent="0.2">
      <c r="A557" s="1">
        <v>44256</v>
      </c>
      <c r="B557" s="21">
        <v>118.10787290709554</v>
      </c>
      <c r="C557">
        <v>264.91000000000003</v>
      </c>
      <c r="D557" s="20">
        <v>8.5431000000000008</v>
      </c>
      <c r="E557">
        <f t="shared" si="40"/>
        <v>19.161742272508896</v>
      </c>
      <c r="G557">
        <f t="shared" si="43"/>
        <v>2.389827055143412E-2</v>
      </c>
      <c r="H557">
        <f t="shared" si="44"/>
        <v>2.7446767613573453E-2</v>
      </c>
      <c r="J557" s="21">
        <f t="shared" si="41"/>
        <v>4.2817643518237478</v>
      </c>
      <c r="K557">
        <f t="shared" si="42"/>
        <v>0.28775340760899426</v>
      </c>
    </row>
    <row r="558" spans="1:11" x14ac:dyDescent="0.2">
      <c r="A558" s="1">
        <v>44287</v>
      </c>
      <c r="B558" s="21">
        <v>118.39658567882459</v>
      </c>
      <c r="C558">
        <v>266.75200000000001</v>
      </c>
      <c r="D558" s="20">
        <v>8.4993999999999996</v>
      </c>
      <c r="E558">
        <f t="shared" si="40"/>
        <v>19.149470703068573</v>
      </c>
      <c r="G558">
        <f t="shared" si="43"/>
        <v>-5.1152391988857904E-3</v>
      </c>
      <c r="H558">
        <f t="shared" si="44"/>
        <v>-6.4042033682543131E-4</v>
      </c>
      <c r="J558" s="21">
        <f t="shared" si="41"/>
        <v>4.2694927823834252</v>
      </c>
      <c r="K558">
        <f t="shared" si="42"/>
        <v>0.28692870413794513</v>
      </c>
    </row>
    <row r="559" spans="1:11" x14ac:dyDescent="0.2">
      <c r="A559" s="1">
        <v>44317</v>
      </c>
      <c r="B559" s="21">
        <v>118.6296429764854</v>
      </c>
      <c r="C559">
        <v>268.452</v>
      </c>
      <c r="D559" s="20">
        <v>8.3511000000000006</v>
      </c>
      <c r="E559">
        <f t="shared" si="40"/>
        <v>18.898054828036365</v>
      </c>
      <c r="G559">
        <f t="shared" si="43"/>
        <v>-1.7448290467562244E-2</v>
      </c>
      <c r="H559">
        <f t="shared" si="44"/>
        <v>-1.3129129203133583E-2</v>
      </c>
      <c r="J559" s="21">
        <f t="shared" si="41"/>
        <v>4.018076907351217</v>
      </c>
      <c r="K559">
        <f t="shared" si="42"/>
        <v>0.27003245090609673</v>
      </c>
    </row>
    <row r="560" spans="1:11" x14ac:dyDescent="0.2">
      <c r="A560" s="1">
        <v>44348</v>
      </c>
      <c r="B560" s="21">
        <v>118.72704005610484</v>
      </c>
      <c r="C560">
        <v>270.66399999999999</v>
      </c>
      <c r="D560" s="20">
        <v>8.3965999999999994</v>
      </c>
      <c r="E560">
        <f t="shared" si="40"/>
        <v>19.141868114677571</v>
      </c>
      <c r="G560">
        <f t="shared" si="43"/>
        <v>5.4483840452155263E-3</v>
      </c>
      <c r="H560">
        <f t="shared" si="44"/>
        <v>1.2901501707969221E-2</v>
      </c>
      <c r="J560" s="21">
        <f t="shared" si="41"/>
        <v>4.2618901939924232</v>
      </c>
      <c r="K560">
        <f t="shared" si="42"/>
        <v>0.28641777674063817</v>
      </c>
    </row>
    <row r="561" spans="1:11" x14ac:dyDescent="0.2">
      <c r="A561" s="1">
        <v>44378</v>
      </c>
      <c r="B561" s="21">
        <v>119.04358056486807</v>
      </c>
      <c r="C561">
        <v>271.99400000000003</v>
      </c>
      <c r="D561" s="20">
        <v>8.6256000000000004</v>
      </c>
      <c r="E561">
        <f t="shared" si="40"/>
        <v>19.708004709431435</v>
      </c>
      <c r="G561">
        <f t="shared" si="43"/>
        <v>2.7272943810590089E-2</v>
      </c>
      <c r="H561">
        <f t="shared" si="44"/>
        <v>2.9575827780349284E-2</v>
      </c>
      <c r="J561" s="21">
        <f t="shared" si="41"/>
        <v>4.8280267887462873</v>
      </c>
      <c r="K561">
        <f t="shared" si="42"/>
        <v>0.32446464735909908</v>
      </c>
    </row>
    <row r="562" spans="1:11" x14ac:dyDescent="0.2">
      <c r="A562" s="1">
        <v>44409</v>
      </c>
      <c r="B562" s="21">
        <v>119.65579077961888</v>
      </c>
      <c r="C562">
        <v>272.78899999999999</v>
      </c>
      <c r="D562" s="20">
        <v>8.6786999999999992</v>
      </c>
      <c r="E562">
        <f t="shared" si="40"/>
        <v>19.785535483697217</v>
      </c>
      <c r="G562">
        <f t="shared" si="43"/>
        <v>6.1560934891484731E-3</v>
      </c>
      <c r="H562">
        <f t="shared" si="44"/>
        <v>3.9339738044956718E-3</v>
      </c>
      <c r="J562" s="21">
        <f t="shared" si="41"/>
        <v>4.9055575630120689</v>
      </c>
      <c r="K562">
        <f t="shared" si="42"/>
        <v>0.32967505658679053</v>
      </c>
    </row>
    <row r="563" spans="1:11" x14ac:dyDescent="0.2">
      <c r="A563" s="1">
        <v>44440</v>
      </c>
      <c r="B563" s="21">
        <v>120.26452252724043</v>
      </c>
      <c r="C563">
        <v>273.887</v>
      </c>
      <c r="D563" s="20">
        <v>8.6440000000000001</v>
      </c>
      <c r="E563">
        <f t="shared" si="40"/>
        <v>19.685599528853206</v>
      </c>
      <c r="G563">
        <f t="shared" si="43"/>
        <v>-3.998294675469749E-3</v>
      </c>
      <c r="H563">
        <f t="shared" si="44"/>
        <v>-5.0509603304067507E-3</v>
      </c>
      <c r="J563" s="21">
        <f t="shared" si="41"/>
        <v>4.8056216081680585</v>
      </c>
      <c r="K563">
        <f t="shared" si="42"/>
        <v>0.32295892062363918</v>
      </c>
    </row>
    <row r="564" spans="1:11" x14ac:dyDescent="0.2">
      <c r="A564" s="1">
        <v>44470</v>
      </c>
      <c r="B564" s="21">
        <v>120.50801522628905</v>
      </c>
      <c r="C564">
        <v>276.43400000000003</v>
      </c>
      <c r="D564" s="20">
        <v>8.6623999999999999</v>
      </c>
      <c r="E564">
        <f t="shared" si="40"/>
        <v>19.870727080713031</v>
      </c>
      <c r="G564">
        <f t="shared" si="43"/>
        <v>2.1286441462284866E-3</v>
      </c>
      <c r="H564">
        <f t="shared" si="44"/>
        <v>9.4042120276034424E-3</v>
      </c>
      <c r="J564" s="21">
        <f t="shared" si="41"/>
        <v>4.9907491600278835</v>
      </c>
      <c r="K564">
        <f t="shared" si="42"/>
        <v>0.33540030681699329</v>
      </c>
    </row>
    <row r="565" spans="1:11" x14ac:dyDescent="0.2">
      <c r="A565" s="1">
        <v>44501</v>
      </c>
      <c r="B565" s="21">
        <v>121.06109149984232</v>
      </c>
      <c r="C565">
        <v>278.79899999999998</v>
      </c>
      <c r="D565" s="20">
        <v>8.8035999999999994</v>
      </c>
      <c r="E565">
        <f t="shared" si="40"/>
        <v>20.274349470929696</v>
      </c>
      <c r="G565">
        <f t="shared" si="43"/>
        <v>1.6300332471370416E-2</v>
      </c>
      <c r="H565">
        <f t="shared" si="44"/>
        <v>2.0312411749061177E-2</v>
      </c>
      <c r="J565" s="21">
        <f t="shared" si="41"/>
        <v>5.3943715502445482</v>
      </c>
      <c r="K565">
        <f t="shared" si="42"/>
        <v>0.3625255076988827</v>
      </c>
    </row>
    <row r="566" spans="1:11" x14ac:dyDescent="0.2">
      <c r="A566" s="1">
        <v>44531</v>
      </c>
      <c r="B566" s="21">
        <v>122.60553090523642</v>
      </c>
      <c r="C566">
        <v>280.80799999999999</v>
      </c>
      <c r="D566" s="20">
        <v>9.0896000000000008</v>
      </c>
      <c r="E566">
        <f t="shared" si="40"/>
        <v>20.818248393482445</v>
      </c>
      <c r="G566">
        <f t="shared" si="43"/>
        <v>3.2486709982280093E-2</v>
      </c>
      <c r="H566">
        <f t="shared" si="44"/>
        <v>2.6826948175704413E-2</v>
      </c>
      <c r="J566" s="21">
        <f t="shared" si="41"/>
        <v>5.9382704727972975</v>
      </c>
      <c r="K566">
        <f t="shared" si="42"/>
        <v>0.39907790888199579</v>
      </c>
    </row>
    <row r="567" spans="1:11" x14ac:dyDescent="0.2">
      <c r="A567" s="1">
        <v>44562</v>
      </c>
      <c r="B567" s="21">
        <v>121.94114368354663</v>
      </c>
      <c r="C567">
        <v>282.39</v>
      </c>
      <c r="D567" s="20">
        <v>9.1532999999999998</v>
      </c>
      <c r="E567">
        <f t="shared" si="40"/>
        <v>21.197114517048472</v>
      </c>
      <c r="G567">
        <f t="shared" si="43"/>
        <v>7.0080091533180067E-3</v>
      </c>
      <c r="H567">
        <f t="shared" si="44"/>
        <v>1.8198751230417587E-2</v>
      </c>
      <c r="J567" s="21">
        <f t="shared" si="41"/>
        <v>6.3171365963633246</v>
      </c>
      <c r="K567">
        <f t="shared" si="42"/>
        <v>0.42453937969771216</v>
      </c>
    </row>
    <row r="568" spans="1:11" x14ac:dyDescent="0.2">
      <c r="A568" s="1">
        <v>44593</v>
      </c>
      <c r="B568" s="21">
        <v>122.98468382232642</v>
      </c>
      <c r="C568">
        <v>284.53500000000003</v>
      </c>
      <c r="D568" s="20">
        <v>9.2857000000000003</v>
      </c>
      <c r="E568">
        <f t="shared" si="40"/>
        <v>21.483216994052697</v>
      </c>
      <c r="G568">
        <f t="shared" si="43"/>
        <v>1.446472856783898E-2</v>
      </c>
      <c r="H568">
        <f t="shared" si="44"/>
        <v>1.349723693638194E-2</v>
      </c>
      <c r="J568" s="21">
        <f t="shared" si="41"/>
        <v>6.6032390733675488</v>
      </c>
      <c r="K568">
        <f t="shared" si="42"/>
        <v>0.44376672523069871</v>
      </c>
    </row>
    <row r="569" spans="1:11" x14ac:dyDescent="0.2">
      <c r="A569" s="1">
        <v>44621</v>
      </c>
      <c r="B569" s="21">
        <v>125.15524731098834</v>
      </c>
      <c r="C569">
        <v>287.553</v>
      </c>
      <c r="D569" s="20">
        <v>9.5652000000000008</v>
      </c>
      <c r="E569">
        <f t="shared" si="40"/>
        <v>21.976721030045958</v>
      </c>
      <c r="G569">
        <f t="shared" si="43"/>
        <v>3.0100046307763639E-2</v>
      </c>
      <c r="H569">
        <f t="shared" si="44"/>
        <v>2.2971607842991126E-2</v>
      </c>
      <c r="J569" s="21">
        <f t="shared" si="41"/>
        <v>7.0967431093608102</v>
      </c>
      <c r="K569">
        <f t="shared" si="42"/>
        <v>0.47693236825945773</v>
      </c>
    </row>
    <row r="570" spans="1:11" x14ac:dyDescent="0.2">
      <c r="A570" s="1">
        <v>44652</v>
      </c>
      <c r="B570" s="21">
        <v>125.92746701368537</v>
      </c>
      <c r="C570">
        <v>288.76400000000001</v>
      </c>
      <c r="D570" s="20">
        <v>9.5585000000000004</v>
      </c>
      <c r="E570">
        <f t="shared" si="40"/>
        <v>21.918575505850814</v>
      </c>
      <c r="G570">
        <f t="shared" si="43"/>
        <v>-7.004558190105703E-4</v>
      </c>
      <c r="H570">
        <f t="shared" si="44"/>
        <v>-2.6457779627656608E-3</v>
      </c>
      <c r="J570" s="21">
        <f t="shared" si="41"/>
        <v>7.0385975851656664</v>
      </c>
      <c r="K570">
        <f t="shared" si="42"/>
        <v>0.47302473314702165</v>
      </c>
    </row>
    <row r="571" spans="1:11" x14ac:dyDescent="0.2">
      <c r="A571" s="1">
        <v>44682</v>
      </c>
      <c r="B571" s="21">
        <v>127.24928452280643</v>
      </c>
      <c r="C571">
        <v>291.35899999999998</v>
      </c>
      <c r="D571" s="20">
        <v>9.9373000000000005</v>
      </c>
      <c r="E571">
        <f t="shared" si="40"/>
        <v>22.753147898297861</v>
      </c>
      <c r="G571">
        <f t="shared" si="43"/>
        <v>3.962964900350463E-2</v>
      </c>
      <c r="H571">
        <f t="shared" si="44"/>
        <v>3.8076032460424791E-2</v>
      </c>
      <c r="J571" s="21">
        <f t="shared" si="41"/>
        <v>7.8731699776127133</v>
      </c>
      <c r="K571">
        <f t="shared" si="42"/>
        <v>0.52911167070133613</v>
      </c>
    </row>
    <row r="572" spans="1:11" x14ac:dyDescent="0.2">
      <c r="A572" s="1">
        <v>44713</v>
      </c>
      <c r="B572" s="21">
        <v>129.03373816011987</v>
      </c>
      <c r="C572">
        <v>294.99599999999998</v>
      </c>
      <c r="D572" s="20">
        <v>10.0349</v>
      </c>
      <c r="E572">
        <f t="shared" si="40"/>
        <v>22.941715884620621</v>
      </c>
      <c r="G572">
        <f t="shared" si="43"/>
        <v>9.8215813148441189E-3</v>
      </c>
      <c r="H572">
        <f t="shared" si="44"/>
        <v>8.2875559533837073E-3</v>
      </c>
      <c r="J572" s="21">
        <f t="shared" si="41"/>
        <v>8.0617379639354727</v>
      </c>
      <c r="K572">
        <f t="shared" si="42"/>
        <v>0.54178426923124556</v>
      </c>
    </row>
    <row r="573" spans="1:11" x14ac:dyDescent="0.2">
      <c r="A573" s="1">
        <v>44743</v>
      </c>
      <c r="B573" s="21">
        <v>129.14852757538566</v>
      </c>
      <c r="C573">
        <v>294.97699999999998</v>
      </c>
      <c r="D573" s="20">
        <v>10.3874</v>
      </c>
      <c r="E573">
        <f t="shared" si="40"/>
        <v>23.724963399303782</v>
      </c>
      <c r="G573">
        <f t="shared" si="43"/>
        <v>3.5127405355309893E-2</v>
      </c>
      <c r="H573">
        <f t="shared" si="44"/>
        <v>3.4140755583510041E-2</v>
      </c>
      <c r="J573" s="21">
        <f t="shared" si="41"/>
        <v>8.8449854786186339</v>
      </c>
      <c r="K573">
        <f t="shared" si="42"/>
        <v>0.59442194912957014</v>
      </c>
    </row>
    <row r="574" spans="1:11" x14ac:dyDescent="0.2">
      <c r="A574" s="1">
        <v>44774</v>
      </c>
      <c r="B574" s="21">
        <v>131.41996661079634</v>
      </c>
      <c r="C574">
        <v>295.209</v>
      </c>
      <c r="D574" s="20">
        <v>10.3771</v>
      </c>
      <c r="E574">
        <f t="shared" si="40"/>
        <v>23.310105708460409</v>
      </c>
      <c r="G574">
        <f t="shared" si="43"/>
        <v>-9.9158595991288845E-4</v>
      </c>
      <c r="H574">
        <f t="shared" si="44"/>
        <v>-1.7486125641633099E-2</v>
      </c>
      <c r="J574" s="21">
        <f t="shared" si="41"/>
        <v>8.4301277877752607</v>
      </c>
      <c r="K574">
        <f t="shared" si="42"/>
        <v>0.56654168660131288</v>
      </c>
    </row>
    <row r="575" spans="1:11" x14ac:dyDescent="0.2">
      <c r="A575" s="1">
        <v>44805</v>
      </c>
      <c r="B575" s="21">
        <v>133.29833886059996</v>
      </c>
      <c r="C575">
        <v>296.34100000000001</v>
      </c>
      <c r="D575" s="20">
        <v>10.9101</v>
      </c>
      <c r="E575">
        <f t="shared" si="40"/>
        <v>24.254690431522221</v>
      </c>
      <c r="G575">
        <f t="shared" si="43"/>
        <v>5.1363097589885331E-2</v>
      </c>
      <c r="H575">
        <f t="shared" si="44"/>
        <v>4.0522541376505794E-2</v>
      </c>
      <c r="J575" s="21">
        <f t="shared" si="41"/>
        <v>9.3747125108370728</v>
      </c>
      <c r="K575">
        <f t="shared" si="42"/>
        <v>0.63002193691463582</v>
      </c>
    </row>
    <row r="576" spans="1:11" x14ac:dyDescent="0.2">
      <c r="A576" s="1">
        <v>44835</v>
      </c>
      <c r="B576" s="21">
        <v>133.58705163232904</v>
      </c>
      <c r="C576">
        <v>297.863</v>
      </c>
      <c r="D576" s="20">
        <v>11.1111</v>
      </c>
      <c r="E576">
        <f t="shared" si="40"/>
        <v>24.774748292289253</v>
      </c>
      <c r="G576">
        <f t="shared" si="43"/>
        <v>1.8423295845134469E-2</v>
      </c>
      <c r="H576">
        <f t="shared" si="44"/>
        <v>2.1441537760925167E-2</v>
      </c>
      <c r="J576" s="21">
        <f t="shared" si="41"/>
        <v>9.8947703716041051</v>
      </c>
      <c r="K576">
        <f t="shared" si="42"/>
        <v>0.66497211382612731</v>
      </c>
    </row>
    <row r="577" spans="1:11" x14ac:dyDescent="0.2">
      <c r="A577" s="1">
        <v>44866</v>
      </c>
      <c r="B577" s="21">
        <v>134.94017534561351</v>
      </c>
      <c r="C577">
        <v>298.64800000000002</v>
      </c>
      <c r="D577" s="20">
        <v>10.704000000000001</v>
      </c>
      <c r="E577">
        <f t="shared" si="40"/>
        <v>23.689966192888278</v>
      </c>
      <c r="G577">
        <f t="shared" si="43"/>
        <v>-3.6639036639036671E-2</v>
      </c>
      <c r="H577">
        <f t="shared" si="44"/>
        <v>-4.3785796997929394E-2</v>
      </c>
      <c r="J577" s="21">
        <f t="shared" si="41"/>
        <v>8.80998827220313</v>
      </c>
      <c r="K577">
        <f t="shared" si="42"/>
        <v>0.592069982842923</v>
      </c>
    </row>
    <row r="578" spans="1:11" x14ac:dyDescent="0.2">
      <c r="A578" s="1">
        <v>44896</v>
      </c>
      <c r="B578" s="21">
        <v>137.73338445041404</v>
      </c>
      <c r="C578">
        <v>298.81200000000001</v>
      </c>
      <c r="D578" s="20">
        <v>10.378</v>
      </c>
      <c r="E578">
        <f t="shared" si="40"/>
        <v>22.515027481346973</v>
      </c>
      <c r="G578">
        <f t="shared" si="43"/>
        <v>-3.0455904334828143E-2</v>
      </c>
      <c r="H578">
        <f t="shared" si="44"/>
        <v>-4.9596470589055586E-2</v>
      </c>
      <c r="J578" s="21">
        <f t="shared" si="41"/>
        <v>7.6350495606618249</v>
      </c>
      <c r="K578">
        <f t="shared" si="42"/>
        <v>0.5131089307631358</v>
      </c>
    </row>
    <row r="579" spans="1:11" x14ac:dyDescent="0.2">
      <c r="A579" s="1">
        <v>44927</v>
      </c>
      <c r="B579" s="21">
        <v>136.18198811076141</v>
      </c>
      <c r="C579">
        <v>300.35599999999999</v>
      </c>
      <c r="D579" s="20">
        <v>10.397500000000001</v>
      </c>
      <c r="E579">
        <f t="shared" ref="E579:E594" si="45">C579*D579/B579</f>
        <v>22.932192085931351</v>
      </c>
      <c r="G579">
        <f t="shared" si="43"/>
        <v>1.8789747542879986E-3</v>
      </c>
      <c r="H579">
        <f t="shared" si="44"/>
        <v>1.8528274279477897E-2</v>
      </c>
      <c r="J579" s="21">
        <f t="shared" ref="J579:J594" si="46">E579-$E$597</f>
        <v>8.0522141652462036</v>
      </c>
      <c r="K579">
        <f t="shared" ref="K579:K594" si="47">E579/$E$597-1</f>
        <v>0.54114422804704265</v>
      </c>
    </row>
    <row r="580" spans="1:11" x14ac:dyDescent="0.2">
      <c r="A580" s="1">
        <v>44958</v>
      </c>
      <c r="B580" s="21">
        <v>137.68468591060432</v>
      </c>
      <c r="C580">
        <v>301.50900000000001</v>
      </c>
      <c r="D580" s="20">
        <v>10.449199999999999</v>
      </c>
      <c r="E580">
        <f t="shared" si="45"/>
        <v>22.882195081924866</v>
      </c>
      <c r="G580">
        <f t="shared" ref="G580:G594" si="48">D580/D579-1</f>
        <v>4.9723491223849781E-3</v>
      </c>
      <c r="H580">
        <f t="shared" ref="H580:H594" si="49">E580/E579-1</f>
        <v>-2.180210414213235E-3</v>
      </c>
      <c r="J580" s="21">
        <f t="shared" si="46"/>
        <v>8.0022171612397184</v>
      </c>
      <c r="K580">
        <f t="shared" si="47"/>
        <v>0.53778420935124993</v>
      </c>
    </row>
    <row r="581" spans="1:11" x14ac:dyDescent="0.2">
      <c r="A581" s="1">
        <v>44986</v>
      </c>
      <c r="B581" s="21">
        <v>138.47081948181841</v>
      </c>
      <c r="C581">
        <v>301.74400000000003</v>
      </c>
      <c r="D581" s="20">
        <v>10.4763</v>
      </c>
      <c r="E581">
        <f t="shared" si="45"/>
        <v>22.829074595135687</v>
      </c>
      <c r="G581">
        <f t="shared" si="48"/>
        <v>2.5934999808598924E-3</v>
      </c>
      <c r="H581">
        <f t="shared" si="49"/>
        <v>-2.32147687750206E-3</v>
      </c>
      <c r="J581" s="21">
        <f t="shared" si="46"/>
        <v>7.9490966744505389</v>
      </c>
      <c r="K581">
        <f t="shared" si="47"/>
        <v>0.53421427886665329</v>
      </c>
    </row>
    <row r="582" spans="1:11" x14ac:dyDescent="0.2">
      <c r="A582" s="1">
        <v>45017</v>
      </c>
      <c r="B582" s="21">
        <v>139.11433590073261</v>
      </c>
      <c r="C582">
        <v>303.03199999999998</v>
      </c>
      <c r="D582" s="20">
        <v>10.3484</v>
      </c>
      <c r="E582">
        <f t="shared" si="45"/>
        <v>22.541863342090579</v>
      </c>
      <c r="G582">
        <f t="shared" si="48"/>
        <v>-1.2208508729226963E-2</v>
      </c>
      <c r="H582">
        <f t="shared" si="49"/>
        <v>-1.2580941546632141E-2</v>
      </c>
      <c r="J582" s="21">
        <f t="shared" si="46"/>
        <v>7.6618854214054313</v>
      </c>
      <c r="K582">
        <f t="shared" si="47"/>
        <v>0.51491241870422355</v>
      </c>
    </row>
    <row r="583" spans="1:11" x14ac:dyDescent="0.2">
      <c r="A583" s="1">
        <v>45047</v>
      </c>
      <c r="B583" s="21">
        <v>139.55262275902012</v>
      </c>
      <c r="C583">
        <v>303.36500000000001</v>
      </c>
      <c r="D583" s="20">
        <v>10.4643</v>
      </c>
      <c r="E583">
        <f t="shared" si="45"/>
        <v>22.747708403744873</v>
      </c>
      <c r="G583">
        <f t="shared" si="48"/>
        <v>1.1199799002744371E-2</v>
      </c>
      <c r="H583">
        <f t="shared" si="49"/>
        <v>9.1316790688698024E-3</v>
      </c>
      <c r="J583" s="21">
        <f t="shared" si="46"/>
        <v>7.8677304830597254</v>
      </c>
      <c r="K583">
        <f t="shared" si="47"/>
        <v>0.52874611272927585</v>
      </c>
    </row>
    <row r="584" spans="1:11" x14ac:dyDescent="0.2">
      <c r="A584" s="1">
        <v>45078</v>
      </c>
      <c r="B584" s="21">
        <v>141.04836362460446</v>
      </c>
      <c r="C584">
        <v>304.00299999999999</v>
      </c>
      <c r="D584" s="20">
        <v>10.7691</v>
      </c>
      <c r="E584">
        <f t="shared" si="45"/>
        <v>23.210752845124905</v>
      </c>
      <c r="G584">
        <f t="shared" si="48"/>
        <v>2.9127605286545677E-2</v>
      </c>
      <c r="H584">
        <f t="shared" si="49"/>
        <v>2.0355652233690513E-2</v>
      </c>
      <c r="J584" s="21">
        <f t="shared" si="46"/>
        <v>8.3307749244397566</v>
      </c>
      <c r="K584">
        <f t="shared" si="47"/>
        <v>0.5598647369535994</v>
      </c>
    </row>
    <row r="585" spans="1:11" x14ac:dyDescent="0.2">
      <c r="A585" s="1">
        <v>45108</v>
      </c>
      <c r="B585" s="21">
        <v>141.11097603293123</v>
      </c>
      <c r="C585">
        <v>304.62799999999999</v>
      </c>
      <c r="D585" s="20">
        <v>10.5002</v>
      </c>
      <c r="E585">
        <f t="shared" si="45"/>
        <v>22.667655029567126</v>
      </c>
      <c r="G585">
        <f t="shared" si="48"/>
        <v>-2.4969588916436858E-2</v>
      </c>
      <c r="H585">
        <f t="shared" si="49"/>
        <v>-2.339854373451955E-2</v>
      </c>
      <c r="J585" s="21">
        <f t="shared" si="46"/>
        <v>7.7876771088819776</v>
      </c>
      <c r="K585">
        <f t="shared" si="47"/>
        <v>0.52336617368605576</v>
      </c>
    </row>
    <row r="586" spans="1:11" x14ac:dyDescent="0.2">
      <c r="A586" s="1">
        <v>45139</v>
      </c>
      <c r="B586" s="21">
        <v>141.21533004680921</v>
      </c>
      <c r="C586">
        <v>306.18700000000001</v>
      </c>
      <c r="D586" s="20">
        <v>10.8291</v>
      </c>
      <c r="E586">
        <f t="shared" si="45"/>
        <v>23.479955332051571</v>
      </c>
      <c r="G586">
        <f t="shared" si="48"/>
        <v>3.1323212891183116E-2</v>
      </c>
      <c r="H586">
        <f t="shared" si="49"/>
        <v>3.5835215483247085E-2</v>
      </c>
      <c r="J586" s="21">
        <f t="shared" si="46"/>
        <v>8.5999774113664227</v>
      </c>
      <c r="K586">
        <f t="shared" si="47"/>
        <v>0.57795632877998493</v>
      </c>
    </row>
    <row r="587" spans="1:11" x14ac:dyDescent="0.2">
      <c r="A587" s="1">
        <v>45170</v>
      </c>
      <c r="B587" s="21">
        <v>141.93885120969651</v>
      </c>
      <c r="C587">
        <v>307.28800000000001</v>
      </c>
      <c r="D587" s="20">
        <v>11.0848</v>
      </c>
      <c r="E587">
        <f t="shared" si="45"/>
        <v>23.997841277211243</v>
      </c>
      <c r="G587">
        <f t="shared" si="48"/>
        <v>2.3612303884902541E-2</v>
      </c>
      <c r="H587">
        <f t="shared" si="49"/>
        <v>2.2056513218861484E-2</v>
      </c>
      <c r="J587" s="21">
        <f t="shared" si="46"/>
        <v>9.1178633565260956</v>
      </c>
      <c r="K587">
        <f t="shared" si="47"/>
        <v>0.61276054340450692</v>
      </c>
    </row>
    <row r="588" spans="1:11" x14ac:dyDescent="0.2">
      <c r="A588" s="1">
        <v>45200</v>
      </c>
      <c r="B588" s="21">
        <v>142.29365485688163</v>
      </c>
      <c r="C588">
        <v>307.53100000000001</v>
      </c>
      <c r="D588" s="20">
        <v>11.0259</v>
      </c>
      <c r="E588">
        <f t="shared" si="45"/>
        <v>23.829636369312873</v>
      </c>
      <c r="G588">
        <f t="shared" si="48"/>
        <v>-5.3135825635103329E-3</v>
      </c>
      <c r="H588">
        <f t="shared" si="49"/>
        <v>-7.0091682812362111E-3</v>
      </c>
      <c r="J588" s="21">
        <f t="shared" si="46"/>
        <v>8.9496584486277246</v>
      </c>
      <c r="K588">
        <f t="shared" si="47"/>
        <v>0.60145643335844667</v>
      </c>
    </row>
    <row r="589" spans="1:11" x14ac:dyDescent="0.2">
      <c r="A589" s="1">
        <v>45231</v>
      </c>
      <c r="B589" s="21">
        <v>142.73889864942768</v>
      </c>
      <c r="C589">
        <v>308.024</v>
      </c>
      <c r="D589" s="20">
        <v>10.6694</v>
      </c>
      <c r="E589">
        <f t="shared" si="45"/>
        <v>23.024076104661585</v>
      </c>
      <c r="G589">
        <f t="shared" si="48"/>
        <v>-3.2332961481602474E-2</v>
      </c>
      <c r="H589">
        <f t="shared" si="49"/>
        <v>-3.3804975122854408E-2</v>
      </c>
      <c r="J589" s="21">
        <f t="shared" si="46"/>
        <v>8.1440981839764373</v>
      </c>
      <c r="K589">
        <f t="shared" si="47"/>
        <v>0.54731923846842934</v>
      </c>
    </row>
    <row r="590" spans="1:11" x14ac:dyDescent="0.2">
      <c r="A590" s="1">
        <v>45261</v>
      </c>
      <c r="B590" s="21">
        <v>143.77896032107819</v>
      </c>
      <c r="C590">
        <v>308.74200000000002</v>
      </c>
      <c r="D590" s="20">
        <v>10.2576</v>
      </c>
      <c r="E590">
        <f t="shared" si="45"/>
        <v>22.026532478241329</v>
      </c>
      <c r="G590">
        <f t="shared" si="48"/>
        <v>-3.8596359682831261E-2</v>
      </c>
      <c r="H590">
        <f t="shared" si="49"/>
        <v>-4.3326108803917962E-2</v>
      </c>
      <c r="J590" s="21">
        <f t="shared" si="46"/>
        <v>7.1465545575561809</v>
      </c>
      <c r="K590">
        <f t="shared" si="47"/>
        <v>0.48027991678815063</v>
      </c>
    </row>
    <row r="591" spans="1:11" x14ac:dyDescent="0.2">
      <c r="A591" s="1">
        <v>45292</v>
      </c>
      <c r="B591" s="21">
        <v>143.5702522933222</v>
      </c>
      <c r="C591">
        <v>309.685</v>
      </c>
      <c r="D591" s="20">
        <v>10.359299999999999</v>
      </c>
      <c r="E591">
        <f t="shared" si="45"/>
        <v>22.34529625221824</v>
      </c>
      <c r="G591">
        <f t="shared" si="48"/>
        <v>9.9145999064107482E-3</v>
      </c>
      <c r="H591">
        <f t="shared" si="49"/>
        <v>1.4471809137085012E-2</v>
      </c>
      <c r="J591" s="21">
        <f t="shared" si="46"/>
        <v>7.4653183315330924</v>
      </c>
      <c r="K591">
        <f t="shared" si="47"/>
        <v>0.50170224521336881</v>
      </c>
    </row>
    <row r="592" spans="1:11" x14ac:dyDescent="0.2">
      <c r="A592" s="1">
        <v>45323</v>
      </c>
      <c r="B592" s="21">
        <v>143.92505594050732</v>
      </c>
      <c r="C592">
        <v>311.05399999999997</v>
      </c>
      <c r="D592" s="20">
        <v>10.426600000000001</v>
      </c>
      <c r="E592">
        <f t="shared" si="45"/>
        <v>22.534197504433276</v>
      </c>
      <c r="G592">
        <f t="shared" si="48"/>
        <v>6.4965779541090729E-3</v>
      </c>
      <c r="H592">
        <f t="shared" si="49"/>
        <v>8.4537367543866537E-3</v>
      </c>
      <c r="J592" s="21">
        <f t="shared" si="46"/>
        <v>7.6542195837481284</v>
      </c>
      <c r="K592">
        <f t="shared" si="47"/>
        <v>0.51439724067787385</v>
      </c>
    </row>
    <row r="593" spans="1:11" x14ac:dyDescent="0.2">
      <c r="A593" s="1">
        <v>45352</v>
      </c>
      <c r="B593" s="21">
        <v>144.09897929697061</v>
      </c>
      <c r="C593">
        <v>312.23</v>
      </c>
      <c r="D593" s="20">
        <v>10.411300000000001</v>
      </c>
      <c r="E593">
        <f t="shared" si="45"/>
        <v>22.558939798599532</v>
      </c>
      <c r="G593">
        <f t="shared" si="48"/>
        <v>-1.4674006867051448E-3</v>
      </c>
      <c r="H593">
        <f t="shared" si="49"/>
        <v>1.0979886974624709E-3</v>
      </c>
      <c r="J593" s="21">
        <f t="shared" si="46"/>
        <v>7.678961877914384</v>
      </c>
      <c r="K593">
        <f t="shared" si="47"/>
        <v>0.51606003173160664</v>
      </c>
    </row>
    <row r="594" spans="1:11" x14ac:dyDescent="0.2">
      <c r="A594" s="1">
        <v>45383</v>
      </c>
      <c r="B594" s="21">
        <v>144.29810000000001</v>
      </c>
      <c r="C594">
        <v>313.20699999999999</v>
      </c>
      <c r="D594" s="20">
        <v>10.815799999999999</v>
      </c>
      <c r="E594">
        <f t="shared" si="45"/>
        <v>23.476291583880865</v>
      </c>
      <c r="G594">
        <f t="shared" si="48"/>
        <v>3.8852016558931002E-2</v>
      </c>
      <c r="H594">
        <f t="shared" si="49"/>
        <v>4.0664667465369231E-2</v>
      </c>
      <c r="J594" s="21">
        <f t="shared" si="46"/>
        <v>8.5963136631957173</v>
      </c>
      <c r="K594">
        <f t="shared" si="47"/>
        <v>0.57771010877950957</v>
      </c>
    </row>
    <row r="595" spans="1:11" x14ac:dyDescent="0.2">
      <c r="A595" s="1"/>
    </row>
    <row r="596" spans="1:11" x14ac:dyDescent="0.2">
      <c r="A596" s="1"/>
    </row>
    <row r="597" spans="1:11" x14ac:dyDescent="0.2">
      <c r="A597" s="10" t="s">
        <v>70</v>
      </c>
      <c r="B597" s="24"/>
      <c r="C597" s="10"/>
      <c r="D597" s="24">
        <f>AVERAGE(D3:D594)</f>
        <v>7.2784638513513444</v>
      </c>
      <c r="E597" s="24">
        <f>AVERAGE(E3:E594)</f>
        <v>14.879977920685148</v>
      </c>
      <c r="F597" s="10"/>
      <c r="G597" s="24">
        <f>AVERAGE(G3:G594)</f>
        <v>1.9162729865568045E-3</v>
      </c>
      <c r="H597" s="24">
        <f>AVERAGE(H3:H594)</f>
        <v>1.6350709554542272E-3</v>
      </c>
      <c r="J597" s="24">
        <f>AVERAGE(J3:J594)</f>
        <v>1.818365278169851E-15</v>
      </c>
      <c r="K597" s="24">
        <f>AVERAGE(K3:K594)</f>
        <v>1.564064193475305E-16</v>
      </c>
    </row>
    <row r="598" spans="1:11" x14ac:dyDescent="0.2">
      <c r="A598" s="10" t="s">
        <v>71</v>
      </c>
      <c r="B598" s="10"/>
      <c r="C598" s="10"/>
      <c r="D598" s="10">
        <f>STDEV(D3:D594)</f>
        <v>1.6779097366593998</v>
      </c>
      <c r="E598" s="10">
        <f>STDEV(E3:E594)</f>
        <v>3.5524399056378058</v>
      </c>
      <c r="F598" s="10"/>
      <c r="G598" s="10">
        <f>STDEV(G3:G594)</f>
        <v>2.5140756539786237E-2</v>
      </c>
      <c r="H598" s="10">
        <f>STDEV(H3:H594)</f>
        <v>2.5143971714443169E-2</v>
      </c>
      <c r="J598" s="10">
        <f>STDEV(J3:J594)</f>
        <v>3.5524399056378257</v>
      </c>
      <c r="K598" s="10">
        <f>STDEV(K3:K594)</f>
        <v>0.23873959521804555</v>
      </c>
    </row>
    <row r="599" spans="1:11" x14ac:dyDescent="0.2">
      <c r="A599" s="10"/>
      <c r="B599" s="10"/>
    </row>
    <row r="600" spans="1:11" x14ac:dyDescent="0.2">
      <c r="A600" t="s">
        <v>97</v>
      </c>
      <c r="B600" s="10"/>
      <c r="D600" s="10">
        <f>MIN(D2:D594)</f>
        <v>3.9165999999999999</v>
      </c>
      <c r="E600" s="10">
        <f>MIN(E2:E594)</f>
        <v>9.2212283321876374</v>
      </c>
      <c r="F600" s="10"/>
      <c r="G600" s="10">
        <f>MIN(G2:G594)</f>
        <v>-6.872454224848068E-2</v>
      </c>
      <c r="H600" s="10">
        <f>MIN(H2:H594)</f>
        <v>-6.7547319362161518E-2</v>
      </c>
      <c r="J600" s="10">
        <f>MIN(J2:J594)</f>
        <v>-5.6587495884975105</v>
      </c>
      <c r="K600" s="10">
        <f>MIN(K2:K594)</f>
        <v>-0.38029287534298661</v>
      </c>
    </row>
    <row r="601" spans="1:11" x14ac:dyDescent="0.2">
      <c r="A601" t="s">
        <v>99</v>
      </c>
      <c r="B601" s="10"/>
      <c r="D601" s="10">
        <f>MEDIAN(D2:D594)</f>
        <v>7.3014999999999999</v>
      </c>
      <c r="E601" s="10">
        <f>MEDIAN(E2:E594)</f>
        <v>14.174259923588805</v>
      </c>
      <c r="F601" s="10"/>
      <c r="G601" s="10">
        <f>MEDIAN(G2:G594)</f>
        <v>1.4927771242770893E-3</v>
      </c>
      <c r="H601" s="10">
        <f>MEDIAN(H2:H594)</f>
        <v>1.1832862174965264E-3</v>
      </c>
      <c r="J601" s="10">
        <f>MEDIAN(J2:J594)</f>
        <v>-0.7057179970963432</v>
      </c>
      <c r="K601" s="10">
        <f>MEDIAN(K2:K594)</f>
        <v>-4.7427355124989856E-2</v>
      </c>
    </row>
    <row r="602" spans="1:11" x14ac:dyDescent="0.2">
      <c r="A602" t="s">
        <v>98</v>
      </c>
      <c r="B602" s="10"/>
      <c r="D602" s="10">
        <f>MAX(D2:D594)</f>
        <v>11.1111</v>
      </c>
      <c r="E602" s="10">
        <f>MAX(E2:E594)</f>
        <v>24.774748292289253</v>
      </c>
      <c r="F602" s="10"/>
      <c r="G602" s="10">
        <f>MAX(G2:G594)</f>
        <v>0.14810475976506088</v>
      </c>
      <c r="H602" s="10">
        <f>MAX(H2:H594)</f>
        <v>0.13698301758498266</v>
      </c>
      <c r="J602" s="10">
        <f>MAX(J2:J594)</f>
        <v>9.8947703716041051</v>
      </c>
      <c r="K602" s="10">
        <f>MAX(K2:K594)</f>
        <v>0.66497211382612731</v>
      </c>
    </row>
    <row r="606" spans="1:11" x14ac:dyDescent="0.2">
      <c r="H606" s="6"/>
    </row>
    <row r="607" spans="1:11" x14ac:dyDescent="0.2">
      <c r="H607" s="6" t="s">
        <v>118</v>
      </c>
      <c r="I607">
        <f>CORREL(G3:G594,H3:H594)</f>
        <v>0.97724316518158372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Data-Forecast</vt:lpstr>
      <vt:lpstr>Regression for Testing 24</vt:lpstr>
      <vt:lpstr>Estimation Period Regression 24</vt:lpstr>
      <vt:lpstr>Graph Validation Forecasts</vt:lpstr>
      <vt:lpstr>S(t) &amp; Real FX Mean and Vol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Susmel</dc:creator>
  <cp:lastModifiedBy>Rauli Susmel</cp:lastModifiedBy>
  <dcterms:created xsi:type="dcterms:W3CDTF">2008-02-06T21:04:40Z</dcterms:created>
  <dcterms:modified xsi:type="dcterms:W3CDTF">2025-06-18T01:25:15Z</dcterms:modified>
</cp:coreProperties>
</file>