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21" yWindow="2505" windowWidth="12120" windowHeight="9120" activeTab="0"/>
  </bookViews>
  <sheets>
    <sheet name="S&amp;P 500 data" sheetId="1" r:id="rId1"/>
    <sheet name="sorting page" sheetId="2" r:id="rId2"/>
    <sheet name="Top 25 Simulated Judgments" sheetId="3" r:id="rId3"/>
  </sheets>
  <definedNames/>
  <calcPr fullCalcOnLoad="1"/>
</workbook>
</file>

<file path=xl/sharedStrings.xml><?xml version="1.0" encoding="utf-8"?>
<sst xmlns="http://schemas.openxmlformats.org/spreadsheetml/2006/main" count="500" uniqueCount="486">
  <si>
    <t>Constant "C"</t>
  </si>
  <si>
    <t>Error Term</t>
  </si>
  <si>
    <t>Simulated Judgment</t>
  </si>
  <si>
    <t>Mean</t>
  </si>
  <si>
    <t>Std Deviation</t>
  </si>
  <si>
    <t>Random Number</t>
  </si>
  <si>
    <t>Top 25</t>
  </si>
  <si>
    <t>Top 50</t>
  </si>
  <si>
    <t>Top 100</t>
  </si>
  <si>
    <t>Top 150</t>
  </si>
  <si>
    <t>Top 200</t>
  </si>
  <si>
    <t xml:space="preserve"> </t>
  </si>
  <si>
    <t>Top 250</t>
  </si>
  <si>
    <t>Transformed Returns</t>
  </si>
  <si>
    <t>Sample Correlation:</t>
  </si>
  <si>
    <t>Specify Correlation, Press Return, and Click on Button</t>
  </si>
  <si>
    <t>Annual Returns for Portfolios (Top 25 Stocks, Top 50 Stocks, etc.)</t>
  </si>
  <si>
    <t>Annual Returns for Simulated Portfolios (Top 25 Stock Picks, Top 50 Stock Picks, etc.)</t>
  </si>
  <si>
    <t>Error wt.</t>
  </si>
  <si>
    <t>Return Wt.</t>
  </si>
  <si>
    <t>Abbott Labs</t>
  </si>
  <si>
    <t>Adaptec, Inc.(old)</t>
  </si>
  <si>
    <t>ADC Telecommunications</t>
  </si>
  <si>
    <t>Adobe Systems</t>
  </si>
  <si>
    <t>Advanced Micro Devices</t>
  </si>
  <si>
    <t>AES Corp.</t>
  </si>
  <si>
    <t>Aetna Inc. (New)</t>
  </si>
  <si>
    <t>AFLAC Corporation</t>
  </si>
  <si>
    <t>Agilent Technologies</t>
  </si>
  <si>
    <t>Air Products &amp; Chemicals</t>
  </si>
  <si>
    <t>Alberto-Culver</t>
  </si>
  <si>
    <t>Albertson's</t>
  </si>
  <si>
    <t>Alcan Inc.</t>
  </si>
  <si>
    <t>Alcoa Inc</t>
  </si>
  <si>
    <t>Allegheny Energy</t>
  </si>
  <si>
    <t>Allegheny Technologies Inc</t>
  </si>
  <si>
    <t>Allergan, Inc.</t>
  </si>
  <si>
    <t>Allied Waste Industries</t>
  </si>
  <si>
    <t>Allstate Corp.</t>
  </si>
  <si>
    <t>ALLTEL Corp.</t>
  </si>
  <si>
    <t>Altera Corp.</t>
  </si>
  <si>
    <t>Ambac Financial Group</t>
  </si>
  <si>
    <t>Amerada Hess</t>
  </si>
  <si>
    <t>Ameren Corporation</t>
  </si>
  <si>
    <t>American Electric Power</t>
  </si>
  <si>
    <t>American Express</t>
  </si>
  <si>
    <t>American Greetings Class A</t>
  </si>
  <si>
    <t>American Int'l. Group</t>
  </si>
  <si>
    <t>American Power Conversion</t>
  </si>
  <si>
    <t>Amgen</t>
  </si>
  <si>
    <t>AMR Corp.</t>
  </si>
  <si>
    <t>AmSouth Bancorporation</t>
  </si>
  <si>
    <t>Anadarko Petroleum</t>
  </si>
  <si>
    <t>Analog Devices</t>
  </si>
  <si>
    <t>Andrew Corp.</t>
  </si>
  <si>
    <t>Anheuser-Busch</t>
  </si>
  <si>
    <t>AOL Time Warner Inc.</t>
  </si>
  <si>
    <t>Aon Corp.</t>
  </si>
  <si>
    <t>Apache Corp.</t>
  </si>
  <si>
    <t>Apple Computer</t>
  </si>
  <si>
    <t>Applera Corp-Applied Biosystems Group</t>
  </si>
  <si>
    <t>Applied Materials</t>
  </si>
  <si>
    <t>Applied Micro Circuits</t>
  </si>
  <si>
    <t>Archer-Daniels-Midland</t>
  </si>
  <si>
    <t>Ashland Inc.</t>
  </si>
  <si>
    <t>AT&amp;T Corp.</t>
  </si>
  <si>
    <t>Autodesk, Inc.</t>
  </si>
  <si>
    <t>Automatic Data Processing Inc.</t>
  </si>
  <si>
    <t>AutoZone Inc.</t>
  </si>
  <si>
    <t>Avaya Inc.</t>
  </si>
  <si>
    <t>Avery Dennison Corp.</t>
  </si>
  <si>
    <t>Avon Products</t>
  </si>
  <si>
    <t>Baker Hughes</t>
  </si>
  <si>
    <t>Ball Corp.</t>
  </si>
  <si>
    <t>Bank of America Corp.</t>
  </si>
  <si>
    <t>Bank of New York</t>
  </si>
  <si>
    <t>Bank One Corp.</t>
  </si>
  <si>
    <t>Bard (C.R.) Inc.</t>
  </si>
  <si>
    <t>Barrick Gold Corp.</t>
  </si>
  <si>
    <t>Bausch &amp; Lomb</t>
  </si>
  <si>
    <t>Baxter International Inc.</t>
  </si>
  <si>
    <t>BB&amp;T Corporation</t>
  </si>
  <si>
    <t>Bear Stearns Cos.</t>
  </si>
  <si>
    <t>Becton, Dickinson</t>
  </si>
  <si>
    <t>Bed Bath &amp; Beyond</t>
  </si>
  <si>
    <t>BellSouth</t>
  </si>
  <si>
    <t>Bemis Company</t>
  </si>
  <si>
    <t>Best Buy Co., Inc.</t>
  </si>
  <si>
    <t>Biogen Inc.</t>
  </si>
  <si>
    <t>Biomet, Inc.</t>
  </si>
  <si>
    <t>Black &amp; Decker Corp.</t>
  </si>
  <si>
    <t>Block H&amp;R</t>
  </si>
  <si>
    <t>Boeing Company</t>
  </si>
  <si>
    <t>Boise Cascade</t>
  </si>
  <si>
    <t>Boston Scientific</t>
  </si>
  <si>
    <t>Briggs &amp; Stratton</t>
  </si>
  <si>
    <t>Bristol-Myers Squibb</t>
  </si>
  <si>
    <t>Broadcom Corporation</t>
  </si>
  <si>
    <t>BROADVISION iNC.</t>
  </si>
  <si>
    <t>Brown-Forman Corp.</t>
  </si>
  <si>
    <t>Brunswick Corp.</t>
  </si>
  <si>
    <t>Burlington Northern Santa Fe C</t>
  </si>
  <si>
    <t>Burlington Resources</t>
  </si>
  <si>
    <t>Calpine Corp.</t>
  </si>
  <si>
    <t>Campbell Soup</t>
  </si>
  <si>
    <t>Capital One Financial</t>
  </si>
  <si>
    <t>Cardinal Health, Inc.</t>
  </si>
  <si>
    <t>Carnival Corp.</t>
  </si>
  <si>
    <t>Caterpillar Inc.</t>
  </si>
  <si>
    <t>Cendant Corporation</t>
  </si>
  <si>
    <t>Centex Corp.</t>
  </si>
  <si>
    <t>Century Telephone</t>
  </si>
  <si>
    <t>Ceridian Corp. (Old)</t>
  </si>
  <si>
    <t>Charles Schwab</t>
  </si>
  <si>
    <t>Charter One Financial</t>
  </si>
  <si>
    <t>Chiron Corp.</t>
  </si>
  <si>
    <t>Chubb Corp.</t>
  </si>
  <si>
    <t>CIGNA Corp.</t>
  </si>
  <si>
    <t>Cincinnati Financial</t>
  </si>
  <si>
    <t>CINergy Corp.</t>
  </si>
  <si>
    <t>Circuit City Group</t>
  </si>
  <si>
    <t>Cisco Systems</t>
  </si>
  <si>
    <t>Citigroup Inc.</t>
  </si>
  <si>
    <t>Citrix Systems</t>
  </si>
  <si>
    <t>Clear Channel Communications</t>
  </si>
  <si>
    <t>Clorox Co.</t>
  </si>
  <si>
    <t>CMS Energy</t>
  </si>
  <si>
    <t>Coca Cola Co.</t>
  </si>
  <si>
    <t>Coca-Cola Enterprises</t>
  </si>
  <si>
    <t>Colgate-Palmolive</t>
  </si>
  <si>
    <t>Comerica Inc.</t>
  </si>
  <si>
    <t>COMPAQ Computer</t>
  </si>
  <si>
    <t>Computer Associates Intl.</t>
  </si>
  <si>
    <t>Computer Sciences Corp.</t>
  </si>
  <si>
    <t>Compuware Corp.</t>
  </si>
  <si>
    <t>Comverse Technology</t>
  </si>
  <si>
    <t>ConAgra Foods, Inc.</t>
  </si>
  <si>
    <t>Conexant Systems</t>
  </si>
  <si>
    <t>Consolidated Edison</t>
  </si>
  <si>
    <t>Constellation Energy Group</t>
  </si>
  <si>
    <t>Convergys Corp.</t>
  </si>
  <si>
    <t>Cooper Industries</t>
  </si>
  <si>
    <t>Cooper Tire &amp; Rubber</t>
  </si>
  <si>
    <t>Coors (Adolph)</t>
  </si>
  <si>
    <t>Corning Inc.</t>
  </si>
  <si>
    <t>Costco Co.</t>
  </si>
  <si>
    <t>Crane Company</t>
  </si>
  <si>
    <t>CSX Corp.</t>
  </si>
  <si>
    <t>Cummins  Inc.</t>
  </si>
  <si>
    <t>CVS Corp.</t>
  </si>
  <si>
    <t>Dana Corp.</t>
  </si>
  <si>
    <t>Danaher Corp.</t>
  </si>
  <si>
    <t>Darden Restaurants</t>
  </si>
  <si>
    <t>Deere &amp; Co.</t>
  </si>
  <si>
    <t>Dell Computer</t>
  </si>
  <si>
    <t>Delphi Automotive Systems</t>
  </si>
  <si>
    <t>Delta Air Lines</t>
  </si>
  <si>
    <t>Deluxe Corp.</t>
  </si>
  <si>
    <t>Devon Energy Corp.</t>
  </si>
  <si>
    <t>Dillard Inc.</t>
  </si>
  <si>
    <t>Dollar General</t>
  </si>
  <si>
    <t>Dominion Resources</t>
  </si>
  <si>
    <t>Donnelley (R.R.) &amp; Sons</t>
  </si>
  <si>
    <t>Dover Corp.</t>
  </si>
  <si>
    <t>Dow Chemical</t>
  </si>
  <si>
    <t>Dow Jones &amp; Co.</t>
  </si>
  <si>
    <t>DTE Energy Co.</t>
  </si>
  <si>
    <t>Du Pont (E.I.)</t>
  </si>
  <si>
    <t>Duke Energy</t>
  </si>
  <si>
    <t>Dynegy Inc. (New) Class A</t>
  </si>
  <si>
    <t>Eastman Chemical</t>
  </si>
  <si>
    <t>Eastman Kodak</t>
  </si>
  <si>
    <t>Eaton Corp.</t>
  </si>
  <si>
    <t>Ecolab Inc.</t>
  </si>
  <si>
    <t>Edison Int'l</t>
  </si>
  <si>
    <t>Electronic Data Systems</t>
  </si>
  <si>
    <t>EMC Corp.</t>
  </si>
  <si>
    <t>Emerson Electric</t>
  </si>
  <si>
    <t>Engelhard Corp.</t>
  </si>
  <si>
    <t>Entergy Corp.</t>
  </si>
  <si>
    <t>EOG Resources</t>
  </si>
  <si>
    <t>Equifax Inc.</t>
  </si>
  <si>
    <t>Exelon Corp.</t>
  </si>
  <si>
    <t>Exxon Mobil Corp.</t>
  </si>
  <si>
    <t>Fannie Mae</t>
  </si>
  <si>
    <t>Federal Express</t>
  </si>
  <si>
    <t>Federal Home Loan Mtg.</t>
  </si>
  <si>
    <t>Federated Dept. Stores</t>
  </si>
  <si>
    <t>Fifth Third Bancorp</t>
  </si>
  <si>
    <t>First Data</t>
  </si>
  <si>
    <t>FirstEnergy Corp.</t>
  </si>
  <si>
    <t>Fleet Boston Financial Group</t>
  </si>
  <si>
    <t>Fluor Corp. (New)</t>
  </si>
  <si>
    <t>FMC Corp.</t>
  </si>
  <si>
    <t>Ford Motor</t>
  </si>
  <si>
    <t>Forest Laboratories</t>
  </si>
  <si>
    <t>Fortune Brands, Inc.</t>
  </si>
  <si>
    <t>FPL Group</t>
  </si>
  <si>
    <t>Franklin Resources</t>
  </si>
  <si>
    <t>Freeport-McMoran Cp &amp; Gld</t>
  </si>
  <si>
    <t>Gannett Co.</t>
  </si>
  <si>
    <t>Gap (The)</t>
  </si>
  <si>
    <t>Gateway Inc.</t>
  </si>
  <si>
    <t>General Dynamics</t>
  </si>
  <si>
    <t>General Electric</t>
  </si>
  <si>
    <t>General Mills</t>
  </si>
  <si>
    <t>General Motors</t>
  </si>
  <si>
    <t>Genuine Parts</t>
  </si>
  <si>
    <t>Georgia-Pacific Group</t>
  </si>
  <si>
    <t>Gillette Co.</t>
  </si>
  <si>
    <t>Golden West Financial</t>
  </si>
  <si>
    <t>Goodrich Corporation</t>
  </si>
  <si>
    <t>Goodyear Tire &amp; Rubber</t>
  </si>
  <si>
    <t>Grainger (W.W.) Inc.</t>
  </si>
  <si>
    <t>Great Lakes Chemical</t>
  </si>
  <si>
    <t>Guidant Corp.</t>
  </si>
  <si>
    <t>Halliburton Co.</t>
  </si>
  <si>
    <t>Harley-Davidson</t>
  </si>
  <si>
    <t>Harrah's Entertainment</t>
  </si>
  <si>
    <t>Hartford Financial Svc.Gp.</t>
  </si>
  <si>
    <t>Hasbro Inc.</t>
  </si>
  <si>
    <t>HCA - The Health Co</t>
  </si>
  <si>
    <t>Heinz (H.J.)</t>
  </si>
  <si>
    <t>Hercules, Inc.</t>
  </si>
  <si>
    <t>Hershey Foods</t>
  </si>
  <si>
    <t>Hilton Hotels</t>
  </si>
  <si>
    <t>Home Depot</t>
  </si>
  <si>
    <t>Homestake Mining</t>
  </si>
  <si>
    <t>Honeywell Int'l Inc.</t>
  </si>
  <si>
    <t>Household International</t>
  </si>
  <si>
    <t>Humana Inc.</t>
  </si>
  <si>
    <t>Huntington Bancshares</t>
  </si>
  <si>
    <t>Illinois Tool Works</t>
  </si>
  <si>
    <t>IMS Health Inc.</t>
  </si>
  <si>
    <t>Inco, Ltd.</t>
  </si>
  <si>
    <t>Ingersoll-Rand</t>
  </si>
  <si>
    <t>Intel Corp.</t>
  </si>
  <si>
    <t>International Bus. Machines</t>
  </si>
  <si>
    <t>International Flav/Frag</t>
  </si>
  <si>
    <t>International Paper</t>
  </si>
  <si>
    <t>Interpublic Group</t>
  </si>
  <si>
    <t>Intuit, Inc.</t>
  </si>
  <si>
    <t>ITT Industries, Inc.</t>
  </si>
  <si>
    <t>J.P. Morgan Chase &amp; Co.</t>
  </si>
  <si>
    <t>JDS Uniphase Corp</t>
  </si>
  <si>
    <t>Jefferson-Pilot</t>
  </si>
  <si>
    <t>Johnson &amp; Johnson</t>
  </si>
  <si>
    <t>Johnson Controls</t>
  </si>
  <si>
    <t>KB Home</t>
  </si>
  <si>
    <t>Kellogg Co.</t>
  </si>
  <si>
    <t>Kerr-McGee</t>
  </si>
  <si>
    <t>KeyCorp</t>
  </si>
  <si>
    <t>Keyspan Energy</t>
  </si>
  <si>
    <t>Kimberly-Clark</t>
  </si>
  <si>
    <t>Kinder Morgan</t>
  </si>
  <si>
    <t>King Pharmaceuticals</t>
  </si>
  <si>
    <t>KLA-Tencor Corp.</t>
  </si>
  <si>
    <t>Knight-Ridder Inc.</t>
  </si>
  <si>
    <t>Kohl's Corp.</t>
  </si>
  <si>
    <t>Kroger Co.</t>
  </si>
  <si>
    <t>Leggett &amp; Platt</t>
  </si>
  <si>
    <t>Lehman Bros.</t>
  </si>
  <si>
    <t>Lexmark Int'l Inc</t>
  </si>
  <si>
    <t>Lilly (Eli) &amp; Co.</t>
  </si>
  <si>
    <t>Limited, The</t>
  </si>
  <si>
    <t>Lincoln National</t>
  </si>
  <si>
    <t>Linear Technology Corp.</t>
  </si>
  <si>
    <t>Liz Claiborne, Inc.</t>
  </si>
  <si>
    <t>Lockheed Martin Corp.</t>
  </si>
  <si>
    <t>Loews Corp.</t>
  </si>
  <si>
    <t>Longs Drug Stores</t>
  </si>
  <si>
    <t>Louisiana Pacific</t>
  </si>
  <si>
    <t>Lowe's Cos.</t>
  </si>
  <si>
    <t>LSI Logic</t>
  </si>
  <si>
    <t>Lucent Technologies</t>
  </si>
  <si>
    <t>Manor Care Inc.</t>
  </si>
  <si>
    <t>Marriott Int'l.</t>
  </si>
  <si>
    <t>Marsh &amp; McLennan</t>
  </si>
  <si>
    <t>Masco Corp.</t>
  </si>
  <si>
    <t>Mattel, Inc.</t>
  </si>
  <si>
    <t>Maxim Integrated Prod</t>
  </si>
  <si>
    <t>May Dept. Stores</t>
  </si>
  <si>
    <t>Maytag Corp.</t>
  </si>
  <si>
    <t>MBIA Inc.</t>
  </si>
  <si>
    <t>MBNA Corp.</t>
  </si>
  <si>
    <t>McDermott International</t>
  </si>
  <si>
    <t>McDonald's Corp.</t>
  </si>
  <si>
    <t>McGraw-Hill</t>
  </si>
  <si>
    <t>McKesson Corp. (New)</t>
  </si>
  <si>
    <t>Mead Corp.</t>
  </si>
  <si>
    <t>MedImmune Inc.</t>
  </si>
  <si>
    <t>Medtronic Inc.</t>
  </si>
  <si>
    <t>Mellon Bank Corp.</t>
  </si>
  <si>
    <t>Merck &amp; Co.</t>
  </si>
  <si>
    <t>Mercury Interactive</t>
  </si>
  <si>
    <t>Meredith Corp.</t>
  </si>
  <si>
    <t>Merrill Lynch</t>
  </si>
  <si>
    <t>MetLife Inc.</t>
  </si>
  <si>
    <t>MGIC Investment</t>
  </si>
  <si>
    <t>Micron Technology</t>
  </si>
  <si>
    <t>Microsoft Corp.</t>
  </si>
  <si>
    <t>Millipore Corp.</t>
  </si>
  <si>
    <t>Minn. Mining &amp; Mfg.</t>
  </si>
  <si>
    <t>Molex Inc.</t>
  </si>
  <si>
    <t>Moody's Corp</t>
  </si>
  <si>
    <t>Morgan Stanley, Dean Witter</t>
  </si>
  <si>
    <t>Motorola Inc.</t>
  </si>
  <si>
    <t>Nabors Industries</t>
  </si>
  <si>
    <t>National City Corp.</t>
  </si>
  <si>
    <t>National Semiconductor</t>
  </si>
  <si>
    <t>National Service Ind.</t>
  </si>
  <si>
    <t>Navistar International Corp.</t>
  </si>
  <si>
    <t>NCR Corp.</t>
  </si>
  <si>
    <t>Network Appliance</t>
  </si>
  <si>
    <t>New York Times Cl. A</t>
  </si>
  <si>
    <t>Newell Rubbermaid Co.</t>
  </si>
  <si>
    <t>Newmont Mining</t>
  </si>
  <si>
    <t>Nextel Communications</t>
  </si>
  <si>
    <t>Niagara Mohawk Power</t>
  </si>
  <si>
    <t>NICOR Inc.</t>
  </si>
  <si>
    <t>NIKE Inc.</t>
  </si>
  <si>
    <t>NiSource Inc.</t>
  </si>
  <si>
    <t>Nordstrom</t>
  </si>
  <si>
    <t>Norfolk Southern Corp.</t>
  </si>
  <si>
    <t>Nortel Networks Corp Hldg Co.</t>
  </si>
  <si>
    <t>Northern Trust Corp.</t>
  </si>
  <si>
    <t>Northrop Grumman Corp.</t>
  </si>
  <si>
    <t>Novell Inc.</t>
  </si>
  <si>
    <t>Novellus Systems</t>
  </si>
  <si>
    <t>Nucor Corp.</t>
  </si>
  <si>
    <t>Occidental Petroleum</t>
  </si>
  <si>
    <t>Office Depot</t>
  </si>
  <si>
    <t>Omnicom Group</t>
  </si>
  <si>
    <t>ONEOK Inc.</t>
  </si>
  <si>
    <t>Oracle Corp.</t>
  </si>
  <si>
    <t>PACCAR Inc.</t>
  </si>
  <si>
    <t>Pactiv Corp.</t>
  </si>
  <si>
    <t>Pall Corp.</t>
  </si>
  <si>
    <t>Palm Inc.</t>
  </si>
  <si>
    <t>Parametric Technology</t>
  </si>
  <si>
    <t>Parker-Hannifin</t>
  </si>
  <si>
    <t>Paychex Inc.</t>
  </si>
  <si>
    <t>Penney (J.C.)</t>
  </si>
  <si>
    <t>Peoples Energy</t>
  </si>
  <si>
    <t>PeopleSoft Inc.</t>
  </si>
  <si>
    <t>PepsiCo Inc.</t>
  </si>
  <si>
    <t>PerkinElmer</t>
  </si>
  <si>
    <t>Pfizer, Inc.</t>
  </si>
  <si>
    <t>PG&amp;E Corp.</t>
  </si>
  <si>
    <t>Pharmacia Corp</t>
  </si>
  <si>
    <t>Phelps Dodge</t>
  </si>
  <si>
    <t>Philip Morris</t>
  </si>
  <si>
    <t>Pinnacle West Capital</t>
  </si>
  <si>
    <t>Pitney-Bowes</t>
  </si>
  <si>
    <t>Placer Dome Inc.</t>
  </si>
  <si>
    <t>PNC Bank Corp.</t>
  </si>
  <si>
    <t>Potlatch Corp.</t>
  </si>
  <si>
    <t>Power-One Inc.</t>
  </si>
  <si>
    <t>PP &amp; L Resources</t>
  </si>
  <si>
    <t>PPG Industries</t>
  </si>
  <si>
    <t>Praxair, Inc.</t>
  </si>
  <si>
    <t>Procter &amp; Gamble</t>
  </si>
  <si>
    <t>Progress Energy, Inc.</t>
  </si>
  <si>
    <t>Progressive Corp.</t>
  </si>
  <si>
    <t>Providian Financial Corp.</t>
  </si>
  <si>
    <t>Public Serv. Enterprise Inc.</t>
  </si>
  <si>
    <t>Pulte Homes, Inc.</t>
  </si>
  <si>
    <t>QLogic Corp.</t>
  </si>
  <si>
    <t>QUALCOMM Inc.</t>
  </si>
  <si>
    <t>Quintiles Transnational</t>
  </si>
  <si>
    <t>Qwest Communications Int</t>
  </si>
  <si>
    <t>RadioShack Corp</t>
  </si>
  <si>
    <t>Reebok International</t>
  </si>
  <si>
    <t>Robert Half International</t>
  </si>
  <si>
    <t>Rockwell International</t>
  </si>
  <si>
    <t>Rohm &amp; Haas</t>
  </si>
  <si>
    <t>Rowan Cos.</t>
  </si>
  <si>
    <t>Royal Dutch Petroleum</t>
  </si>
  <si>
    <t>Ryder System</t>
  </si>
  <si>
    <t>Sabre Holding Corp.</t>
  </si>
  <si>
    <t>SAFECO Corp.</t>
  </si>
  <si>
    <t>Safeway Inc.</t>
  </si>
  <si>
    <t>Sanmina-SCI Corp.</t>
  </si>
  <si>
    <t>Sapient Corp</t>
  </si>
  <si>
    <t>Sara Lee Corp.</t>
  </si>
  <si>
    <t>SBC Communications Inc.</t>
  </si>
  <si>
    <t>Schering-Plough</t>
  </si>
  <si>
    <t>Schlumberger Ltd.</t>
  </si>
  <si>
    <t>Scientific-Atlanta</t>
  </si>
  <si>
    <t>Sealed Air Corp.(New)</t>
  </si>
  <si>
    <t>Sears, Roebuck &amp; Co.</t>
  </si>
  <si>
    <t>Sempra Energy</t>
  </si>
  <si>
    <t>Sherwin-Williams</t>
  </si>
  <si>
    <t>Siebel  Systems Inc</t>
  </si>
  <si>
    <t>Sigma-Aldrich</t>
  </si>
  <si>
    <t>Snap-On Inc.</t>
  </si>
  <si>
    <t>Solectron</t>
  </si>
  <si>
    <t>Southern Co.</t>
  </si>
  <si>
    <t>SouthTrust Corp.</t>
  </si>
  <si>
    <t>Southwest Airlines</t>
  </si>
  <si>
    <t>Sprint Corp. FON</t>
  </si>
  <si>
    <t>Sprint Corp. PCS</t>
  </si>
  <si>
    <t>St Jude Medical</t>
  </si>
  <si>
    <t>St. Paul Cos.</t>
  </si>
  <si>
    <t>Stanley Works</t>
  </si>
  <si>
    <t>Staples Inc.</t>
  </si>
  <si>
    <t>Starbucks Corp.</t>
  </si>
  <si>
    <t>Starwood Hotels &amp; Resorts</t>
  </si>
  <si>
    <t>State Street Corp.</t>
  </si>
  <si>
    <t>Stryker Corp.</t>
  </si>
  <si>
    <t>Sun Microsystems</t>
  </si>
  <si>
    <t>Sunoco., Inc.</t>
  </si>
  <si>
    <t>SunTrust Banks</t>
  </si>
  <si>
    <t>Supervalu Inc.</t>
  </si>
  <si>
    <t>Symbol Technologies</t>
  </si>
  <si>
    <t>Synovus Financial</t>
  </si>
  <si>
    <t>Sysco Corp.</t>
  </si>
  <si>
    <t>T. Rowe Price Group</t>
  </si>
  <si>
    <t>Target Corp.</t>
  </si>
  <si>
    <t>Tektronix Inc.</t>
  </si>
  <si>
    <t>Tellabs, Inc.</t>
  </si>
  <si>
    <t>Temple-Inland</t>
  </si>
  <si>
    <t>Tenet Healthcare Corp.</t>
  </si>
  <si>
    <t>Teradyne Inc.</t>
  </si>
  <si>
    <t>Texas Instruments</t>
  </si>
  <si>
    <t>Textron Inc.</t>
  </si>
  <si>
    <t>Thermo Electron</t>
  </si>
  <si>
    <t>Thomas &amp; Betts</t>
  </si>
  <si>
    <t>Tiffany &amp; Co.</t>
  </si>
  <si>
    <t>Timken Co.</t>
  </si>
  <si>
    <t>TJX Companies Inc.</t>
  </si>
  <si>
    <t>Torchmark Corp.</t>
  </si>
  <si>
    <t>Toys R Us Hldg. Cos.</t>
  </si>
  <si>
    <t>Transocean Sedco Forex</t>
  </si>
  <si>
    <t>Tribune Co.</t>
  </si>
  <si>
    <t>TRICON Global Restaurants</t>
  </si>
  <si>
    <t>TRW Inc.</t>
  </si>
  <si>
    <t>Tupperware Corp.</t>
  </si>
  <si>
    <t>TXU Corp.</t>
  </si>
  <si>
    <t>Tyco International</t>
  </si>
  <si>
    <t>U.S. Bancorp (Old2)</t>
  </si>
  <si>
    <t>Unilever N.V.</t>
  </si>
  <si>
    <t>Union Pacific</t>
  </si>
  <si>
    <t>Union Planters Corporation</t>
  </si>
  <si>
    <t>Unisys Corp.</t>
  </si>
  <si>
    <t>United Health Group Inc.</t>
  </si>
  <si>
    <t>United Technologies</t>
  </si>
  <si>
    <t>Unocal Corp.</t>
  </si>
  <si>
    <t>UNUM Corp.</t>
  </si>
  <si>
    <t>USA Education Inc</t>
  </si>
  <si>
    <t>UST Inc.</t>
  </si>
  <si>
    <t>USX-Marathon Group</t>
  </si>
  <si>
    <t>USX-U.S. Steel Group</t>
  </si>
  <si>
    <t>V.F. Corp.</t>
  </si>
  <si>
    <t>Veritas Software</t>
  </si>
  <si>
    <t>Verizon Communications</t>
  </si>
  <si>
    <t>Viacom Inc.</t>
  </si>
  <si>
    <t>Visteon Corp.</t>
  </si>
  <si>
    <t>Vitesse Semiconductor</t>
  </si>
  <si>
    <t>Vulcan Materials</t>
  </si>
  <si>
    <t>Wachovia Corp.</t>
  </si>
  <si>
    <t>Wal-Mart Stores</t>
  </si>
  <si>
    <t>Walgreen Co.</t>
  </si>
  <si>
    <t>Walt Disney Co.</t>
  </si>
  <si>
    <t>Washington Mutual</t>
  </si>
  <si>
    <t>Waste Management Inc.</t>
  </si>
  <si>
    <t>Watson Pharmaceuticals</t>
  </si>
  <si>
    <t>WellPoint Health Networks</t>
  </si>
  <si>
    <t>Wells Fargo</t>
  </si>
  <si>
    <t>Wendy's International</t>
  </si>
  <si>
    <t>Weyerhaeuser Corp.</t>
  </si>
  <si>
    <t>Whirlpool Corp.</t>
  </si>
  <si>
    <t>Willamette Industries</t>
  </si>
  <si>
    <t>Williams Cos.</t>
  </si>
  <si>
    <t>Winn-Dixie</t>
  </si>
  <si>
    <t>Worthington Ind.</t>
  </si>
  <si>
    <t>Wrigley (Wm) Jr.</t>
  </si>
  <si>
    <t>Xcel Energy Inc</t>
  </si>
  <si>
    <t>Xerox Corp.</t>
  </si>
  <si>
    <t>Xilinx, Inc</t>
  </si>
  <si>
    <t>Yahoo Inc.</t>
  </si>
  <si>
    <t>Annual Returns (12/31/2001)</t>
  </si>
  <si>
    <t>Company Name</t>
  </si>
  <si>
    <t>.</t>
  </si>
  <si>
    <t>Top 75</t>
  </si>
  <si>
    <t>Annual Returns (12/31/2001) For S&amp;P 500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</si>
</sst>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0.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21" applyNumberFormat="1" applyAlignment="1">
      <alignment/>
    </xf>
    <xf numFmtId="168" fontId="0" fillId="0" borderId="0" xfId="0" applyNumberFormat="1" applyAlignment="1">
      <alignment horizontal="center"/>
    </xf>
    <xf numFmtId="9" fontId="0" fillId="0" borderId="0" xfId="21" applyAlignment="1">
      <alignment horizontal="center" wrapText="1"/>
    </xf>
    <xf numFmtId="9" fontId="0" fillId="0" borderId="0" xfId="21" applyAlignment="1">
      <alignment horizontal="center"/>
    </xf>
    <xf numFmtId="164" fontId="0" fillId="0" borderId="0" xfId="21" applyNumberFormat="1" applyAlignment="1">
      <alignment horizontal="center"/>
    </xf>
    <xf numFmtId="168" fontId="0" fillId="0" borderId="0" xfId="21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9" fontId="0" fillId="0" borderId="0" xfId="21" applyAlignment="1">
      <alignment horizontal="left" wrapText="1"/>
    </xf>
    <xf numFmtId="0" fontId="2" fillId="0" borderId="0" xfId="0" applyFont="1" applyAlignment="1">
      <alignment horizontal="left"/>
    </xf>
    <xf numFmtId="9" fontId="2" fillId="0" borderId="0" xfId="21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21" applyNumberFormat="1" applyFont="1" applyAlignment="1">
      <alignment horizontal="center" wrapText="1"/>
    </xf>
    <xf numFmtId="9" fontId="2" fillId="0" borderId="0" xfId="21" applyFont="1" applyAlignment="1">
      <alignment horizontal="center" wrapText="1"/>
    </xf>
    <xf numFmtId="168" fontId="2" fillId="0" borderId="0" xfId="21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8" fontId="1" fillId="0" borderId="0" xfId="0" applyNumberFormat="1" applyFont="1" applyAlignment="1" applyProtection="1">
      <alignment horizontal="center"/>
      <protection locked="0"/>
    </xf>
    <xf numFmtId="164" fontId="0" fillId="0" borderId="0" xfId="21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168" fontId="2" fillId="0" borderId="0" xfId="21" applyNumberFormat="1" applyFont="1" applyAlignment="1">
      <alignment horizontal="center"/>
    </xf>
    <xf numFmtId="9" fontId="0" fillId="0" borderId="0" xfId="21" applyFont="1" applyAlignment="1">
      <alignment horizontal="center" wrapText="1"/>
    </xf>
    <xf numFmtId="9" fontId="4" fillId="0" borderId="0" xfId="2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21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10" fontId="0" fillId="0" borderId="0" xfId="21" applyNumberFormat="1" applyBorder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21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63"/>
  <sheetViews>
    <sheetView tabSelected="1" workbookViewId="0" topLeftCell="A1">
      <selection activeCell="F3" sqref="F3"/>
    </sheetView>
  </sheetViews>
  <sheetFormatPr defaultColWidth="9.140625" defaultRowHeight="12.75"/>
  <cols>
    <col min="1" max="1" width="25.8515625" style="0" customWidth="1"/>
    <col min="2" max="2" width="18.00390625" style="30" customWidth="1"/>
    <col min="3" max="3" width="16.140625" style="1" customWidth="1"/>
    <col min="4" max="4" width="15.140625" style="7" customWidth="1"/>
    <col min="5" max="5" width="14.421875" style="1" customWidth="1"/>
    <col min="6" max="16384" width="9.140625" style="1" customWidth="1"/>
  </cols>
  <sheetData>
    <row r="1" spans="1:5" s="16" customFormat="1" ht="25.5" customHeight="1">
      <c r="A1" s="15" t="s">
        <v>482</v>
      </c>
      <c r="B1" s="35" t="s">
        <v>481</v>
      </c>
      <c r="C1" s="25" t="s">
        <v>5</v>
      </c>
      <c r="D1" s="18" t="s">
        <v>1</v>
      </c>
      <c r="E1" s="16" t="s">
        <v>2</v>
      </c>
    </row>
    <row r="2" ht="12.75">
      <c r="I2" s="1" t="s">
        <v>13</v>
      </c>
    </row>
    <row r="3" spans="1:10" ht="12.75">
      <c r="A3" t="s">
        <v>20</v>
      </c>
      <c r="B3" s="31">
        <v>0.1702455767933475</v>
      </c>
      <c r="C3" s="1">
        <f ca="1">RAND()+RAND()+RAND()+RAND()+RAND()+RAND()+RAND()+RAND()+RAND()+RAND()+RAND()+RAND()-6</f>
        <v>-0.6688888409698581</v>
      </c>
      <c r="D3" s="7">
        <f>C3*'Top 25 Simulated Judgments'!$C$3</f>
        <v>0.113390603002858</v>
      </c>
      <c r="E3" s="7">
        <f>(C3*'Top 25 Simulated Judgments'!$K$2)+((3.71*(I3-0.8))*'Top 25 Simulated Judgments'!$L$2)</f>
        <v>-0.6411552356153218</v>
      </c>
      <c r="G3" s="1">
        <f>STDEV(C3:C463)</f>
        <v>0.9859239669134315</v>
      </c>
      <c r="H3" s="4">
        <f aca="true" t="shared" si="0" ref="H3:H64">C3+I3</f>
        <v>0.26730762046481993</v>
      </c>
      <c r="I3" s="1">
        <f aca="true" t="shared" si="1" ref="I3:I64">(B3+100%)*0.8</f>
        <v>0.936196461434678</v>
      </c>
      <c r="J3" s="1">
        <f aca="true" t="shared" si="2" ref="J3:J64">(B3+100%)*0.9</f>
        <v>1.0532210191140128</v>
      </c>
    </row>
    <row r="4" spans="1:10" ht="12.75">
      <c r="A4" t="s">
        <v>21</v>
      </c>
      <c r="B4" s="31">
        <v>0.7928803723032882</v>
      </c>
      <c r="C4" s="1">
        <f aca="true" ca="1" t="shared" si="3" ref="C4:C67">RAND()+RAND()+RAND()+RAND()+RAND()+RAND()+RAND()+RAND()+RAND()+RAND()+RAND()+RAND()-6</f>
        <v>1.3968190437146157</v>
      </c>
      <c r="D4" s="7">
        <f>C4*'Top 25 Simulated Judgments'!$C$3</f>
        <v>-0.2367899476735523</v>
      </c>
      <c r="E4" s="7">
        <f>(C4*'Top 25 Simulated Judgments'!$K$2)+((3.71*(I4-0.8))*'Top 25 Simulated Judgments'!$L$2)</f>
        <v>0.7611009507993066</v>
      </c>
      <c r="H4" s="4">
        <f t="shared" si="0"/>
        <v>2.8311233415572463</v>
      </c>
      <c r="I4" s="1">
        <f t="shared" si="1"/>
        <v>1.4343042978426306</v>
      </c>
      <c r="J4" s="1">
        <f t="shared" si="2"/>
        <v>1.6135923350729595</v>
      </c>
    </row>
    <row r="5" spans="1:10" ht="12.75">
      <c r="A5" t="s">
        <v>22</v>
      </c>
      <c r="B5" s="31">
        <v>-0.7462069018133755</v>
      </c>
      <c r="C5" s="1">
        <f ca="1" t="shared" si="3"/>
        <v>0.7224006614020517</v>
      </c>
      <c r="D5" s="7">
        <f>C5*'Top 25 Simulated Judgments'!$C$3</f>
        <v>-0.12246197213765946</v>
      </c>
      <c r="E5" s="7">
        <f>(C5*'Top 25 Simulated Judgments'!$K$2)+((3.71*(I5-0.8))*'Top 25 Simulated Judgments'!$L$2)</f>
        <v>0.975383643769004</v>
      </c>
      <c r="G5" s="1">
        <f>AVERAGE(I3:I463)</f>
        <v>0.8030704282717551</v>
      </c>
      <c r="H5" s="4">
        <f t="shared" si="0"/>
        <v>0.9254351399513514</v>
      </c>
      <c r="I5" s="1">
        <f t="shared" si="1"/>
        <v>0.20303447854929965</v>
      </c>
      <c r="J5" s="1">
        <f t="shared" si="2"/>
        <v>0.22841378836796208</v>
      </c>
    </row>
    <row r="6" spans="1:10" ht="12.75">
      <c r="A6" t="s">
        <v>23</v>
      </c>
      <c r="B6" s="31">
        <v>-0.465401111352393</v>
      </c>
      <c r="C6" s="1">
        <f ca="1" t="shared" si="3"/>
        <v>-1.548936146356021</v>
      </c>
      <c r="D6" s="7">
        <f>C6*'Top 25 Simulated Judgments'!$C$3</f>
        <v>0.26257696778671014</v>
      </c>
      <c r="E6" s="7">
        <f>(C6*'Top 25 Simulated Judgments'!$K$2)+((3.71*(I6-0.8))*'Top 25 Simulated Judgments'!$L$2)</f>
        <v>-1.0521982526203908</v>
      </c>
      <c r="G6" s="1">
        <f>STDEV(I3:I463)</f>
        <v>0.2901756059634264</v>
      </c>
      <c r="H6" s="4">
        <f t="shared" si="0"/>
        <v>-1.1212570354379354</v>
      </c>
      <c r="I6" s="1">
        <f t="shared" si="1"/>
        <v>0.4276791109180856</v>
      </c>
      <c r="J6" s="1">
        <f t="shared" si="2"/>
        <v>0.4811389997828463</v>
      </c>
    </row>
    <row r="7" spans="1:10" ht="12.75">
      <c r="A7" t="s">
        <v>24</v>
      </c>
      <c r="B7" s="31">
        <v>0.14823526926170105</v>
      </c>
      <c r="C7" s="1">
        <f ca="1" t="shared" si="3"/>
        <v>-0.18081981367314093</v>
      </c>
      <c r="D7" s="7">
        <f>C7*'Top 25 Simulated Judgments'!$C$3</f>
        <v>0.0306527280041525</v>
      </c>
      <c r="E7" s="7">
        <f>(C7*'Top 25 Simulated Judgments'!$K$2)+((3.71*(I7-0.8))*'Top 25 Simulated Judgments'!$L$2)</f>
        <v>-0.22474986396907065</v>
      </c>
      <c r="H7" s="4">
        <f t="shared" si="0"/>
        <v>0.7377684017362199</v>
      </c>
      <c r="I7" s="1">
        <f t="shared" si="1"/>
        <v>0.9185882154093609</v>
      </c>
      <c r="J7" s="1">
        <f t="shared" si="2"/>
        <v>1.033411742335531</v>
      </c>
    </row>
    <row r="8" spans="1:10" ht="12.75">
      <c r="A8" t="s">
        <v>25</v>
      </c>
      <c r="B8" s="31">
        <v>-0.7047403994316979</v>
      </c>
      <c r="C8" s="1">
        <f ca="1" t="shared" si="3"/>
        <v>-0.5795825370742866</v>
      </c>
      <c r="D8" s="7">
        <f>C8*'Top 25 Simulated Judgments'!$C$3</f>
        <v>0.09825132270631069</v>
      </c>
      <c r="E8" s="7">
        <f>(C8*'Top 25 Simulated Judgments'!$K$2)+((3.71*(I8-0.8))*'Top 25 Simulated Judgments'!$L$2)</f>
        <v>-0.12674962773401938</v>
      </c>
      <c r="G8" s="1">
        <f>AVERAGE(J3:J463)</f>
        <v>0.9034542318057242</v>
      </c>
      <c r="H8" s="4">
        <f t="shared" si="0"/>
        <v>-0.34337485661964495</v>
      </c>
      <c r="I8" s="1">
        <f t="shared" si="1"/>
        <v>0.23620768045464172</v>
      </c>
      <c r="J8" s="1">
        <f t="shared" si="2"/>
        <v>0.2657336405114719</v>
      </c>
    </row>
    <row r="9" spans="1:10" ht="12.75">
      <c r="A9" t="s">
        <v>26</v>
      </c>
      <c r="B9" s="31">
        <v>-0.19555932089245565</v>
      </c>
      <c r="C9" s="1">
        <f ca="1" t="shared" si="3"/>
        <v>0.742354829365885</v>
      </c>
      <c r="D9" s="7">
        <f>C9*'Top 25 Simulated Judgments'!$C$3</f>
        <v>-0.12584461959603038</v>
      </c>
      <c r="E9" s="7">
        <f>(C9*'Top 25 Simulated Judgments'!$K$2)+((3.71*(I9-0.8))*'Top 25 Simulated Judgments'!$L$2)</f>
        <v>0.7149035108194655</v>
      </c>
      <c r="G9" s="1">
        <f>STDEV(J3:J463)</f>
        <v>0.3264475567088545</v>
      </c>
      <c r="H9" s="4">
        <f t="shared" si="0"/>
        <v>1.3859073726519204</v>
      </c>
      <c r="I9" s="1">
        <f t="shared" si="1"/>
        <v>0.6435525432860355</v>
      </c>
      <c r="J9" s="1">
        <f t="shared" si="2"/>
        <v>0.7239966111967899</v>
      </c>
    </row>
    <row r="10" spans="1:10" ht="12.75">
      <c r="A10" t="s">
        <v>27</v>
      </c>
      <c r="B10" s="31">
        <v>-0.3150501661884507</v>
      </c>
      <c r="C10" s="1">
        <f ca="1" t="shared" si="3"/>
        <v>-0.6358867692163575</v>
      </c>
      <c r="D10" s="7">
        <f>C10*'Top 25 Simulated Judgments'!$C$3</f>
        <v>0.10779606383989765</v>
      </c>
      <c r="E10" s="7">
        <f>(C10*'Top 25 Simulated Judgments'!$K$2)+((3.71*(I10-0.8))*'Top 25 Simulated Judgments'!$L$2)</f>
        <v>-0.36957703440417533</v>
      </c>
      <c r="H10" s="4">
        <f t="shared" si="0"/>
        <v>-0.08792690216711796</v>
      </c>
      <c r="I10" s="1">
        <f t="shared" si="1"/>
        <v>0.5479598670492395</v>
      </c>
      <c r="J10" s="1">
        <f t="shared" si="2"/>
        <v>0.6164548504303944</v>
      </c>
    </row>
    <row r="11" spans="1:10" ht="12.75">
      <c r="A11" t="s">
        <v>28</v>
      </c>
      <c r="B11" s="31">
        <v>-0.47926940221220393</v>
      </c>
      <c r="C11" s="1">
        <f ca="1" t="shared" si="3"/>
        <v>-0.4417717528417864</v>
      </c>
      <c r="D11" s="7">
        <f>C11*'Top 25 Simulated Judgments'!$C$3</f>
        <v>0.07488952181012243</v>
      </c>
      <c r="E11" s="7">
        <f>(C11*'Top 25 Simulated Judgments'!$K$2)+((3.71*(I11-0.8))*'Top 25 Simulated Judgments'!$L$2)</f>
        <v>-0.12574364269679517</v>
      </c>
      <c r="H11" s="4">
        <f t="shared" si="0"/>
        <v>-0.025187274611549515</v>
      </c>
      <c r="I11" s="1">
        <f t="shared" si="1"/>
        <v>0.41658447823023687</v>
      </c>
      <c r="J11" s="1">
        <f t="shared" si="2"/>
        <v>0.4686575380090165</v>
      </c>
    </row>
    <row r="12" spans="1:10" ht="12.75">
      <c r="A12" t="s">
        <v>29</v>
      </c>
      <c r="B12" s="31">
        <v>0.1657700064666394</v>
      </c>
      <c r="C12" s="1">
        <f ca="1" t="shared" si="3"/>
        <v>-2.3008348595644357</v>
      </c>
      <c r="D12" s="7">
        <f>C12*'Top 25 Simulated Judgments'!$C$3</f>
        <v>0.3900394746572906</v>
      </c>
      <c r="E12" s="7">
        <f>(C12*'Top 25 Simulated Judgments'!$K$2)+((3.71*(I12-0.8))*'Top 25 Simulated Judgments'!$L$2)</f>
        <v>-1.9942005536141776</v>
      </c>
      <c r="H12" s="4">
        <f t="shared" si="0"/>
        <v>-1.3682188543911242</v>
      </c>
      <c r="I12" s="1">
        <f t="shared" si="1"/>
        <v>0.9326160051733116</v>
      </c>
      <c r="J12" s="1">
        <f t="shared" si="2"/>
        <v>1.0491930058199754</v>
      </c>
    </row>
    <row r="13" spans="1:10" ht="12.75">
      <c r="A13" t="s">
        <v>30</v>
      </c>
      <c r="B13" s="31">
        <v>0.05322149455900371</v>
      </c>
      <c r="C13" s="1">
        <f ca="1" t="shared" si="3"/>
        <v>-1.6599205835319424</v>
      </c>
      <c r="D13" s="7">
        <f>C13*'Top 25 Simulated Judgments'!$C$3</f>
        <v>0.2813911436026252</v>
      </c>
      <c r="E13" s="7">
        <f>(C13*'Top 25 Simulated Judgments'!$K$2)+((3.71*(I13-0.8))*'Top 25 Simulated Judgments'!$L$2)</f>
        <v>-1.4053071895786633</v>
      </c>
      <c r="H13" s="4">
        <f t="shared" si="0"/>
        <v>-0.8173433878847394</v>
      </c>
      <c r="I13" s="1">
        <f t="shared" si="1"/>
        <v>0.842577195647203</v>
      </c>
      <c r="J13" s="1">
        <f t="shared" si="2"/>
        <v>0.9478993451031034</v>
      </c>
    </row>
    <row r="14" spans="1:10" ht="12.75">
      <c r="A14" t="s">
        <v>31</v>
      </c>
      <c r="B14" s="31">
        <v>0.2172600155091715</v>
      </c>
      <c r="C14" s="1">
        <f ca="1" t="shared" si="3"/>
        <v>0.17455036166011517</v>
      </c>
      <c r="D14" s="7">
        <f>C14*'Top 25 Simulated Judgments'!$C$3</f>
        <v>-0.029589925187433797</v>
      </c>
      <c r="E14" s="7">
        <f>(C14*'Top 25 Simulated Judgments'!$K$2)+((3.71*(I14-0.8))*'Top 25 Simulated Judgments'!$L$2)</f>
        <v>0.03564869405876253</v>
      </c>
      <c r="H14" s="4">
        <f t="shared" si="0"/>
        <v>1.1483583740674526</v>
      </c>
      <c r="I14" s="1">
        <f t="shared" si="1"/>
        <v>0.9738080124073373</v>
      </c>
      <c r="J14" s="1">
        <f t="shared" si="2"/>
        <v>1.0955340139582543</v>
      </c>
    </row>
    <row r="15" spans="1:10" ht="12.75">
      <c r="A15" t="s">
        <v>32</v>
      </c>
      <c r="B15" s="31">
        <v>0.06755845784040115</v>
      </c>
      <c r="C15" s="1">
        <f ca="1" t="shared" si="3"/>
        <v>-0.3524645836899909</v>
      </c>
      <c r="D15" s="7">
        <f>C15*'Top 25 Simulated Judgments'!$C$3</f>
        <v>0.05975009483460699</v>
      </c>
      <c r="E15" s="7">
        <f>(C15*'Top 25 Simulated Judgments'!$K$2)+((3.71*(I15-0.8))*'Top 25 Simulated Judgments'!$L$2)</f>
        <v>-0.3267057077367053</v>
      </c>
      <c r="H15" s="4">
        <f t="shared" si="0"/>
        <v>0.5015821825823301</v>
      </c>
      <c r="I15" s="1">
        <f t="shared" si="1"/>
        <v>0.854046766272321</v>
      </c>
      <c r="J15" s="1">
        <f t="shared" si="2"/>
        <v>0.9608026120563611</v>
      </c>
    </row>
    <row r="16" spans="1:10" ht="12.75">
      <c r="A16" t="s">
        <v>33</v>
      </c>
      <c r="B16" s="31">
        <v>0.07842797055390016</v>
      </c>
      <c r="C16" s="1">
        <f ca="1" t="shared" si="3"/>
        <v>-0.42536410097901367</v>
      </c>
      <c r="D16" s="7">
        <f>C16*'Top 25 Simulated Judgments'!$C$3</f>
        <v>0.07210808276580655</v>
      </c>
      <c r="E16" s="7">
        <f>(C16*'Top 25 Simulated Judgments'!$K$2)+((3.71*(I16-0.8))*'Top 25 Simulated Judgments'!$L$2)</f>
        <v>-0.39271610061788886</v>
      </c>
      <c r="H16" s="4">
        <f t="shared" si="0"/>
        <v>0.43737827546410646</v>
      </c>
      <c r="I16" s="1">
        <f t="shared" si="1"/>
        <v>0.8627423764431201</v>
      </c>
      <c r="J16" s="1">
        <f t="shared" si="2"/>
        <v>0.9705851734985101</v>
      </c>
    </row>
    <row r="17" spans="1:10" ht="12.75">
      <c r="A17" t="s">
        <v>34</v>
      </c>
      <c r="B17" s="31">
        <v>-0.21644416268812583</v>
      </c>
      <c r="C17" s="1">
        <f ca="1" t="shared" si="3"/>
        <v>-0.348127524399211</v>
      </c>
      <c r="D17" s="7">
        <f>C17*'Top 25 Simulated Judgments'!$C$3</f>
        <v>0.0590148728692837</v>
      </c>
      <c r="E17" s="7">
        <f>(C17*'Top 25 Simulated Judgments'!$K$2)+((3.71*(I17-0.8))*'Top 25 Simulated Judgments'!$L$2)</f>
        <v>-0.1802113955702822</v>
      </c>
      <c r="H17" s="4">
        <f t="shared" si="0"/>
        <v>0.27871714545028836</v>
      </c>
      <c r="I17" s="1">
        <f t="shared" si="1"/>
        <v>0.6268446698494994</v>
      </c>
      <c r="J17" s="1">
        <f t="shared" si="2"/>
        <v>0.7052002535806867</v>
      </c>
    </row>
    <row r="18" spans="1:10" ht="12.75">
      <c r="A18" t="s">
        <v>35</v>
      </c>
      <c r="B18" s="31">
        <v>0.10312008716331711</v>
      </c>
      <c r="C18" s="1">
        <f ca="1" t="shared" si="3"/>
        <v>0.7081370225011518</v>
      </c>
      <c r="D18" s="7">
        <f>C18*'Top 25 Simulated Judgments'!$C$3</f>
        <v>-0.1200439879870449</v>
      </c>
      <c r="E18" s="7">
        <f>(C18*'Top 25 Simulated Judgments'!$K$2)+((3.71*(I18-0.8))*'Top 25 Simulated Judgments'!$L$2)</f>
        <v>0.536209413042021</v>
      </c>
      <c r="H18" s="4">
        <f t="shared" si="0"/>
        <v>1.5906330922318057</v>
      </c>
      <c r="I18" s="1">
        <f t="shared" si="1"/>
        <v>0.8824960697306538</v>
      </c>
      <c r="J18" s="1">
        <f t="shared" si="2"/>
        <v>0.9928080784469854</v>
      </c>
    </row>
    <row r="19" spans="1:10" ht="12.75">
      <c r="A19" t="s">
        <v>36</v>
      </c>
      <c r="B19" s="31">
        <v>-0.22131453758911548</v>
      </c>
      <c r="C19" s="1">
        <f ca="1" t="shared" si="3"/>
        <v>0.5761387587595568</v>
      </c>
      <c r="D19" s="7">
        <f>C19*'Top 25 Simulated Judgments'!$C$3</f>
        <v>-0.09766753048883374</v>
      </c>
      <c r="E19" s="7">
        <f>(C19*'Top 25 Simulated Judgments'!$K$2)+((3.71*(I19-0.8))*'Top 25 Simulated Judgments'!$L$2)</f>
        <v>0.5898229543059985</v>
      </c>
      <c r="H19" s="4">
        <f t="shared" si="0"/>
        <v>1.1990871286882645</v>
      </c>
      <c r="I19" s="1">
        <f t="shared" si="1"/>
        <v>0.6229483699287077</v>
      </c>
      <c r="J19" s="1">
        <f t="shared" si="2"/>
        <v>0.7008169161697961</v>
      </c>
    </row>
    <row r="20" spans="1:10" ht="12.75">
      <c r="A20" t="s">
        <v>37</v>
      </c>
      <c r="B20" s="31">
        <v>-0.03450640895335966</v>
      </c>
      <c r="C20" s="1">
        <f ca="1" t="shared" si="3"/>
        <v>-0.8601463221082204</v>
      </c>
      <c r="D20" s="7">
        <f>C20*'Top 25 Simulated Judgments'!$C$3</f>
        <v>0.14581273323849142</v>
      </c>
      <c r="E20" s="7">
        <f>(C20*'Top 25 Simulated Judgments'!$K$2)+((3.71*(I20-0.8))*'Top 25 Simulated Judgments'!$L$2)</f>
        <v>-0.6969721076128165</v>
      </c>
      <c r="H20" s="4">
        <f t="shared" si="0"/>
        <v>-0.08775144927090806</v>
      </c>
      <c r="I20" s="1">
        <f t="shared" si="1"/>
        <v>0.7723948728373123</v>
      </c>
      <c r="J20" s="1">
        <f t="shared" si="2"/>
        <v>0.8689442319419763</v>
      </c>
    </row>
    <row r="21" spans="1:10" ht="12.75">
      <c r="A21" t="s">
        <v>38</v>
      </c>
      <c r="B21" s="31">
        <v>-0.21070413101719654</v>
      </c>
      <c r="C21" s="1">
        <f ca="1" t="shared" si="3"/>
        <v>0.9673060278139296</v>
      </c>
      <c r="D21" s="7">
        <f>C21*'Top 25 Simulated Judgments'!$C$3</f>
        <v>-0.16397853733526918</v>
      </c>
      <c r="E21" s="7">
        <f>(C21*'Top 25 Simulated Judgments'!$K$2)+((3.71*(I21-0.8))*'Top 25 Simulated Judgments'!$L$2)</f>
        <v>0.9093407191039162</v>
      </c>
      <c r="H21" s="4">
        <f t="shared" si="0"/>
        <v>1.5987427230001723</v>
      </c>
      <c r="I21" s="1">
        <f t="shared" si="1"/>
        <v>0.6314366951862428</v>
      </c>
      <c r="J21" s="1">
        <f t="shared" si="2"/>
        <v>0.7103662820845231</v>
      </c>
    </row>
    <row r="22" spans="1:10" ht="12.75">
      <c r="A22" t="s">
        <v>39</v>
      </c>
      <c r="B22" s="31">
        <v>0.011337556147605898</v>
      </c>
      <c r="C22" s="1">
        <f ca="1" t="shared" si="3"/>
        <v>-0.6865067523303727</v>
      </c>
      <c r="D22" s="7">
        <f>C22*'Top 25 Simulated Judgments'!$C$3</f>
        <v>0.11637720626256116</v>
      </c>
      <c r="E22" s="7">
        <f>(C22*'Top 25 Simulated Judgments'!$K$2)+((3.71*(I22-0.8))*'Top 25 Simulated Judgments'!$L$2)</f>
        <v>-0.5758338999697753</v>
      </c>
      <c r="H22" s="4">
        <f t="shared" si="0"/>
        <v>0.12256329258771204</v>
      </c>
      <c r="I22" s="1">
        <f t="shared" si="1"/>
        <v>0.8090700449180848</v>
      </c>
      <c r="J22" s="1">
        <f t="shared" si="2"/>
        <v>0.9102038005328453</v>
      </c>
    </row>
    <row r="23" spans="1:10" ht="12.75">
      <c r="A23" t="s">
        <v>40</v>
      </c>
      <c r="B23" s="31">
        <v>-0.19353921849484113</v>
      </c>
      <c r="C23" s="1">
        <f ca="1" t="shared" si="3"/>
        <v>0.44545131783573044</v>
      </c>
      <c r="D23" s="7">
        <f>C23*'Top 25 Simulated Judgments'!$C$3</f>
        <v>-0.0755132847852179</v>
      </c>
      <c r="E23" s="7">
        <f>(C23*'Top 25 Simulated Judgments'!$K$2)+((3.71*(I23-0.8))*'Top 25 Simulated Judgments'!$L$2)</f>
        <v>0.46731494407354496</v>
      </c>
      <c r="H23" s="4">
        <f t="shared" si="0"/>
        <v>1.0906199430398575</v>
      </c>
      <c r="I23" s="1">
        <f t="shared" si="1"/>
        <v>0.6451686252041271</v>
      </c>
      <c r="J23" s="1">
        <f t="shared" si="2"/>
        <v>0.725814703354643</v>
      </c>
    </row>
    <row r="24" spans="1:10" ht="12.75">
      <c r="A24" t="s">
        <v>41</v>
      </c>
      <c r="B24" s="31">
        <v>-0.0018225065275118135</v>
      </c>
      <c r="C24" s="1">
        <f ca="1" t="shared" si="3"/>
        <v>-0.8974025587720655</v>
      </c>
      <c r="D24" s="7">
        <f>C24*'Top 25 Simulated Judgments'!$C$3</f>
        <v>0.15212844204117565</v>
      </c>
      <c r="E24" s="7">
        <f>(C24*'Top 25 Simulated Judgments'!$K$2)+((3.71*(I24-0.8))*'Top 25 Simulated Judgments'!$L$2)</f>
        <v>-0.7443571446704021</v>
      </c>
      <c r="H24" s="4">
        <f t="shared" si="0"/>
        <v>-0.09886056399407495</v>
      </c>
      <c r="I24" s="1">
        <f t="shared" si="1"/>
        <v>0.7985419947779906</v>
      </c>
      <c r="J24" s="1">
        <f t="shared" si="2"/>
        <v>0.8983597441252393</v>
      </c>
    </row>
    <row r="25" spans="1:10" ht="12.75">
      <c r="A25" t="s">
        <v>42</v>
      </c>
      <c r="B25" s="31">
        <v>-0.12986591885044652</v>
      </c>
      <c r="C25" s="1">
        <f ca="1" t="shared" si="3"/>
        <v>-0.9024579251283109</v>
      </c>
      <c r="D25" s="7">
        <f>C25*'Top 25 Simulated Judgments'!$C$3</f>
        <v>0.15298543202878537</v>
      </c>
      <c r="E25" s="7">
        <f>(C25*'Top 25 Simulated Judgments'!$K$2)+((3.71*(I25-0.8))*'Top 25 Simulated Judgments'!$L$2)</f>
        <v>-0.6841320307210368</v>
      </c>
      <c r="H25" s="4">
        <f t="shared" si="0"/>
        <v>-0.2063506602086681</v>
      </c>
      <c r="I25" s="1">
        <f t="shared" si="1"/>
        <v>0.6961072649196428</v>
      </c>
      <c r="J25" s="1">
        <f t="shared" si="2"/>
        <v>0.7831206730345982</v>
      </c>
    </row>
    <row r="26" spans="1:10" ht="12.75">
      <c r="A26" t="s">
        <v>43</v>
      </c>
      <c r="B26" s="31">
        <v>-0.028752414858859265</v>
      </c>
      <c r="C26" s="1">
        <f ca="1" t="shared" si="3"/>
        <v>-0.6975632952252813</v>
      </c>
      <c r="D26" s="7">
        <f>C26*'Top 25 Simulated Judgments'!$C$3</f>
        <v>0.11825152078119303</v>
      </c>
      <c r="E26" s="7">
        <f>(C26*'Top 25 Simulated Judgments'!$K$2)+((3.71*(I26-0.8))*'Top 25 Simulated Judgments'!$L$2)</f>
        <v>-0.5648453455456833</v>
      </c>
      <c r="H26" s="4">
        <f t="shared" si="0"/>
        <v>0.07943477288763134</v>
      </c>
      <c r="I26" s="1">
        <f t="shared" si="1"/>
        <v>0.7769980681129126</v>
      </c>
      <c r="J26" s="1">
        <f t="shared" si="2"/>
        <v>0.8741228266270267</v>
      </c>
    </row>
    <row r="27" spans="1:10" ht="12.75">
      <c r="A27" t="s">
        <v>44</v>
      </c>
      <c r="B27" s="31">
        <v>-0.01401504635090789</v>
      </c>
      <c r="C27" s="1">
        <f ca="1" t="shared" si="3"/>
        <v>-0.7281230085241361</v>
      </c>
      <c r="D27" s="7">
        <f>C27*'Top 25 Simulated Judgments'!$C$3</f>
        <v>0.12343202926975931</v>
      </c>
      <c r="E27" s="7">
        <f>(C27*'Top 25 Simulated Judgments'!$K$2)+((3.71*(I27-0.8))*'Top 25 Simulated Judgments'!$L$2)</f>
        <v>-0.5976394786225687</v>
      </c>
      <c r="H27" s="4">
        <f t="shared" si="0"/>
        <v>0.06066495439513764</v>
      </c>
      <c r="I27" s="1">
        <f t="shared" si="1"/>
        <v>0.7887879629192738</v>
      </c>
      <c r="J27" s="1">
        <f t="shared" si="2"/>
        <v>0.8873864582841829</v>
      </c>
    </row>
    <row r="28" spans="1:10" ht="12.75">
      <c r="A28" t="s">
        <v>45</v>
      </c>
      <c r="B28" s="31">
        <v>-0.34495379204819687</v>
      </c>
      <c r="C28" s="1">
        <f ca="1" t="shared" si="3"/>
        <v>0.37542174948846085</v>
      </c>
      <c r="D28" s="7">
        <f>C28*'Top 25 Simulated Judgments'!$C$3</f>
        <v>-0.0636418130300409</v>
      </c>
      <c r="E28" s="7">
        <f>(C28*'Top 25 Simulated Judgments'!$K$2)+((3.71*(I28-0.8))*'Top 25 Simulated Judgments'!$L$2)</f>
        <v>0.48533925418517965</v>
      </c>
      <c r="H28" s="4">
        <f t="shared" si="0"/>
        <v>0.8994587158499033</v>
      </c>
      <c r="I28" s="1">
        <f t="shared" si="1"/>
        <v>0.5240369663614425</v>
      </c>
      <c r="J28" s="1">
        <f t="shared" si="2"/>
        <v>0.5895415871566229</v>
      </c>
    </row>
    <row r="29" spans="1:10" ht="12.75">
      <c r="A29" t="s">
        <v>46</v>
      </c>
      <c r="B29" s="31">
        <v>0.5057146011917113</v>
      </c>
      <c r="C29" s="1">
        <f ca="1" t="shared" si="3"/>
        <v>1.3438727333786353</v>
      </c>
      <c r="D29" s="7">
        <f>C29*'Top 25 Simulated Judgments'!$C$3</f>
        <v>-0.22781444428936024</v>
      </c>
      <c r="E29" s="7">
        <f>(C29*'Top 25 Simulated Judgments'!$K$2)+((3.71*(I29-0.8))*'Top 25 Simulated Judgments'!$L$2)</f>
        <v>0.8616141195495174</v>
      </c>
      <c r="H29" s="4">
        <f t="shared" si="0"/>
        <v>2.548444414332004</v>
      </c>
      <c r="I29" s="1">
        <f t="shared" si="1"/>
        <v>1.204571680953369</v>
      </c>
      <c r="J29" s="1">
        <f t="shared" si="2"/>
        <v>1.3551431410725403</v>
      </c>
    </row>
    <row r="30" spans="1:10" ht="12.75">
      <c r="A30" t="s">
        <v>47</v>
      </c>
      <c r="B30" s="31">
        <v>-0.19282753384262286</v>
      </c>
      <c r="C30" s="1">
        <f ca="1" t="shared" si="3"/>
        <v>-0.4579160288976185</v>
      </c>
      <c r="D30" s="7">
        <f>C30*'Top 25 Simulated Judgments'!$C$3</f>
        <v>0.07762631316451415</v>
      </c>
      <c r="E30" s="7">
        <f>(C30*'Top 25 Simulated Judgments'!$K$2)+((3.71*(I30-0.8))*'Top 25 Simulated Judgments'!$L$2)</f>
        <v>-0.28327088021329283</v>
      </c>
      <c r="H30" s="4">
        <f t="shared" si="0"/>
        <v>0.18782194402828323</v>
      </c>
      <c r="I30" s="1">
        <f t="shared" si="1"/>
        <v>0.6457379729259017</v>
      </c>
      <c r="J30" s="1">
        <f t="shared" si="2"/>
        <v>0.7264552195416395</v>
      </c>
    </row>
    <row r="31" spans="1:10" ht="12.75">
      <c r="A31" t="s">
        <v>48</v>
      </c>
      <c r="B31" s="31">
        <v>0.1684848515674322</v>
      </c>
      <c r="C31" s="1">
        <f ca="1" t="shared" si="3"/>
        <v>-0.5305091045565691</v>
      </c>
      <c r="D31" s="7">
        <f>C31*'Top 25 Simulated Judgments'!$C$3</f>
        <v>0.08993235285096697</v>
      </c>
      <c r="E31" s="7">
        <f>(C31*'Top 25 Simulated Judgments'!$K$2)+((3.71*(I31-0.8))*'Top 25 Simulated Judgments'!$L$2)</f>
        <v>-0.5253478618062043</v>
      </c>
      <c r="H31" s="4">
        <f t="shared" si="0"/>
        <v>0.4042787766973768</v>
      </c>
      <c r="I31" s="1">
        <f t="shared" si="1"/>
        <v>0.9347878812539459</v>
      </c>
      <c r="J31" s="1">
        <f t="shared" si="2"/>
        <v>1.051636366410689</v>
      </c>
    </row>
    <row r="32" spans="1:10" ht="12.75">
      <c r="A32" t="s">
        <v>49</v>
      </c>
      <c r="B32" s="31">
        <v>-0.11726297358030913</v>
      </c>
      <c r="C32" s="1">
        <f ca="1" t="shared" si="3"/>
        <v>0.4244631025177732</v>
      </c>
      <c r="D32" s="7">
        <f>C32*'Top 25 Simulated Judgments'!$C$3</f>
        <v>-0.07195534474333248</v>
      </c>
      <c r="E32" s="7">
        <f>(C32*'Top 25 Simulated Judgments'!$K$2)+((3.71*(I32-0.8))*'Top 25 Simulated Judgments'!$L$2)</f>
        <v>0.41150720105745847</v>
      </c>
      <c r="H32" s="4">
        <f t="shared" si="0"/>
        <v>1.130652723653526</v>
      </c>
      <c r="I32" s="1">
        <f t="shared" si="1"/>
        <v>0.7061896211357528</v>
      </c>
      <c r="J32" s="1">
        <f t="shared" si="2"/>
        <v>0.7944633237777218</v>
      </c>
    </row>
    <row r="33" spans="1:10" ht="12.75">
      <c r="A33" t="s">
        <v>50</v>
      </c>
      <c r="B33" s="31">
        <v>-0.43094100830467513</v>
      </c>
      <c r="C33" s="1">
        <f ca="1" t="shared" si="3"/>
        <v>-0.17501260439215915</v>
      </c>
      <c r="D33" s="7">
        <f>C33*'Top 25 Simulated Judgments'!$C$3</f>
        <v>0.02966828496698126</v>
      </c>
      <c r="E33" s="7">
        <f>(C33*'Top 25 Simulated Judgments'!$K$2)+((3.71*(I33-0.8))*'Top 25 Simulated Judgments'!$L$2)</f>
        <v>0.07147842352177053</v>
      </c>
      <c r="H33" s="4">
        <f t="shared" si="0"/>
        <v>0.2802345889641007</v>
      </c>
      <c r="I33" s="1">
        <f t="shared" si="1"/>
        <v>0.45524719335625985</v>
      </c>
      <c r="J33" s="1">
        <f t="shared" si="2"/>
        <v>0.5121530925257923</v>
      </c>
    </row>
    <row r="34" spans="1:10" ht="12.75">
      <c r="A34" t="s">
        <v>51</v>
      </c>
      <c r="B34" s="31">
        <v>0.29877080448770155</v>
      </c>
      <c r="C34" s="1">
        <f ca="1" t="shared" si="3"/>
        <v>0.39713803698071715</v>
      </c>
      <c r="D34" s="7">
        <f>C34*'Top 25 Simulated Judgments'!$C$3</f>
        <v>-0.06732317648373519</v>
      </c>
      <c r="E34" s="7">
        <f>(C34*'Top 25 Simulated Judgments'!$K$2)+((3.71*(I34-0.8))*'Top 25 Simulated Judgments'!$L$2)</f>
        <v>0.17949195296878906</v>
      </c>
      <c r="H34" s="4">
        <f t="shared" si="0"/>
        <v>1.4361546805708785</v>
      </c>
      <c r="I34" s="1">
        <f t="shared" si="1"/>
        <v>1.0390166435901613</v>
      </c>
      <c r="J34" s="1">
        <f t="shared" si="2"/>
        <v>1.1688937240389314</v>
      </c>
    </row>
    <row r="35" spans="1:10" ht="12.75">
      <c r="A35" t="s">
        <v>52</v>
      </c>
      <c r="B35" s="31">
        <v>-0.1969267681064607</v>
      </c>
      <c r="C35" s="1">
        <f ca="1" t="shared" si="3"/>
        <v>1.2231243414206219</v>
      </c>
      <c r="D35" s="7">
        <f>C35*'Top 25 Simulated Judgments'!$C$3</f>
        <v>-0.20734507458677673</v>
      </c>
      <c r="E35" s="7">
        <f>(C35*'Top 25 Simulated Judgments'!$K$2)+((3.71*(I35-0.8))*'Top 25 Simulated Judgments'!$L$2)</f>
        <v>1.1148605823681812</v>
      </c>
      <c r="H35" s="4">
        <f t="shared" si="0"/>
        <v>1.8655829269354534</v>
      </c>
      <c r="I35" s="1">
        <f t="shared" si="1"/>
        <v>0.6424585855148315</v>
      </c>
      <c r="J35" s="1">
        <f t="shared" si="2"/>
        <v>0.7227659087041853</v>
      </c>
    </row>
    <row r="36" spans="1:10" ht="12.75">
      <c r="A36" t="s">
        <v>53</v>
      </c>
      <c r="B36" s="31">
        <v>-0.13279610471993286</v>
      </c>
      <c r="C36" s="1">
        <f ca="1" t="shared" si="3"/>
        <v>1.610087925332051</v>
      </c>
      <c r="D36" s="7">
        <f>C36*'Top 25 Simulated Judgments'!$C$3</f>
        <v>-0.2729434691664245</v>
      </c>
      <c r="E36" s="7">
        <f>(C36*'Top 25 Simulated Judgments'!$K$2)+((3.71*(I36-0.8))*'Top 25 Simulated Judgments'!$L$2)</f>
        <v>1.4039592060343355</v>
      </c>
      <c r="H36" s="4">
        <f t="shared" si="0"/>
        <v>2.3038510415561047</v>
      </c>
      <c r="I36" s="1">
        <f t="shared" si="1"/>
        <v>0.6937631162240537</v>
      </c>
      <c r="J36" s="1">
        <f t="shared" si="2"/>
        <v>0.7804835057520605</v>
      </c>
    </row>
    <row r="37" spans="1:10" ht="12.75">
      <c r="A37" t="s">
        <v>54</v>
      </c>
      <c r="B37" s="31">
        <v>0.006436753547054641</v>
      </c>
      <c r="C37" s="1">
        <f ca="1" t="shared" si="3"/>
        <v>0.6047034882562521</v>
      </c>
      <c r="D37" s="7">
        <f>C37*'Top 25 Simulated Judgments'!$C$3</f>
        <v>-0.10250984763311057</v>
      </c>
      <c r="E37" s="7">
        <f>(C37*'Top 25 Simulated Judgments'!$K$2)+((3.71*(I37-0.8))*'Top 25 Simulated Judgments'!$L$2)</f>
        <v>0.498955066124891</v>
      </c>
      <c r="H37" s="4">
        <f t="shared" si="0"/>
        <v>1.4098528910938959</v>
      </c>
      <c r="I37" s="1">
        <f t="shared" si="1"/>
        <v>0.8051494028376438</v>
      </c>
      <c r="J37" s="1">
        <f t="shared" si="2"/>
        <v>0.9057930781923492</v>
      </c>
    </row>
    <row r="38" spans="1:10" ht="12.75">
      <c r="A38" t="s">
        <v>55</v>
      </c>
      <c r="B38" s="31">
        <v>0.009503887776571851</v>
      </c>
      <c r="C38" s="1">
        <f ca="1" t="shared" si="3"/>
        <v>-0.7488258183164929</v>
      </c>
      <c r="D38" s="7">
        <f>C38*'Top 25 Simulated Judgments'!$C$3</f>
        <v>0.1269415871251498</v>
      </c>
      <c r="E38" s="7">
        <f>(C38*'Top 25 Simulated Judgments'!$K$2)+((3.71*(I38-0.8))*'Top 25 Simulated Judgments'!$L$2)</f>
        <v>-0.6266659970865939</v>
      </c>
      <c r="H38" s="4">
        <f t="shared" si="0"/>
        <v>0.05877729190476466</v>
      </c>
      <c r="I38" s="1">
        <f t="shared" si="1"/>
        <v>0.8076031102212575</v>
      </c>
      <c r="J38" s="1">
        <f t="shared" si="2"/>
        <v>0.9085534989989147</v>
      </c>
    </row>
    <row r="39" spans="1:10" ht="12.75">
      <c r="A39" t="s">
        <v>56</v>
      </c>
      <c r="B39" s="31">
        <v>-0.07758623052106461</v>
      </c>
      <c r="C39" s="1">
        <f ca="1" t="shared" si="3"/>
        <v>0.13964530741509495</v>
      </c>
      <c r="D39" s="7">
        <f>C39*'Top 25 Simulated Judgments'!$C$3</f>
        <v>-0.02367279082030707</v>
      </c>
      <c r="E39" s="7">
        <f>(C39*'Top 25 Simulated Judgments'!$K$2)+((3.71*(I39-0.8))*'Top 25 Simulated Judgments'!$L$2)</f>
        <v>0.15500908770847965</v>
      </c>
      <c r="H39" s="4">
        <f t="shared" si="0"/>
        <v>0.8775763229982433</v>
      </c>
      <c r="I39" s="1">
        <f t="shared" si="1"/>
        <v>0.7379310155831483</v>
      </c>
      <c r="J39" s="1">
        <f t="shared" si="2"/>
        <v>0.8301723925310419</v>
      </c>
    </row>
    <row r="40" spans="1:10" ht="12.75">
      <c r="A40" t="s">
        <v>57</v>
      </c>
      <c r="B40" s="31">
        <v>0.06336706100112988</v>
      </c>
      <c r="C40" s="1">
        <f ca="1" t="shared" si="3"/>
        <v>-0.21442005378299367</v>
      </c>
      <c r="D40" s="7">
        <f>C40*'Top 25 Simulated Judgments'!$C$3</f>
        <v>0.036348669173649005</v>
      </c>
      <c r="E40" s="7">
        <f>(C40*'Top 25 Simulated Judgments'!$K$2)+((3.71*(I40-0.8))*'Top 25 Simulated Judgments'!$L$2)</f>
        <v>-0.20995375299383084</v>
      </c>
      <c r="H40" s="4">
        <f t="shared" si="0"/>
        <v>0.6362735950179103</v>
      </c>
      <c r="I40" s="1">
        <f t="shared" si="1"/>
        <v>0.8506936488009039</v>
      </c>
      <c r="J40" s="1">
        <f t="shared" si="2"/>
        <v>0.957030354901017</v>
      </c>
    </row>
    <row r="41" spans="1:10" ht="12.75">
      <c r="A41" t="s">
        <v>58</v>
      </c>
      <c r="B41" s="31">
        <v>-0.21228156655788588</v>
      </c>
      <c r="C41" s="1">
        <f ca="1" t="shared" si="3"/>
        <v>0.03546736682226026</v>
      </c>
      <c r="D41" s="7">
        <f>C41*'Top 25 Simulated Judgments'!$C$3</f>
        <v>-0.006012458071610851</v>
      </c>
      <c r="E41" s="7">
        <f>(C41*'Top 25 Simulated Judgments'!$K$2)+((3.71*(I41-0.8))*'Top 25 Simulated Judgments'!$L$2)</f>
        <v>0.13626180494098505</v>
      </c>
      <c r="H41" s="4">
        <f t="shared" si="0"/>
        <v>0.6656421135759516</v>
      </c>
      <c r="I41" s="1">
        <f t="shared" si="1"/>
        <v>0.6301747467536913</v>
      </c>
      <c r="J41" s="1">
        <f t="shared" si="2"/>
        <v>0.7089465900979027</v>
      </c>
    </row>
    <row r="42" spans="1:10" ht="12.75">
      <c r="A42" t="s">
        <v>59</v>
      </c>
      <c r="B42" s="31">
        <v>0.47226888191800165</v>
      </c>
      <c r="C42" s="1">
        <f ca="1" t="shared" si="3"/>
        <v>1.0719651204526528</v>
      </c>
      <c r="D42" s="7">
        <f>C42*'Top 25 Simulated Judgments'!$C$3</f>
        <v>-0.18172043538641572</v>
      </c>
      <c r="E42" s="7">
        <f>(C42*'Top 25 Simulated Judgments'!$K$2)+((3.71*(I42-0.8))*'Top 25 Simulated Judgments'!$L$2)</f>
        <v>0.6526283236324842</v>
      </c>
      <c r="H42" s="4">
        <f t="shared" si="0"/>
        <v>2.2497802259870543</v>
      </c>
      <c r="I42" s="1">
        <f t="shared" si="1"/>
        <v>1.1778151055344013</v>
      </c>
      <c r="J42" s="1">
        <f t="shared" si="2"/>
        <v>1.3250419937262015</v>
      </c>
    </row>
    <row r="43" spans="1:10" ht="12.75">
      <c r="A43" t="s">
        <v>60</v>
      </c>
      <c r="B43" s="31">
        <v>-0.580428533803913</v>
      </c>
      <c r="C43" s="1">
        <f ca="1" t="shared" si="3"/>
        <v>-0.6061994136444779</v>
      </c>
      <c r="D43" s="7">
        <f>C43*'Top 25 Simulated Judgments'!$C$3</f>
        <v>0.10276343817226842</v>
      </c>
      <c r="E43" s="7">
        <f>(C43*'Top 25 Simulated Judgments'!$K$2)+((3.71*(I43-0.8))*'Top 25 Simulated Judgments'!$L$2)</f>
        <v>-0.21140039668351368</v>
      </c>
      <c r="H43" s="4">
        <f t="shared" si="0"/>
        <v>-0.27054224068760835</v>
      </c>
      <c r="I43" s="1">
        <f t="shared" si="1"/>
        <v>0.3356571729568696</v>
      </c>
      <c r="J43" s="1">
        <f t="shared" si="2"/>
        <v>0.3776143195764783</v>
      </c>
    </row>
    <row r="44" spans="1:10" ht="12.75">
      <c r="A44" t="s">
        <v>61</v>
      </c>
      <c r="B44" s="31">
        <v>0.05008179310300731</v>
      </c>
      <c r="C44" s="1">
        <f ca="1" t="shared" si="3"/>
        <v>1.1945044394774378</v>
      </c>
      <c r="D44" s="7">
        <f>C44*'Top 25 Simulated Judgments'!$C$3</f>
        <v>-0.2024934045626291</v>
      </c>
      <c r="E44" s="7">
        <f>(C44*'Top 25 Simulated Judgments'!$K$2)+((3.71*(I44-0.8))*'Top 25 Simulated Judgments'!$L$2)</f>
        <v>0.9668129879825511</v>
      </c>
      <c r="H44" s="4">
        <f t="shared" si="0"/>
        <v>2.0345698739598435</v>
      </c>
      <c r="I44" s="1">
        <f t="shared" si="1"/>
        <v>0.8400654344824059</v>
      </c>
      <c r="J44" s="1">
        <f t="shared" si="2"/>
        <v>0.9450736137927066</v>
      </c>
    </row>
    <row r="45" spans="1:10" ht="12.75">
      <c r="A45" t="s">
        <v>62</v>
      </c>
      <c r="B45" s="31">
        <v>-0.8491609451449615</v>
      </c>
      <c r="C45" s="1">
        <f ca="1" t="shared" si="3"/>
        <v>0.4425778050761169</v>
      </c>
      <c r="D45" s="7">
        <f>C45*'Top 25 Simulated Judgments'!$C$3</f>
        <v>-0.07502616446777241</v>
      </c>
      <c r="E45" s="7">
        <f>(C45*'Top 25 Simulated Judgments'!$K$2)+((3.71*(I45-0.8))*'Top 25 Simulated Judgments'!$L$2)</f>
        <v>0.7947966736444737</v>
      </c>
      <c r="H45" s="4">
        <f t="shared" si="0"/>
        <v>0.5632490489601476</v>
      </c>
      <c r="I45" s="1">
        <f t="shared" si="1"/>
        <v>0.12067124388403078</v>
      </c>
      <c r="J45" s="1">
        <f t="shared" si="2"/>
        <v>0.13575514936953462</v>
      </c>
    </row>
    <row r="46" spans="1:10" ht="12.75">
      <c r="A46" t="s">
        <v>63</v>
      </c>
      <c r="B46" s="31">
        <v>0.018323984758000345</v>
      </c>
      <c r="C46" s="1">
        <f ca="1" t="shared" si="3"/>
        <v>-1.0460966178763735</v>
      </c>
      <c r="D46" s="7">
        <f>C46*'Top 25 Simulated Judgments'!$C$3</f>
        <v>0.17733518491392733</v>
      </c>
      <c r="E46" s="7">
        <f>(C46*'Top 25 Simulated Judgments'!$K$2)+((3.71*(I46-0.8))*'Top 25 Simulated Judgments'!$L$2)</f>
        <v>-0.8779809237056868</v>
      </c>
      <c r="H46" s="4">
        <f t="shared" si="0"/>
        <v>-0.2314374300699732</v>
      </c>
      <c r="I46" s="1">
        <f t="shared" si="1"/>
        <v>0.8146591878064003</v>
      </c>
      <c r="J46" s="1">
        <f t="shared" si="2"/>
        <v>0.9164915862822003</v>
      </c>
    </row>
    <row r="47" spans="1:10" ht="12.75">
      <c r="A47" t="s">
        <v>64</v>
      </c>
      <c r="B47" s="31">
        <v>0.3184734345165552</v>
      </c>
      <c r="C47" s="1">
        <f ca="1" t="shared" si="3"/>
        <v>-0.5829210703478713</v>
      </c>
      <c r="D47" s="7">
        <f>C47*'Top 25 Simulated Judgments'!$C$3</f>
        <v>0.09881727369524927</v>
      </c>
      <c r="E47" s="7">
        <f>(C47*'Top 25 Simulated Judgments'!$K$2)+((3.71*(I47-0.8))*'Top 25 Simulated Judgments'!$L$2)</f>
        <v>-0.6443398435753018</v>
      </c>
      <c r="H47" s="4">
        <f t="shared" si="0"/>
        <v>0.47185767726537287</v>
      </c>
      <c r="I47" s="1">
        <f t="shared" si="1"/>
        <v>1.0547787476132442</v>
      </c>
      <c r="J47" s="1">
        <f t="shared" si="2"/>
        <v>1.1866260910648998</v>
      </c>
    </row>
    <row r="48" spans="1:10" ht="12.75">
      <c r="A48" t="s">
        <v>65</v>
      </c>
      <c r="B48" s="31">
        <v>0.34879681696440845</v>
      </c>
      <c r="C48" s="1">
        <f ca="1" t="shared" si="3"/>
        <v>2.8055872163173774</v>
      </c>
      <c r="D48" s="7">
        <f>C48*'Top 25 Simulated Judgments'!$C$3</f>
        <v>-0.4756055217995076</v>
      </c>
      <c r="E48" s="7">
        <f>(C48*'Top 25 Simulated Judgments'!$K$2)+((3.71*(I48-0.8))*'Top 25 Simulated Judgments'!$L$2)</f>
        <v>2.1544888054031737</v>
      </c>
      <c r="H48" s="4">
        <f t="shared" si="0"/>
        <v>3.884624669888904</v>
      </c>
      <c r="I48" s="1">
        <f t="shared" si="1"/>
        <v>1.0790374535715268</v>
      </c>
      <c r="J48" s="1">
        <f t="shared" si="2"/>
        <v>1.2139171352679676</v>
      </c>
    </row>
    <row r="49" spans="1:10" ht="12.75">
      <c r="A49" t="s">
        <v>66</v>
      </c>
      <c r="B49" s="31">
        <v>0.39295559173910455</v>
      </c>
      <c r="C49" s="1">
        <f ca="1" t="shared" si="3"/>
        <v>0.121668554428493</v>
      </c>
      <c r="D49" s="7">
        <f>C49*'Top 25 Simulated Judgments'!$C$3</f>
        <v>-0.020625356424139474</v>
      </c>
      <c r="E49" s="7">
        <f>(C49*'Top 25 Simulated Judgments'!$K$2)+((3.71*(I49-0.8))*'Top 25 Simulated Judgments'!$L$2)</f>
        <v>-0.09666764319035652</v>
      </c>
      <c r="H49" s="4">
        <f t="shared" si="0"/>
        <v>1.2360330278197766</v>
      </c>
      <c r="I49" s="1">
        <f t="shared" si="1"/>
        <v>1.1143644733912836</v>
      </c>
      <c r="J49" s="1">
        <f t="shared" si="2"/>
        <v>1.253660032565194</v>
      </c>
    </row>
    <row r="50" spans="1:10" ht="12.75">
      <c r="A50" t="s">
        <v>67</v>
      </c>
      <c r="B50" s="31">
        <v>-0.0621551473348524</v>
      </c>
      <c r="C50" s="1">
        <f ca="1" t="shared" si="3"/>
        <v>-0.8485239245488518</v>
      </c>
      <c r="D50" s="7">
        <f>C50*'Top 25 Simulated Judgments'!$C$3</f>
        <v>0.14384249455774906</v>
      </c>
      <c r="E50" s="7">
        <f>(C50*'Top 25 Simulated Judgments'!$K$2)+((3.71*(I50-0.8))*'Top 25 Simulated Judgments'!$L$2)</f>
        <v>-0.6734088212727272</v>
      </c>
      <c r="H50" s="4">
        <f t="shared" si="0"/>
        <v>-0.09824804241673368</v>
      </c>
      <c r="I50" s="1">
        <f t="shared" si="1"/>
        <v>0.7502758821321182</v>
      </c>
      <c r="J50" s="1">
        <f t="shared" si="2"/>
        <v>0.8440603673986329</v>
      </c>
    </row>
    <row r="51" spans="1:10" ht="12.75">
      <c r="A51" t="s">
        <v>68</v>
      </c>
      <c r="B51" s="31">
        <v>1.5192983526932564</v>
      </c>
      <c r="C51" s="1">
        <f ca="1" t="shared" si="3"/>
        <v>0.40554603620805896</v>
      </c>
      <c r="D51" s="7">
        <f>C51*'Top 25 Simulated Judgments'!$C$3</f>
        <v>-0.06874850763599881</v>
      </c>
      <c r="E51" s="7">
        <f>(C51*'Top 25 Simulated Judgments'!$K$2)+((3.71*(I51-0.8))*'Top 25 Simulated Judgments'!$L$2)</f>
        <v>-0.42761901531097957</v>
      </c>
      <c r="H51" s="4">
        <f t="shared" si="0"/>
        <v>2.4209847183626643</v>
      </c>
      <c r="I51" s="1">
        <f t="shared" si="1"/>
        <v>2.0154386821546053</v>
      </c>
      <c r="J51" s="1">
        <f t="shared" si="2"/>
        <v>2.2673685174239306</v>
      </c>
    </row>
    <row r="52" spans="1:10" ht="12.75">
      <c r="A52" t="s">
        <v>69</v>
      </c>
      <c r="B52" s="31">
        <v>0.1781817811908144</v>
      </c>
      <c r="C52" s="1">
        <f ca="1" t="shared" si="3"/>
        <v>0.6663805581445095</v>
      </c>
      <c r="D52" s="7">
        <f>C52*'Top 25 Simulated Judgments'!$C$3</f>
        <v>-0.11296539677329136</v>
      </c>
      <c r="E52" s="7">
        <f>(C52*'Top 25 Simulated Judgments'!$K$2)+((3.71*(I52-0.8))*'Top 25 Simulated Judgments'!$L$2)</f>
        <v>0.46376515871087437</v>
      </c>
      <c r="H52" s="4">
        <f t="shared" si="0"/>
        <v>1.6089259830971612</v>
      </c>
      <c r="I52" s="1">
        <f t="shared" si="1"/>
        <v>0.9425454249526516</v>
      </c>
      <c r="J52" s="1">
        <f t="shared" si="2"/>
        <v>1.060363603071733</v>
      </c>
    </row>
    <row r="53" spans="1:10" ht="12.75">
      <c r="A53" t="s">
        <v>70</v>
      </c>
      <c r="B53" s="31">
        <v>0.05438999471414796</v>
      </c>
      <c r="C53" s="1">
        <f ca="1" t="shared" si="3"/>
        <v>-1.0470432822304039</v>
      </c>
      <c r="D53" s="7">
        <f>C53*'Top 25 Simulated Judgments'!$C$3</f>
        <v>0.1774956642572352</v>
      </c>
      <c r="E53" s="7">
        <f>(C53*'Top 25 Simulated Judgments'!$K$2)+((3.71*(I53-0.8))*'Top 25 Simulated Judgments'!$L$2)</f>
        <v>-0.8969132843069095</v>
      </c>
      <c r="H53" s="4">
        <f t="shared" si="0"/>
        <v>-0.20353128645908547</v>
      </c>
      <c r="I53" s="1">
        <f t="shared" si="1"/>
        <v>0.8435119957713184</v>
      </c>
      <c r="J53" s="1">
        <f t="shared" si="2"/>
        <v>0.9489509952427332</v>
      </c>
    </row>
    <row r="54" spans="1:10" ht="12.75">
      <c r="A54" t="s">
        <v>71</v>
      </c>
      <c r="B54" s="31">
        <v>-0.012186510268599515</v>
      </c>
      <c r="C54" s="1">
        <f ca="1" t="shared" si="3"/>
        <v>1.4651995892632996</v>
      </c>
      <c r="D54" s="7">
        <f>C54*'Top 25 Simulated Judgments'!$C$3</f>
        <v>-0.24838187568686335</v>
      </c>
      <c r="E54" s="7">
        <f>(C54*'Top 25 Simulated Judgments'!$K$2)+((3.71*(I54-0.8))*'Top 25 Simulated Judgments'!$L$2)</f>
        <v>1.2229492084503724</v>
      </c>
      <c r="H54" s="4">
        <f t="shared" si="0"/>
        <v>2.25545038104842</v>
      </c>
      <c r="I54" s="1">
        <f t="shared" si="1"/>
        <v>0.7902507917851205</v>
      </c>
      <c r="J54" s="1">
        <f t="shared" si="2"/>
        <v>0.8890321407582604</v>
      </c>
    </row>
    <row r="55" spans="1:10" ht="12.75">
      <c r="A55" t="s">
        <v>72</v>
      </c>
      <c r="B55" s="31">
        <v>-0.11121231288049849</v>
      </c>
      <c r="C55" s="1">
        <f ca="1" t="shared" si="3"/>
        <v>-0.4655681866961814</v>
      </c>
      <c r="D55" s="7">
        <f>C55*'Top 25 Simulated Judgments'!$C$3</f>
        <v>0.07892351343742343</v>
      </c>
      <c r="E55" s="7">
        <f>(C55*'Top 25 Simulated Judgments'!$K$2)+((3.71*(I55-0.8))*'Top 25 Simulated Judgments'!$L$2)</f>
        <v>-0.3306895465394744</v>
      </c>
      <c r="H55" s="4">
        <f t="shared" si="0"/>
        <v>0.2454619629994199</v>
      </c>
      <c r="I55" s="1">
        <f t="shared" si="1"/>
        <v>0.7110301496956013</v>
      </c>
      <c r="J55" s="1">
        <f t="shared" si="2"/>
        <v>0.7999089184075514</v>
      </c>
    </row>
    <row r="56" spans="1:10" ht="12.75">
      <c r="A56" t="s">
        <v>73</v>
      </c>
      <c r="B56" s="31">
        <v>0.5530918663599491</v>
      </c>
      <c r="C56" s="1">
        <f ca="1" t="shared" si="3"/>
        <v>-1.3976319480691117</v>
      </c>
      <c r="D56" s="7">
        <f>C56*'Top 25 Simulated Judgments'!$C$3</f>
        <v>0.23692775190841783</v>
      </c>
      <c r="E56" s="7">
        <f>(C56*'Top 25 Simulated Judgments'!$K$2)+((3.71*(I56-0.8))*'Top 25 Simulated Judgments'!$L$2)</f>
        <v>-1.4389856621961232</v>
      </c>
      <c r="H56" s="4">
        <f t="shared" si="0"/>
        <v>-0.15515845498115244</v>
      </c>
      <c r="I56" s="1">
        <f t="shared" si="1"/>
        <v>1.2424734930879593</v>
      </c>
      <c r="J56" s="1">
        <f t="shared" si="2"/>
        <v>1.3977826797239543</v>
      </c>
    </row>
    <row r="57" spans="1:10" ht="12.75">
      <c r="A57" t="s">
        <v>74</v>
      </c>
      <c r="B57" s="31">
        <v>0.42761662865683214</v>
      </c>
      <c r="C57" s="1">
        <f ca="1" t="shared" si="3"/>
        <v>-0.4851004059561266</v>
      </c>
      <c r="D57" s="7">
        <f>C57*'Top 25 Simulated Judgments'!$C$3</f>
        <v>0.08223463179403692</v>
      </c>
      <c r="E57" s="7">
        <f>(C57*'Top 25 Simulated Judgments'!$K$2)+((3.71*(I57-0.8))*'Top 25 Simulated Judgments'!$L$2)</f>
        <v>-0.6180158957990404</v>
      </c>
      <c r="H57" s="4">
        <f t="shared" si="0"/>
        <v>0.6569928969693393</v>
      </c>
      <c r="I57" s="1">
        <f t="shared" si="1"/>
        <v>1.1420933029254658</v>
      </c>
      <c r="J57" s="1">
        <f t="shared" si="2"/>
        <v>1.284854965791149</v>
      </c>
    </row>
    <row r="58" spans="1:10" ht="12.75">
      <c r="A58" t="s">
        <v>75</v>
      </c>
      <c r="B58" s="31">
        <v>-0.2486688358768243</v>
      </c>
      <c r="C58" s="1">
        <f ca="1" t="shared" si="3"/>
        <v>1.3668859817955141</v>
      </c>
      <c r="D58" s="7">
        <f>C58*'Top 25 Simulated Judgments'!$C$3</f>
        <v>-0.2317156696577799</v>
      </c>
      <c r="E58" s="7">
        <f>(C58*'Top 25 Simulated Judgments'!$K$2)+((3.71*(I58-0.8))*'Top 25 Simulated Judgments'!$L$2)</f>
        <v>1.2602850216715233</v>
      </c>
      <c r="H58" s="4">
        <f t="shared" si="0"/>
        <v>1.9679509130940547</v>
      </c>
      <c r="I58" s="1">
        <f t="shared" si="1"/>
        <v>0.6010649312985406</v>
      </c>
      <c r="J58" s="1">
        <f t="shared" si="2"/>
        <v>0.6761980477108581</v>
      </c>
    </row>
    <row r="59" spans="1:10" ht="12.75">
      <c r="A59" t="s">
        <v>76</v>
      </c>
      <c r="B59" s="31">
        <v>0.09172887510352279</v>
      </c>
      <c r="C59" s="1">
        <f ca="1" t="shared" si="3"/>
        <v>1.4218563590042281</v>
      </c>
      <c r="D59" s="7">
        <f>C59*'Top 25 Simulated Judgments'!$C$3</f>
        <v>-0.24103429457302428</v>
      </c>
      <c r="E59" s="7">
        <f>(C59*'Top 25 Simulated Judgments'!$K$2)+((3.71*(I59-0.8))*'Top 25 Simulated Judgments'!$L$2)</f>
        <v>1.1346697931826937</v>
      </c>
      <c r="H59" s="4">
        <f t="shared" si="0"/>
        <v>2.295239459087046</v>
      </c>
      <c r="I59" s="1">
        <f t="shared" si="1"/>
        <v>0.8733831000828183</v>
      </c>
      <c r="J59" s="1">
        <f t="shared" si="2"/>
        <v>0.9825559875931705</v>
      </c>
    </row>
    <row r="60" spans="1:10" ht="12.75">
      <c r="A60" t="s">
        <v>77</v>
      </c>
      <c r="B60" s="31">
        <v>0.40849697219691605</v>
      </c>
      <c r="C60" s="1">
        <f ca="1" t="shared" si="3"/>
        <v>-0.062033122715664746</v>
      </c>
      <c r="D60" s="7">
        <f>C60*'Top 25 Simulated Judgments'!$C$3</f>
        <v>0.010515907517130314</v>
      </c>
      <c r="E60" s="7">
        <f>(C60*'Top 25 Simulated Judgments'!$K$2)+((3.71*(I60-0.8))*'Top 25 Simulated Judgments'!$L$2)</f>
        <v>-0.2570475135233546</v>
      </c>
      <c r="H60" s="4">
        <f t="shared" si="0"/>
        <v>1.0647644550418682</v>
      </c>
      <c r="I60" s="1">
        <f t="shared" si="1"/>
        <v>1.126797577757533</v>
      </c>
      <c r="J60" s="1">
        <f t="shared" si="2"/>
        <v>1.2676472749772245</v>
      </c>
    </row>
    <row r="61" spans="1:10" ht="12.75">
      <c r="A61" t="s">
        <v>78</v>
      </c>
      <c r="B61" s="31">
        <v>-0.012633122527109353</v>
      </c>
      <c r="C61" s="1">
        <f ca="1" t="shared" si="3"/>
        <v>-0.4533924969761616</v>
      </c>
      <c r="D61" s="7">
        <f>C61*'Top 25 Simulated Judgments'!$C$3</f>
        <v>0.07685948020085914</v>
      </c>
      <c r="E61" s="7">
        <f>(C61*'Top 25 Simulated Judgments'!$K$2)+((3.71*(I61-0.8))*'Top 25 Simulated Judgments'!$L$2)</f>
        <v>-0.37017681435890076</v>
      </c>
      <c r="H61" s="4">
        <f t="shared" si="0"/>
        <v>0.33650100500215097</v>
      </c>
      <c r="I61" s="1">
        <f t="shared" si="1"/>
        <v>0.7898935019783125</v>
      </c>
      <c r="J61" s="1">
        <f t="shared" si="2"/>
        <v>0.8886301897256016</v>
      </c>
    </row>
    <row r="62" spans="1:10" ht="12.75">
      <c r="A62" t="s">
        <v>79</v>
      </c>
      <c r="B62" s="31">
        <v>-0.044085722953559066</v>
      </c>
      <c r="C62" s="1">
        <f ca="1" t="shared" si="3"/>
        <v>0.9532031066058684</v>
      </c>
      <c r="D62" s="7">
        <f>C62*'Top 25 Simulated Judgments'!$C$3</f>
        <v>-0.16158779818410443</v>
      </c>
      <c r="E62" s="7">
        <f>(C62*'Top 25 Simulated Judgments'!$K$2)+((3.71*(I62-0.8))*'Top 25 Simulated Judgments'!$L$2)</f>
        <v>0.8137965053637637</v>
      </c>
      <c r="H62" s="4">
        <f t="shared" si="0"/>
        <v>1.7179345282430212</v>
      </c>
      <c r="I62" s="1">
        <f t="shared" si="1"/>
        <v>0.7647314216371528</v>
      </c>
      <c r="J62" s="1">
        <f t="shared" si="2"/>
        <v>0.8603228493417968</v>
      </c>
    </row>
    <row r="63" spans="1:10" ht="12.75">
      <c r="A63" t="s">
        <v>80</v>
      </c>
      <c r="B63" s="31">
        <v>0.22773124477432294</v>
      </c>
      <c r="C63" s="1">
        <f ca="1" t="shared" si="3"/>
        <v>0.5655932491848343</v>
      </c>
      <c r="D63" s="7">
        <f>C63*'Top 25 Simulated Judgments'!$C$3</f>
        <v>-0.09587984677158651</v>
      </c>
      <c r="E63" s="7">
        <f>(C63*'Top 25 Simulated Judgments'!$K$2)+((3.71*(I63-0.8))*'Top 25 Simulated Judgments'!$L$2)</f>
        <v>0.3551331879636128</v>
      </c>
      <c r="H63" s="4">
        <f t="shared" si="0"/>
        <v>1.5477782450042927</v>
      </c>
      <c r="I63" s="1">
        <f t="shared" si="1"/>
        <v>0.9821849958194584</v>
      </c>
      <c r="J63" s="1">
        <f t="shared" si="2"/>
        <v>1.1049581202968908</v>
      </c>
    </row>
    <row r="64" spans="1:10" ht="12.75">
      <c r="A64" t="s">
        <v>81</v>
      </c>
      <c r="B64" s="31">
        <v>-0.004927835997502905</v>
      </c>
      <c r="C64" s="1">
        <f ca="1" t="shared" si="3"/>
        <v>0.1708224809007346</v>
      </c>
      <c r="D64" s="7">
        <f>C64*'Top 25 Simulated Judgments'!$C$3</f>
        <v>-0.028957971682848475</v>
      </c>
      <c r="E64" s="7">
        <f>(C64*'Top 25 Simulated Judgments'!$K$2)+((3.71*(I64-0.8))*'Top 25 Simulated Judgments'!$L$2)</f>
        <v>0.14434389014748167</v>
      </c>
      <c r="H64" s="4">
        <f t="shared" si="0"/>
        <v>0.9668802121027323</v>
      </c>
      <c r="I64" s="1">
        <f t="shared" si="1"/>
        <v>0.7960577312019977</v>
      </c>
      <c r="J64" s="1">
        <f t="shared" si="2"/>
        <v>0.8955649476022474</v>
      </c>
    </row>
    <row r="65" spans="1:10" ht="12.75">
      <c r="A65" t="s">
        <v>82</v>
      </c>
      <c r="B65" s="31">
        <v>0.16940380797560461</v>
      </c>
      <c r="C65" s="1">
        <f ca="1" t="shared" si="3"/>
        <v>-0.30830546410206416</v>
      </c>
      <c r="D65" s="7">
        <f>C65*'Top 25 Simulated Judgments'!$C$3</f>
        <v>0.05226420347052013</v>
      </c>
      <c r="E65" s="7">
        <f>(C65*'Top 25 Simulated Judgments'!$K$2)+((3.71*(I65-0.8))*'Top 25 Simulated Judgments'!$L$2)</f>
        <v>-0.34127473250609863</v>
      </c>
      <c r="H65" s="4">
        <f aca="true" t="shared" si="4" ref="H65:H120">C65+I65</f>
        <v>0.6272175822784196</v>
      </c>
      <c r="I65" s="1">
        <f aca="true" t="shared" si="5" ref="I65:I120">(B65+100%)*0.8</f>
        <v>0.9355230463804838</v>
      </c>
      <c r="J65" s="1">
        <f aca="true" t="shared" si="6" ref="J65:J120">(B65+100%)*0.9</f>
        <v>1.0524634271780442</v>
      </c>
    </row>
    <row r="66" spans="1:10" ht="12.75">
      <c r="A66" t="s">
        <v>83</v>
      </c>
      <c r="B66" s="31">
        <v>-0.032166436216288785</v>
      </c>
      <c r="C66" s="1">
        <f ca="1" t="shared" si="3"/>
        <v>0.4598040288633083</v>
      </c>
      <c r="D66" s="7">
        <f>C66*'Top 25 Simulated Judgments'!$C$3</f>
        <v>-0.0779463685182087</v>
      </c>
      <c r="E66" s="7">
        <f>(C66*'Top 25 Simulated Judgments'!$K$2)+((3.71*(I66-0.8))*'Top 25 Simulated Judgments'!$L$2)</f>
        <v>0.39804181269272876</v>
      </c>
      <c r="H66" s="4">
        <f t="shared" si="4"/>
        <v>1.2340708798902773</v>
      </c>
      <c r="I66" s="1">
        <f t="shared" si="5"/>
        <v>0.774266851026969</v>
      </c>
      <c r="J66" s="1">
        <f t="shared" si="6"/>
        <v>0.8710502074053401</v>
      </c>
    </row>
    <row r="67" spans="1:10" ht="12.75">
      <c r="A67" t="s">
        <v>84</v>
      </c>
      <c r="B67" s="31">
        <v>0.5150838670783868</v>
      </c>
      <c r="C67" s="1">
        <f ca="1" t="shared" si="3"/>
        <v>0.9290492762350704</v>
      </c>
      <c r="D67" s="7">
        <f>C67*'Top 25 Simulated Judgments'!$C$3</f>
        <v>-0.157493220396557</v>
      </c>
      <c r="E67" s="7">
        <f>(C67*'Top 25 Simulated Judgments'!$K$2)+((3.71*(I67-0.8))*'Top 25 Simulated Judgments'!$L$2)</f>
        <v>0.5123978537750463</v>
      </c>
      <c r="H67" s="4">
        <f t="shared" si="4"/>
        <v>2.14111636989778</v>
      </c>
      <c r="I67" s="1">
        <f t="shared" si="5"/>
        <v>1.2120670936627096</v>
      </c>
      <c r="J67" s="1">
        <f t="shared" si="6"/>
        <v>1.3635754803705482</v>
      </c>
    </row>
    <row r="68" spans="1:10" ht="12.75">
      <c r="A68" t="s">
        <v>85</v>
      </c>
      <c r="B68" s="31">
        <v>-0.050409785587185674</v>
      </c>
      <c r="C68" s="1">
        <f aca="true" ca="1" t="shared" si="7" ref="C68:C131">RAND()+RAND()+RAND()+RAND()+RAND()+RAND()+RAND()+RAND()+RAND()+RAND()+RAND()+RAND()-6</f>
        <v>0.8404356250591922</v>
      </c>
      <c r="D68" s="7">
        <f>C68*'Top 25 Simulated Judgments'!$C$3</f>
        <v>-0.14247135917586645</v>
      </c>
      <c r="E68" s="7">
        <f>(C68*'Top 25 Simulated Judgments'!$K$2)+((3.71*(I68-0.8))*'Top 25 Simulated Judgments'!$L$2)</f>
        <v>0.7233273382569201</v>
      </c>
      <c r="H68" s="4">
        <f t="shared" si="4"/>
        <v>1.6001077965894437</v>
      </c>
      <c r="I68" s="1">
        <f t="shared" si="5"/>
        <v>0.7596721715302515</v>
      </c>
      <c r="J68" s="1">
        <f t="shared" si="6"/>
        <v>0.8546311929715329</v>
      </c>
    </row>
    <row r="69" spans="1:10" ht="12.75">
      <c r="A69" t="s">
        <v>86</v>
      </c>
      <c r="B69" s="31">
        <v>0.501722518107236</v>
      </c>
      <c r="C69" s="1">
        <f ca="1" t="shared" si="7"/>
        <v>-0.27179823655393864</v>
      </c>
      <c r="D69" s="7">
        <f>C69*'Top 25 Simulated Judgments'!$C$3</f>
        <v>0.04607546732769211</v>
      </c>
      <c r="E69" s="7">
        <f>(C69*'Top 25 Simulated Judgments'!$K$2)+((3.71*(I69-0.8))*'Top 25 Simulated Judgments'!$L$2)</f>
        <v>-0.47815837056811294</v>
      </c>
      <c r="H69" s="4">
        <f t="shared" si="4"/>
        <v>0.9295797779318502</v>
      </c>
      <c r="I69" s="1">
        <f t="shared" si="5"/>
        <v>1.2013780144857888</v>
      </c>
      <c r="J69" s="1">
        <f t="shared" si="6"/>
        <v>1.3515502662965124</v>
      </c>
    </row>
    <row r="70" spans="1:10" ht="12.75">
      <c r="A70" t="s">
        <v>87</v>
      </c>
      <c r="B70" s="31">
        <v>1.5194080518538202</v>
      </c>
      <c r="C70" s="1">
        <f ca="1" t="shared" si="7"/>
        <v>0.9953531975986358</v>
      </c>
      <c r="D70" s="7">
        <f>C70*'Top 25 Simulated Judgments'!$C$3</f>
        <v>-0.16873311731869378</v>
      </c>
      <c r="E70" s="7">
        <f>(C70*'Top 25 Simulated Judgments'!$K$2)+((3.71*(I70-0.8))*'Top 25 Simulated Judgments'!$L$2)</f>
        <v>0.06214834259442348</v>
      </c>
      <c r="H70" s="4">
        <f t="shared" si="4"/>
        <v>3.010879639081692</v>
      </c>
      <c r="I70" s="1">
        <f t="shared" si="5"/>
        <v>2.0155264414830563</v>
      </c>
      <c r="J70" s="1">
        <f t="shared" si="6"/>
        <v>2.2674672466684385</v>
      </c>
    </row>
    <row r="71" spans="1:10" ht="12.75">
      <c r="A71" t="s">
        <v>88</v>
      </c>
      <c r="B71" s="31">
        <v>-0.04516131572743232</v>
      </c>
      <c r="C71" s="1">
        <f ca="1" t="shared" si="7"/>
        <v>0.9217571994826521</v>
      </c>
      <c r="D71" s="7">
        <f>C71*'Top 25 Simulated Judgments'!$C$3</f>
        <v>-0.15625706136765027</v>
      </c>
      <c r="E71" s="7">
        <f>(C71*'Top 25 Simulated Judgments'!$K$2)+((3.71*(I71-0.8))*'Top 25 Simulated Judgments'!$L$2)</f>
        <v>0.7882225065190598</v>
      </c>
      <c r="H71" s="4">
        <f t="shared" si="4"/>
        <v>1.6856281469007062</v>
      </c>
      <c r="I71" s="1">
        <f t="shared" si="5"/>
        <v>0.7638709474180542</v>
      </c>
      <c r="J71" s="1">
        <f t="shared" si="6"/>
        <v>0.8593548158453109</v>
      </c>
    </row>
    <row r="72" spans="1:10" ht="12.75">
      <c r="A72" t="s">
        <v>89</v>
      </c>
      <c r="B72" s="31">
        <v>0.17112134434602447</v>
      </c>
      <c r="C72" s="1">
        <f ca="1" t="shared" si="7"/>
        <v>1.7668531025291472</v>
      </c>
      <c r="D72" s="7">
        <f>C72*'Top 25 Simulated Judgments'!$C$3</f>
        <v>-0.299518434816105</v>
      </c>
      <c r="E72" s="7">
        <f>(C72*'Top 25 Simulated Judgments'!$K$2)+((3.71*(I72-0.8))*'Top 25 Simulated Judgments'!$L$2)</f>
        <v>1.3812370382397234</v>
      </c>
      <c r="H72" s="4">
        <f t="shared" si="4"/>
        <v>2.7037501780059667</v>
      </c>
      <c r="I72" s="1">
        <f t="shared" si="5"/>
        <v>0.9368970754768196</v>
      </c>
      <c r="J72" s="1">
        <f t="shared" si="6"/>
        <v>1.054009209911422</v>
      </c>
    </row>
    <row r="73" spans="1:10" ht="12.75">
      <c r="A73" t="s">
        <v>90</v>
      </c>
      <c r="B73" s="31">
        <v>-0.02584550642031702</v>
      </c>
      <c r="C73" s="1">
        <f ca="1" t="shared" si="7"/>
        <v>-1.0882689117170532</v>
      </c>
      <c r="D73" s="7">
        <f>C73*'Top 25 Simulated Judgments'!$C$3</f>
        <v>0.184484267894105</v>
      </c>
      <c r="E73" s="7">
        <f>(C73*'Top 25 Simulated Judgments'!$K$2)+((3.71*(I73-0.8))*'Top 25 Simulated Judgments'!$L$2)</f>
        <v>-0.8907807906576348</v>
      </c>
      <c r="H73" s="4">
        <f t="shared" si="4"/>
        <v>-0.30894531685330673</v>
      </c>
      <c r="I73" s="1">
        <f t="shared" si="5"/>
        <v>0.7793235948637465</v>
      </c>
      <c r="J73" s="1">
        <f t="shared" si="6"/>
        <v>0.8767390442217147</v>
      </c>
    </row>
    <row r="74" spans="1:10" ht="12.75">
      <c r="A74" t="s">
        <v>91</v>
      </c>
      <c r="B74" s="31">
        <v>1.2006868928046042</v>
      </c>
      <c r="C74" s="1">
        <f ca="1" t="shared" si="7"/>
        <v>-0.41822701544765906</v>
      </c>
      <c r="D74" s="7">
        <f>C74*'Top 25 Simulated Judgments'!$C$3</f>
        <v>0.07089819798000288</v>
      </c>
      <c r="E74" s="7">
        <f>(C74*'Top 25 Simulated Judgments'!$K$2)+((3.71*(I74-0.8))*'Top 25 Simulated Judgments'!$L$2)</f>
        <v>-0.9514398686356742</v>
      </c>
      <c r="H74" s="4">
        <f t="shared" si="4"/>
        <v>1.3423224987960243</v>
      </c>
      <c r="I74" s="1">
        <f t="shared" si="5"/>
        <v>1.7605495142436833</v>
      </c>
      <c r="J74" s="1">
        <f t="shared" si="6"/>
        <v>1.9806182035241438</v>
      </c>
    </row>
    <row r="75" spans="1:10" ht="12.75">
      <c r="A75" t="s">
        <v>92</v>
      </c>
      <c r="B75" s="31">
        <v>-0.4043933880285471</v>
      </c>
      <c r="C75" s="1">
        <f ca="1" t="shared" si="7"/>
        <v>-0.13852588306566105</v>
      </c>
      <c r="D75" s="7">
        <f>C75*'Top 25 Simulated Judgments'!$C$3</f>
        <v>0.023483025056216366</v>
      </c>
      <c r="E75" s="7">
        <f>(C75*'Top 25 Simulated Judgments'!$K$2)+((3.71*(I75-0.8))*'Top 25 Simulated Judgments'!$L$2)</f>
        <v>0.0884227716991309</v>
      </c>
      <c r="H75" s="4">
        <f t="shared" si="4"/>
        <v>0.3379594065115013</v>
      </c>
      <c r="I75" s="1">
        <f t="shared" si="5"/>
        <v>0.47648528957716235</v>
      </c>
      <c r="J75" s="1">
        <f t="shared" si="6"/>
        <v>0.5360459507743076</v>
      </c>
    </row>
    <row r="76" spans="1:10" ht="12.75">
      <c r="A76" t="s">
        <v>93</v>
      </c>
      <c r="B76" s="31">
        <v>0.030330044902734388</v>
      </c>
      <c r="C76" s="1">
        <f ca="1" t="shared" si="7"/>
        <v>-0.8812362205796802</v>
      </c>
      <c r="D76" s="7">
        <f>C76*'Top 25 Simulated Judgments'!$C$3</f>
        <v>0.14938791069470442</v>
      </c>
      <c r="E76" s="7">
        <f>(C76*'Top 25 Simulated Judgments'!$K$2)+((3.71*(I76-0.8))*'Top 25 Simulated Judgments'!$L$2)</f>
        <v>-0.7471085042103801</v>
      </c>
      <c r="H76" s="4">
        <f t="shared" si="4"/>
        <v>-0.05697218465749265</v>
      </c>
      <c r="I76" s="1">
        <f t="shared" si="5"/>
        <v>0.8242640359221876</v>
      </c>
      <c r="J76" s="1">
        <f t="shared" si="6"/>
        <v>0.927297040412461</v>
      </c>
    </row>
    <row r="77" spans="1:10" ht="12.75">
      <c r="A77" t="s">
        <v>94</v>
      </c>
      <c r="B77" s="31">
        <v>0.7621918421357734</v>
      </c>
      <c r="C77" s="1">
        <f ca="1" t="shared" si="7"/>
        <v>0.12195415891822048</v>
      </c>
      <c r="D77" s="7">
        <f>C77*'Top 25 Simulated Judgments'!$C$3</f>
        <v>-0.02067377233920178</v>
      </c>
      <c r="E77" s="7">
        <f>(C77*'Top 25 Simulated Judgments'!$K$2)+((3.71*(I77-0.8))*'Top 25 Simulated Judgments'!$L$2)</f>
        <v>-0.2822071968231781</v>
      </c>
      <c r="H77" s="4">
        <f t="shared" si="4"/>
        <v>1.5317076326268393</v>
      </c>
      <c r="I77" s="1">
        <f t="shared" si="5"/>
        <v>1.4097534737086188</v>
      </c>
      <c r="J77" s="1">
        <f t="shared" si="6"/>
        <v>1.585972657922196</v>
      </c>
    </row>
    <row r="78" spans="1:10" ht="12.75">
      <c r="A78" t="s">
        <v>95</v>
      </c>
      <c r="B78" s="31">
        <v>-0.007364326956949219</v>
      </c>
      <c r="C78" s="1">
        <f ca="1" t="shared" si="7"/>
        <v>0.3080596377857585</v>
      </c>
      <c r="D78" s="7">
        <f>C78*'Top 25 Simulated Judgments'!$C$3</f>
        <v>-0.0522225307851163</v>
      </c>
      <c r="E78" s="7">
        <f>(C78*'Top 25 Simulated Judgments'!$K$2)+((3.71*(I78-0.8))*'Top 25 Simulated Judgments'!$L$2)</f>
        <v>0.25954237881277614</v>
      </c>
      <c r="H78" s="4">
        <f t="shared" si="4"/>
        <v>1.1021681762201991</v>
      </c>
      <c r="I78" s="1">
        <f t="shared" si="5"/>
        <v>0.7941085384344406</v>
      </c>
      <c r="J78" s="1">
        <f t="shared" si="6"/>
        <v>0.8933721057387457</v>
      </c>
    </row>
    <row r="79" spans="1:10" ht="12.75">
      <c r="A79" t="s">
        <v>96</v>
      </c>
      <c r="B79" s="31">
        <v>-0.26215937932119904</v>
      </c>
      <c r="C79" s="1">
        <f ca="1" t="shared" si="7"/>
        <v>1.0699722004789045</v>
      </c>
      <c r="D79" s="7">
        <f>C79*'Top 25 Simulated Judgments'!$C$3</f>
        <v>-0.18138259390406702</v>
      </c>
      <c r="E79" s="7">
        <f>(C79*'Top 25 Simulated Judgments'!$K$2)+((3.71*(I79-0.8))*'Top 25 Simulated Judgments'!$L$2)</f>
        <v>1.0204919194628803</v>
      </c>
      <c r="H79" s="4">
        <f t="shared" si="4"/>
        <v>1.6602446970219453</v>
      </c>
      <c r="I79" s="1">
        <f t="shared" si="5"/>
        <v>0.5902724965430408</v>
      </c>
      <c r="J79" s="1">
        <f t="shared" si="6"/>
        <v>0.6640565586109208</v>
      </c>
    </row>
    <row r="80" spans="1:10" ht="12.75">
      <c r="A80" t="s">
        <v>97</v>
      </c>
      <c r="B80" s="31">
        <v>-0.5134523936680385</v>
      </c>
      <c r="C80" s="1">
        <f ca="1" t="shared" si="7"/>
        <v>0.3580000869120692</v>
      </c>
      <c r="D80" s="7">
        <f>C80*'Top 25 Simulated Judgments'!$C$3</f>
        <v>-0.06068847803048393</v>
      </c>
      <c r="E80" s="7">
        <f>(C80*'Top 25 Simulated Judgments'!$K$2)+((3.71*(I80-0.8))*'Top 25 Simulated Judgments'!$L$2)</f>
        <v>0.5556489548810903</v>
      </c>
      <c r="H80" s="4">
        <f t="shared" si="4"/>
        <v>0.7472381719776384</v>
      </c>
      <c r="I80" s="1">
        <f t="shared" si="5"/>
        <v>0.38923808506556923</v>
      </c>
      <c r="J80" s="1">
        <f t="shared" si="6"/>
        <v>0.43789284569876535</v>
      </c>
    </row>
    <row r="81" spans="1:10" ht="12.75">
      <c r="A81" t="s">
        <v>98</v>
      </c>
      <c r="B81" s="31">
        <v>-0.7680423272349848</v>
      </c>
      <c r="C81" s="1">
        <f ca="1" t="shared" si="7"/>
        <v>1.9906045868913846</v>
      </c>
      <c r="D81" s="7">
        <f>C81*'Top 25 Simulated Judgments'!$C$3</f>
        <v>-0.33744897600712176</v>
      </c>
      <c r="E81" s="7">
        <f>(C81*'Top 25 Simulated Judgments'!$K$2)+((3.71*(I81-0.8))*'Top 25 Simulated Judgments'!$L$2)</f>
        <v>2.0395867949239843</v>
      </c>
      <c r="H81" s="4">
        <f t="shared" si="4"/>
        <v>2.176170725103397</v>
      </c>
      <c r="I81" s="1">
        <f t="shared" si="5"/>
        <v>0.18556613821201218</v>
      </c>
      <c r="J81" s="1">
        <f t="shared" si="6"/>
        <v>0.2087619054885137</v>
      </c>
    </row>
    <row r="82" spans="1:10" ht="12.75">
      <c r="A82" t="s">
        <v>99</v>
      </c>
      <c r="B82" s="31">
        <v>-0.038535276673543284</v>
      </c>
      <c r="C82" s="1">
        <f ca="1" t="shared" si="7"/>
        <v>0.7824623210397004</v>
      </c>
      <c r="D82" s="7">
        <f>C82*'Top 25 Simulated Judgments'!$C$3</f>
        <v>-0.13264367556358383</v>
      </c>
      <c r="E82" s="7">
        <f>(C82*'Top 25 Simulated Judgments'!$K$2)+((3.71*(I82-0.8))*'Top 25 Simulated Judgments'!$L$2)</f>
        <v>0.6692072026743445</v>
      </c>
      <c r="H82" s="4">
        <f t="shared" si="4"/>
        <v>1.5516340997008657</v>
      </c>
      <c r="I82" s="1">
        <f t="shared" si="5"/>
        <v>0.7691717786611654</v>
      </c>
      <c r="J82" s="1">
        <f t="shared" si="6"/>
        <v>0.8653182509938111</v>
      </c>
    </row>
    <row r="83" spans="1:10" ht="12.75">
      <c r="A83" t="s">
        <v>100</v>
      </c>
      <c r="B83" s="31">
        <v>0.35516502362723834</v>
      </c>
      <c r="C83" s="1">
        <f ca="1" t="shared" si="7"/>
        <v>1.289893937629805</v>
      </c>
      <c r="D83" s="7">
        <f>C83*'Top 25 Simulated Judgments'!$C$3</f>
        <v>-0.21866391310326172</v>
      </c>
      <c r="E83" s="7">
        <f>(C83*'Top 25 Simulated Judgments'!$K$2)+((3.71*(I83-0.8))*'Top 25 Simulated Judgments'!$L$2)</f>
        <v>0.8925330494472281</v>
      </c>
      <c r="H83" s="4">
        <f t="shared" si="4"/>
        <v>2.3740259565315958</v>
      </c>
      <c r="I83" s="1">
        <f t="shared" si="5"/>
        <v>1.0841320189017907</v>
      </c>
      <c r="J83" s="1">
        <f t="shared" si="6"/>
        <v>1.2196485212645145</v>
      </c>
    </row>
    <row r="84" spans="1:10" ht="12.75">
      <c r="A84" t="s">
        <v>101</v>
      </c>
      <c r="B84" s="31">
        <v>0.02485247073954433</v>
      </c>
      <c r="C84" s="1">
        <f ca="1" t="shared" si="7"/>
        <v>-1.6830932531446363</v>
      </c>
      <c r="D84" s="7">
        <f>C84*'Top 25 Simulated Judgments'!$C$3</f>
        <v>0.28531939418722085</v>
      </c>
      <c r="E84" s="7">
        <f>(C84*'Top 25 Simulated Judgments'!$K$2)+((3.71*(I84-0.8))*'Top 25 Simulated Judgments'!$L$2)</f>
        <v>-1.410278078261017</v>
      </c>
      <c r="H84" s="4">
        <f t="shared" si="4"/>
        <v>-0.8632112765530008</v>
      </c>
      <c r="I84" s="1">
        <f t="shared" si="5"/>
        <v>0.8198819765916355</v>
      </c>
      <c r="J84" s="1">
        <f t="shared" si="6"/>
        <v>0.9223672236655899</v>
      </c>
    </row>
    <row r="85" spans="1:10" ht="12.75">
      <c r="A85" t="s">
        <v>102</v>
      </c>
      <c r="B85" s="31">
        <v>-0.24601168923832883</v>
      </c>
      <c r="C85" s="1">
        <f ca="1" t="shared" si="7"/>
        <v>0.5905327188032166</v>
      </c>
      <c r="D85" s="7">
        <f>C85*'Top 25 Simulated Judgments'!$C$3</f>
        <v>-0.10010760678997684</v>
      </c>
      <c r="E85" s="7">
        <f>(C85*'Top 25 Simulated Judgments'!$K$2)+((3.71*(I85-0.8))*'Top 25 Simulated Judgments'!$L$2)</f>
        <v>0.6142029104351404</v>
      </c>
      <c r="H85" s="4">
        <f t="shared" si="4"/>
        <v>1.1937233674125536</v>
      </c>
      <c r="I85" s="1">
        <f t="shared" si="5"/>
        <v>0.603190648609337</v>
      </c>
      <c r="J85" s="1">
        <f t="shared" si="6"/>
        <v>0.6785894796855041</v>
      </c>
    </row>
    <row r="86" spans="1:10" ht="12.75">
      <c r="A86" t="s">
        <v>103</v>
      </c>
      <c r="B86" s="31">
        <v>-0.627406359710905</v>
      </c>
      <c r="C86" s="1">
        <f ca="1" t="shared" si="7"/>
        <v>-1.4538788710175048</v>
      </c>
      <c r="D86" s="7">
        <f>C86*'Top 25 Simulated Judgments'!$C$3</f>
        <v>0.24646277793894028</v>
      </c>
      <c r="E86" s="7">
        <f>(C86*'Top 25 Simulated Judgments'!$K$2)+((3.71*(I86-0.8))*'Top 25 Simulated Judgments'!$L$2)</f>
        <v>-0.8917441908150862</v>
      </c>
      <c r="H86" s="4">
        <f t="shared" si="4"/>
        <v>-1.1558039587862288</v>
      </c>
      <c r="I86" s="1">
        <f t="shared" si="5"/>
        <v>0.298074912231276</v>
      </c>
      <c r="J86" s="1">
        <f t="shared" si="6"/>
        <v>0.3353342762601855</v>
      </c>
    </row>
    <row r="87" spans="1:10" ht="12.75">
      <c r="A87" t="s">
        <v>104</v>
      </c>
      <c r="B87" s="31">
        <v>-0.11289279804797146</v>
      </c>
      <c r="C87" s="1">
        <f ca="1" t="shared" si="7"/>
        <v>0.18717949063535233</v>
      </c>
      <c r="D87" s="7">
        <f>C87*'Top 25 Simulated Judgments'!$C$3</f>
        <v>-0.03173082583069559</v>
      </c>
      <c r="E87" s="7">
        <f>(C87*'Top 25 Simulated Judgments'!$K$2)+((3.71*(I87-0.8))*'Top 25 Simulated Judgments'!$L$2)</f>
        <v>0.21224930725920665</v>
      </c>
      <c r="H87" s="4">
        <f t="shared" si="4"/>
        <v>0.8968652521969752</v>
      </c>
      <c r="I87" s="1">
        <f t="shared" si="5"/>
        <v>0.7096857615616229</v>
      </c>
      <c r="J87" s="1">
        <f t="shared" si="6"/>
        <v>0.7983964817568256</v>
      </c>
    </row>
    <row r="88" spans="1:10" ht="12.75">
      <c r="A88" t="s">
        <v>105</v>
      </c>
      <c r="B88" s="31">
        <v>-0.17868617467046596</v>
      </c>
      <c r="C88" s="1">
        <f ca="1" t="shared" si="7"/>
        <v>-0.016952309667276566</v>
      </c>
      <c r="D88" s="7">
        <f>C88*'Top 25 Simulated Judgments'!$C$3</f>
        <v>0.0028737698967686767</v>
      </c>
      <c r="E88" s="7">
        <f>(C88*'Top 25 Simulated Judgments'!$K$2)+((3.71*(I88-0.8))*'Top 25 Simulated Judgments'!$L$2)</f>
        <v>0.075825242353092</v>
      </c>
      <c r="H88" s="4">
        <f t="shared" si="4"/>
        <v>0.6400987505963507</v>
      </c>
      <c r="I88" s="1">
        <f t="shared" si="5"/>
        <v>0.6570510602636273</v>
      </c>
      <c r="J88" s="1">
        <f t="shared" si="6"/>
        <v>0.7391824427965806</v>
      </c>
    </row>
    <row r="89" spans="1:10" ht="12.75">
      <c r="A89" t="s">
        <v>106</v>
      </c>
      <c r="B89" s="31">
        <v>-0.025088912492957305</v>
      </c>
      <c r="C89" s="1">
        <f ca="1" t="shared" si="7"/>
        <v>0.5970835233409026</v>
      </c>
      <c r="D89" s="7">
        <f>C89*'Top 25 Simulated Judgments'!$C$3</f>
        <v>-0.10121810472503741</v>
      </c>
      <c r="E89" s="7">
        <f>(C89*'Top 25 Simulated Judgments'!$K$2)+((3.71*(I89-0.8))*'Top 25 Simulated Judgments'!$L$2)</f>
        <v>0.5084886007207184</v>
      </c>
      <c r="H89" s="4">
        <f t="shared" si="4"/>
        <v>1.3770123933465368</v>
      </c>
      <c r="I89" s="1">
        <f t="shared" si="5"/>
        <v>0.7799288700056342</v>
      </c>
      <c r="J89" s="1">
        <f t="shared" si="6"/>
        <v>0.8774199787563385</v>
      </c>
    </row>
    <row r="90" spans="1:10" ht="12.75">
      <c r="A90" t="s">
        <v>107</v>
      </c>
      <c r="B90" s="31">
        <v>-0.07562876058618628</v>
      </c>
      <c r="C90" s="1">
        <f ca="1" t="shared" si="7"/>
        <v>-0.3340739153678589</v>
      </c>
      <c r="D90" s="7">
        <f>C90*'Top 25 Simulated Judgments'!$C$3</f>
        <v>0.056632493160091876</v>
      </c>
      <c r="E90" s="7">
        <f>(C90*'Top 25 Simulated Judgments'!$K$2)+((3.71*(I90-0.8))*'Top 25 Simulated Judgments'!$L$2)</f>
        <v>-0.23938972835647873</v>
      </c>
      <c r="H90" s="4">
        <f t="shared" si="4"/>
        <v>0.40542307616319206</v>
      </c>
      <c r="I90" s="1">
        <f t="shared" si="5"/>
        <v>0.739496991531051</v>
      </c>
      <c r="J90" s="1">
        <f t="shared" si="6"/>
        <v>0.8319341154724323</v>
      </c>
    </row>
    <row r="91" spans="1:10" ht="12.75">
      <c r="A91" t="s">
        <v>108</v>
      </c>
      <c r="B91" s="31">
        <v>0.136328800841508</v>
      </c>
      <c r="C91" s="1">
        <f ca="1" t="shared" si="7"/>
        <v>0.7074932242728398</v>
      </c>
      <c r="D91" s="7">
        <f>C91*'Top 25 Simulated Judgments'!$C$3</f>
        <v>-0.11993485076595652</v>
      </c>
      <c r="E91" s="7">
        <f>(C91*'Top 25 Simulated Judgments'!$K$2)+((3.71*(I91-0.8))*'Top 25 Simulated Judgments'!$L$2)</f>
        <v>0.5189661904203628</v>
      </c>
      <c r="H91" s="4">
        <f t="shared" si="4"/>
        <v>1.616556264946046</v>
      </c>
      <c r="I91" s="1">
        <f t="shared" si="5"/>
        <v>0.9090630406732064</v>
      </c>
      <c r="J91" s="1">
        <f t="shared" si="6"/>
        <v>1.0226959207573572</v>
      </c>
    </row>
    <row r="92" spans="1:10" ht="12.75">
      <c r="A92" t="s">
        <v>109</v>
      </c>
      <c r="B92" s="31">
        <v>1.0374026608157467</v>
      </c>
      <c r="C92" s="1">
        <f ca="1" t="shared" si="7"/>
        <v>0.6615844991653068</v>
      </c>
      <c r="D92" s="7">
        <f>C92*'Top 25 Simulated Judgments'!$C$3</f>
        <v>-0.11215236479192277</v>
      </c>
      <c r="E92" s="7">
        <f>(C92*'Top 25 Simulated Judgments'!$K$2)+((3.71*(I92-0.8))*'Top 25 Simulated Judgments'!$L$2)</f>
        <v>0.027475564625197624</v>
      </c>
      <c r="H92" s="4">
        <f t="shared" si="4"/>
        <v>2.2915066278179044</v>
      </c>
      <c r="I92" s="1">
        <f t="shared" si="5"/>
        <v>1.6299221286525976</v>
      </c>
      <c r="J92" s="1">
        <f t="shared" si="6"/>
        <v>1.8336623947341721</v>
      </c>
    </row>
    <row r="93" spans="1:10" ht="12.75">
      <c r="A93" t="s">
        <v>110</v>
      </c>
      <c r="B93" s="31">
        <v>0.5256940927805558</v>
      </c>
      <c r="C93" s="1">
        <f ca="1" t="shared" si="7"/>
        <v>1.1523941862100928</v>
      </c>
      <c r="D93" s="7">
        <f>C93*'Top 25 Simulated Judgments'!$C$3</f>
        <v>-0.19535483875300383</v>
      </c>
      <c r="E93" s="7">
        <f>(C93*'Top 25 Simulated Judgments'!$K$2)+((3.71*(I93-0.8))*'Top 25 Simulated Judgments'!$L$2)</f>
        <v>0.6925427389860239</v>
      </c>
      <c r="H93" s="4">
        <f t="shared" si="4"/>
        <v>2.372949460434538</v>
      </c>
      <c r="I93" s="1">
        <f t="shared" si="5"/>
        <v>1.2205552742244448</v>
      </c>
      <c r="J93" s="1">
        <f t="shared" si="6"/>
        <v>1.3731246835025002</v>
      </c>
    </row>
    <row r="94" spans="1:10" ht="12.75">
      <c r="A94" t="s">
        <v>111</v>
      </c>
      <c r="B94" s="31">
        <v>-0.0766283796653483</v>
      </c>
      <c r="C94" s="1">
        <f ca="1" t="shared" si="7"/>
        <v>2.526483677117856</v>
      </c>
      <c r="D94" s="7">
        <f>C94*'Top 25 Simulated Judgments'!$C$3</f>
        <v>-0.42829165337829456</v>
      </c>
      <c r="E94" s="7">
        <f>(C94*'Top 25 Simulated Judgments'!$K$2)+((3.71*(I94-0.8))*'Top 25 Simulated Judgments'!$L$2)</f>
        <v>2.1367466638096344</v>
      </c>
      <c r="H94" s="4">
        <f t="shared" si="4"/>
        <v>3.2651809733855774</v>
      </c>
      <c r="I94" s="1">
        <f t="shared" si="5"/>
        <v>0.7386972962677214</v>
      </c>
      <c r="J94" s="1">
        <f t="shared" si="6"/>
        <v>0.8310344583011865</v>
      </c>
    </row>
    <row r="95" spans="1:10" ht="12.75">
      <c r="A95" t="s">
        <v>112</v>
      </c>
      <c r="B95" s="31">
        <v>0.184953163126631</v>
      </c>
      <c r="C95" s="1">
        <f ca="1" t="shared" si="7"/>
        <v>-0.9269781187463959</v>
      </c>
      <c r="D95" s="7">
        <f>C95*'Top 25 Simulated Judgments'!$C$3</f>
        <v>0.1571421160243953</v>
      </c>
      <c r="E95" s="7">
        <f>(C95*'Top 25 Simulated Judgments'!$K$2)+((3.71*(I95-0.8))*'Top 25 Simulated Judgments'!$L$2)</f>
        <v>-0.862892944096859</v>
      </c>
      <c r="H95" s="4">
        <f t="shared" si="4"/>
        <v>0.02098441175490895</v>
      </c>
      <c r="I95" s="1">
        <f t="shared" si="5"/>
        <v>0.9479625305013049</v>
      </c>
      <c r="J95" s="1">
        <f t="shared" si="6"/>
        <v>1.066457846813968</v>
      </c>
    </row>
    <row r="96" spans="1:10" ht="12.75">
      <c r="A96" t="s">
        <v>113</v>
      </c>
      <c r="B96" s="31">
        <v>-0.4532952775650021</v>
      </c>
      <c r="C96" s="1">
        <f ca="1" t="shared" si="7"/>
        <v>-0.5223518370422804</v>
      </c>
      <c r="D96" s="7">
        <f>C96*'Top 25 Simulated Judgments'!$C$3</f>
        <v>0.08854952595111965</v>
      </c>
      <c r="E96" s="7">
        <f>(C96*'Top 25 Simulated Judgments'!$K$2)+((3.71*(I96-0.8))*'Top 25 Simulated Judgments'!$L$2)</f>
        <v>-0.20573228862290027</v>
      </c>
      <c r="H96" s="4">
        <f t="shared" si="4"/>
        <v>-0.08498805909428203</v>
      </c>
      <c r="I96" s="1">
        <f t="shared" si="5"/>
        <v>0.43736377794799836</v>
      </c>
      <c r="J96" s="1">
        <f t="shared" si="6"/>
        <v>0.4920342501914981</v>
      </c>
    </row>
    <row r="97" spans="1:10" ht="12.75">
      <c r="A97" t="s">
        <v>114</v>
      </c>
      <c r="B97" s="31">
        <v>0.014223006592892773</v>
      </c>
      <c r="C97" s="1">
        <f ca="1" t="shared" si="7"/>
        <v>0.9074116852724767</v>
      </c>
      <c r="D97" s="7">
        <f>C97*'Top 25 Simulated Judgments'!$C$3</f>
        <v>-0.1538251976452427</v>
      </c>
      <c r="E97" s="7">
        <f>(C97*'Top 25 Simulated Judgments'!$K$2)+((3.71*(I97-0.8))*'Top 25 Simulated Judgments'!$L$2)</f>
        <v>0.7464303543212961</v>
      </c>
      <c r="H97" s="4">
        <f t="shared" si="4"/>
        <v>1.718790090546791</v>
      </c>
      <c r="I97" s="1">
        <f t="shared" si="5"/>
        <v>0.8113784052743143</v>
      </c>
      <c r="J97" s="1">
        <f t="shared" si="6"/>
        <v>0.9128007059336035</v>
      </c>
    </row>
    <row r="98" spans="1:10" ht="12.75">
      <c r="A98" t="s">
        <v>115</v>
      </c>
      <c r="B98" s="31">
        <v>-0.014831457245215951</v>
      </c>
      <c r="C98" s="1">
        <f ca="1" t="shared" si="7"/>
        <v>1.1082328469586633</v>
      </c>
      <c r="D98" s="7">
        <f>C98*'Top 25 Simulated Judgments'!$C$3</f>
        <v>-0.18786857110967947</v>
      </c>
      <c r="E98" s="7">
        <f>(C98*'Top 25 Simulated Judgments'!$K$2)+((3.71*(I98-0.8))*'Top 25 Simulated Judgments'!$L$2)</f>
        <v>0.9278265437228608</v>
      </c>
      <c r="H98" s="4">
        <f t="shared" si="4"/>
        <v>1.8963676811624905</v>
      </c>
      <c r="I98" s="1">
        <f t="shared" si="5"/>
        <v>0.7881348342038272</v>
      </c>
      <c r="J98" s="1">
        <f t="shared" si="6"/>
        <v>0.8866516884793056</v>
      </c>
    </row>
    <row r="99" spans="1:10" ht="12.75">
      <c r="A99" t="s">
        <v>116</v>
      </c>
      <c r="B99" s="31">
        <v>-0.1872314601658951</v>
      </c>
      <c r="C99" s="1">
        <f ca="1" t="shared" si="7"/>
        <v>0.5771603683590829</v>
      </c>
      <c r="D99" s="7">
        <f>C99*'Top 25 Simulated Judgments'!$C$3</f>
        <v>-0.09784071461365157</v>
      </c>
      <c r="E99" s="7">
        <f>(C99*'Top 25 Simulated Judgments'!$K$2)+((3.71*(I99-0.8))*'Top 25 Simulated Judgments'!$L$2)</f>
        <v>0.5735228926500711</v>
      </c>
      <c r="H99" s="4">
        <f t="shared" si="4"/>
        <v>1.227375200226367</v>
      </c>
      <c r="I99" s="1">
        <f t="shared" si="5"/>
        <v>0.650214831867284</v>
      </c>
      <c r="J99" s="1">
        <f t="shared" si="6"/>
        <v>0.7314916858506945</v>
      </c>
    </row>
    <row r="100" spans="1:10" ht="12.75">
      <c r="A100" t="s">
        <v>117</v>
      </c>
      <c r="B100" s="31">
        <v>-0.2901025022080025</v>
      </c>
      <c r="C100" s="1">
        <f ca="1" t="shared" si="7"/>
        <v>0.6607134001675297</v>
      </c>
      <c r="D100" s="7">
        <f>C100*'Top 25 Simulated Judgments'!$C$3</f>
        <v>-0.11200469535182579</v>
      </c>
      <c r="E100" s="7">
        <f>(C100*'Top 25 Simulated Judgments'!$K$2)+((3.71*(I100-0.8))*'Top 25 Simulated Judgments'!$L$2)</f>
        <v>0.6946702611594933</v>
      </c>
      <c r="H100" s="4">
        <f t="shared" si="4"/>
        <v>1.2286313984011277</v>
      </c>
      <c r="I100" s="1">
        <f t="shared" si="5"/>
        <v>0.567917998233598</v>
      </c>
      <c r="J100" s="1">
        <f t="shared" si="6"/>
        <v>0.6389077480127978</v>
      </c>
    </row>
    <row r="101" spans="1:10" ht="12.75">
      <c r="A101" t="s">
        <v>118</v>
      </c>
      <c r="B101" s="31">
        <v>-0.014899134124919722</v>
      </c>
      <c r="C101" s="1">
        <f ca="1" t="shared" si="7"/>
        <v>-0.41586321180387475</v>
      </c>
      <c r="D101" s="7">
        <f>C101*'Top 25 Simulated Judgments'!$C$3</f>
        <v>0.07049748398369758</v>
      </c>
      <c r="E101" s="7">
        <f>(C101*'Top 25 Simulated Judgments'!$K$2)+((3.71*(I101-0.8))*'Top 25 Simulated Judgments'!$L$2)</f>
        <v>-0.3378694091448943</v>
      </c>
      <c r="H101" s="4">
        <f t="shared" si="4"/>
        <v>0.37221748089618956</v>
      </c>
      <c r="I101" s="1">
        <f t="shared" si="5"/>
        <v>0.7880806927000643</v>
      </c>
      <c r="J101" s="1">
        <f t="shared" si="6"/>
        <v>0.8865907792875722</v>
      </c>
    </row>
    <row r="102" spans="1:10" ht="12.75">
      <c r="A102" t="s">
        <v>119</v>
      </c>
      <c r="B102" s="31">
        <v>0.007192702978219279</v>
      </c>
      <c r="C102" s="1">
        <f ca="1" t="shared" si="7"/>
        <v>0.9526517898539097</v>
      </c>
      <c r="D102" s="7">
        <f>C102*'Top 25 Simulated Judgments'!$C$3</f>
        <v>-0.16149433850123765</v>
      </c>
      <c r="E102" s="7">
        <f>(C102*'Top 25 Simulated Judgments'!$K$2)+((3.71*(I102-0.8))*'Top 25 Simulated Judgments'!$L$2)</f>
        <v>0.7875385300644071</v>
      </c>
      <c r="H102" s="4">
        <f t="shared" si="4"/>
        <v>1.7584059522364852</v>
      </c>
      <c r="I102" s="1">
        <f t="shared" si="5"/>
        <v>0.8057541623825755</v>
      </c>
      <c r="J102" s="1">
        <f t="shared" si="6"/>
        <v>0.9064734326803974</v>
      </c>
    </row>
    <row r="103" spans="1:10" ht="12.75">
      <c r="A103" t="s">
        <v>120</v>
      </c>
      <c r="B103" s="31">
        <v>1.2672719085141382</v>
      </c>
      <c r="C103" s="1">
        <f ca="1" t="shared" si="7"/>
        <v>-0.2503409564824466</v>
      </c>
      <c r="D103" s="7">
        <f>C103*'Top 25 Simulated Judgments'!$C$3</f>
        <v>0.04243801103139649</v>
      </c>
      <c r="E103" s="7">
        <f>(C103*'Top 25 Simulated Judgments'!$K$2)+((3.71*(I103-0.8))*'Top 25 Simulated Judgments'!$L$2)</f>
        <v>-0.8455154398957305</v>
      </c>
      <c r="H103" s="4">
        <f t="shared" si="4"/>
        <v>1.563476570328864</v>
      </c>
      <c r="I103" s="1">
        <f t="shared" si="5"/>
        <v>1.8138175268113106</v>
      </c>
      <c r="J103" s="1">
        <f t="shared" si="6"/>
        <v>2.0405447176627245</v>
      </c>
    </row>
    <row r="104" spans="1:10" ht="12.75">
      <c r="A104" t="s">
        <v>121</v>
      </c>
      <c r="B104" s="31">
        <v>-0.5265359317555147</v>
      </c>
      <c r="C104" s="1">
        <f ca="1" t="shared" si="7"/>
        <v>-1.7851971997990583</v>
      </c>
      <c r="D104" s="7">
        <f>C104*'Top 25 Simulated Judgments'!$C$3</f>
        <v>0.30262814172639274</v>
      </c>
      <c r="E104" s="7">
        <f>(C104*'Top 25 Simulated Judgments'!$K$2)+((3.71*(I104-0.8))*'Top 25 Simulated Judgments'!$L$2)</f>
        <v>-1.2176488885290808</v>
      </c>
      <c r="H104" s="4">
        <f t="shared" si="4"/>
        <v>-1.4064259452034702</v>
      </c>
      <c r="I104" s="1">
        <f t="shared" si="5"/>
        <v>0.37877125459558825</v>
      </c>
      <c r="J104" s="1">
        <f t="shared" si="6"/>
        <v>0.42611766142003676</v>
      </c>
    </row>
    <row r="105" spans="1:10" ht="12.75">
      <c r="A105" t="s">
        <v>122</v>
      </c>
      <c r="B105" s="31">
        <v>0.0009199987761367989</v>
      </c>
      <c r="C105" s="1">
        <f ca="1" t="shared" si="7"/>
        <v>-0.09588857619298974</v>
      </c>
      <c r="D105" s="7">
        <f>C105*'Top 25 Simulated Judgments'!$C$3</f>
        <v>0.016255112672897108</v>
      </c>
      <c r="E105" s="7">
        <f>(C105*'Top 25 Simulated Judgments'!$K$2)+((3.71*(I105-0.8))*'Top 25 Simulated Judgments'!$L$2)</f>
        <v>-0.08009634974884718</v>
      </c>
      <c r="H105" s="4">
        <f t="shared" si="4"/>
        <v>0.7048474228279198</v>
      </c>
      <c r="I105" s="1">
        <f t="shared" si="5"/>
        <v>0.8007359990209095</v>
      </c>
      <c r="J105" s="1">
        <f t="shared" si="6"/>
        <v>0.9008279988985232</v>
      </c>
    </row>
    <row r="106" spans="1:10" ht="12.75">
      <c r="A106" t="s">
        <v>123</v>
      </c>
      <c r="B106" s="31">
        <v>0.007111104329427187</v>
      </c>
      <c r="C106" s="1">
        <f ca="1" t="shared" si="7"/>
        <v>0.49582359426811706</v>
      </c>
      <c r="D106" s="7">
        <f>C106*'Top 25 Simulated Judgments'!$C$3</f>
        <v>-0.084052435761355</v>
      </c>
      <c r="E106" s="7">
        <f>(C106*'Top 25 Simulated Judgments'!$K$2)+((3.71*(I106-0.8))*'Top 25 Simulated Judgments'!$L$2)</f>
        <v>0.40819329258921117</v>
      </c>
      <c r="H106" s="4">
        <f t="shared" si="4"/>
        <v>1.301512477731659</v>
      </c>
      <c r="I106" s="1">
        <f t="shared" si="5"/>
        <v>0.8056888834635418</v>
      </c>
      <c r="J106" s="1">
        <f t="shared" si="6"/>
        <v>0.9063999938964845</v>
      </c>
    </row>
    <row r="107" spans="1:10" ht="12.75">
      <c r="A107" t="s">
        <v>124</v>
      </c>
      <c r="B107" s="31">
        <v>0.051045158140121005</v>
      </c>
      <c r="C107" s="1">
        <f ca="1" t="shared" si="7"/>
        <v>0.36603308261654455</v>
      </c>
      <c r="D107" s="7">
        <f>C107*'Top 25 Simulated Judgments'!$C$3</f>
        <v>-0.062050238267848806</v>
      </c>
      <c r="E107" s="7">
        <f>(C107*'Top 25 Simulated Judgments'!$K$2)+((3.71*(I107-0.8))*'Top 25 Simulated Judgments'!$L$2)</f>
        <v>0.2783000919793114</v>
      </c>
      <c r="H107" s="4">
        <f t="shared" si="4"/>
        <v>1.2068692091286413</v>
      </c>
      <c r="I107" s="1">
        <f t="shared" si="5"/>
        <v>0.8408361265120968</v>
      </c>
      <c r="J107" s="1">
        <f t="shared" si="6"/>
        <v>0.945940642326109</v>
      </c>
    </row>
    <row r="108" spans="1:10" ht="12.75">
      <c r="A108" t="s">
        <v>125</v>
      </c>
      <c r="B108" s="31">
        <v>0.14142699661419234</v>
      </c>
      <c r="C108" s="1">
        <f ca="1" t="shared" si="7"/>
        <v>-0.3791046712834998</v>
      </c>
      <c r="D108" s="7">
        <f>C108*'Top 25 Simulated Judgments'!$C$3</f>
        <v>0.06426614505290186</v>
      </c>
      <c r="E108" s="7">
        <f>(C108*'Top 25 Simulated Judgments'!$K$2)+((3.71*(I108-0.8))*'Top 25 Simulated Judgments'!$L$2)</f>
        <v>-0.38599580470189654</v>
      </c>
      <c r="H108" s="4">
        <f t="shared" si="4"/>
        <v>0.5340369260078541</v>
      </c>
      <c r="I108" s="1">
        <f t="shared" si="5"/>
        <v>0.9131415972913539</v>
      </c>
      <c r="J108" s="1">
        <f t="shared" si="6"/>
        <v>1.0272842969527731</v>
      </c>
    </row>
    <row r="109" spans="1:10" ht="12.75">
      <c r="A109" t="s">
        <v>126</v>
      </c>
      <c r="B109" s="31">
        <v>-0.19824555245004494</v>
      </c>
      <c r="C109" s="1">
        <f ca="1" t="shared" si="7"/>
        <v>0.31748635438400896</v>
      </c>
      <c r="D109" s="7">
        <f>C109*'Top 25 Simulated Judgments'!$C$3</f>
        <v>-0.05382055576915223</v>
      </c>
      <c r="E109" s="7">
        <f>(C109*'Top 25 Simulated Judgments'!$K$2)+((3.71*(I109-0.8))*'Top 25 Simulated Judgments'!$L$2)</f>
        <v>0.3634106445007282</v>
      </c>
      <c r="H109" s="4">
        <f t="shared" si="4"/>
        <v>0.958889912423973</v>
      </c>
      <c r="I109" s="1">
        <f t="shared" si="5"/>
        <v>0.6414035580399641</v>
      </c>
      <c r="J109" s="1">
        <f t="shared" si="6"/>
        <v>0.7215790027949596</v>
      </c>
    </row>
    <row r="110" spans="1:10" ht="12.75">
      <c r="A110" t="s">
        <v>127</v>
      </c>
      <c r="B110" s="31">
        <v>-0.2140671435917163</v>
      </c>
      <c r="C110" s="1">
        <f ca="1" t="shared" si="7"/>
        <v>-1.0802634029726796</v>
      </c>
      <c r="D110" s="7">
        <f>C110*'Top 25 Simulated Judgments'!$C$3</f>
        <v>0.18312716726950348</v>
      </c>
      <c r="E110" s="7">
        <f>(C110*'Top 25 Simulated Judgments'!$K$2)+((3.71*(I110-0.8))*'Top 25 Simulated Judgments'!$L$2)</f>
        <v>-0.7894309480793094</v>
      </c>
      <c r="H110" s="4">
        <f t="shared" si="4"/>
        <v>-0.45151711784605264</v>
      </c>
      <c r="I110" s="1">
        <f t="shared" si="5"/>
        <v>0.628746285126627</v>
      </c>
      <c r="J110" s="1">
        <f t="shared" si="6"/>
        <v>0.7073395707674554</v>
      </c>
    </row>
    <row r="111" spans="1:10" ht="12.75">
      <c r="A111" t="s">
        <v>128</v>
      </c>
      <c r="B111" s="31">
        <v>0.006441465233545829</v>
      </c>
      <c r="C111" s="1">
        <f ca="1" t="shared" si="7"/>
        <v>-0.3330341032819133</v>
      </c>
      <c r="D111" s="7">
        <f>C111*'Top 25 Simulated Judgments'!$C$3</f>
        <v>0.05645622333435509</v>
      </c>
      <c r="E111" s="7">
        <f>(C111*'Top 25 Simulated Judgments'!$K$2)+((3.71*(I111-0.8))*'Top 25 Simulated Judgments'!$L$2)</f>
        <v>-0.2798188250737351</v>
      </c>
      <c r="H111" s="4">
        <f t="shared" si="4"/>
        <v>0.4721190689049234</v>
      </c>
      <c r="I111" s="1">
        <f t="shared" si="5"/>
        <v>0.8051531721868367</v>
      </c>
      <c r="J111" s="1">
        <f t="shared" si="6"/>
        <v>0.9057973187101913</v>
      </c>
    </row>
    <row r="112" spans="1:10" ht="12.75">
      <c r="A112" t="s">
        <v>129</v>
      </c>
      <c r="B112" s="31">
        <v>-0.09465786988866765</v>
      </c>
      <c r="C112" s="1">
        <f ca="1" t="shared" si="7"/>
        <v>-0.2823925711765467</v>
      </c>
      <c r="D112" s="7">
        <f>C112*'Top 25 Simulated Judgments'!$C$3</f>
        <v>0.04787142790842143</v>
      </c>
      <c r="E112" s="7">
        <f>(C112*'Top 25 Simulated Judgments'!$K$2)+((3.71*(I112-0.8))*'Top 25 Simulated Judgments'!$L$2)</f>
        <v>-0.18689518380903886</v>
      </c>
      <c r="H112" s="4">
        <f t="shared" si="4"/>
        <v>0.4418811329125192</v>
      </c>
      <c r="I112" s="1">
        <f t="shared" si="5"/>
        <v>0.7242737040890659</v>
      </c>
      <c r="J112" s="1">
        <f t="shared" si="6"/>
        <v>0.8148079171001992</v>
      </c>
    </row>
    <row r="113" spans="1:10" ht="12.75">
      <c r="A113" t="s">
        <v>130</v>
      </c>
      <c r="B113" s="31">
        <v>-0.005259017580472536</v>
      </c>
      <c r="C113" s="1">
        <f ca="1" t="shared" si="7"/>
        <v>0.548919378996886</v>
      </c>
      <c r="D113" s="7">
        <f>C113*'Top 25 Simulated Judgments'!$C$3</f>
        <v>-0.09305327817124708</v>
      </c>
      <c r="E113" s="7">
        <f>(C113*'Top 25 Simulated Judgments'!$K$2)+((3.71*(I113-0.8))*'Top 25 Simulated Judgments'!$L$2)</f>
        <v>0.4585121117529586</v>
      </c>
      <c r="H113" s="4">
        <f t="shared" si="4"/>
        <v>1.344712164932508</v>
      </c>
      <c r="I113" s="1">
        <f t="shared" si="5"/>
        <v>0.795792785935622</v>
      </c>
      <c r="J113" s="1">
        <f t="shared" si="6"/>
        <v>0.8952668841775747</v>
      </c>
    </row>
    <row r="114" spans="1:10" ht="12.75">
      <c r="A114" t="s">
        <v>131</v>
      </c>
      <c r="B114" s="31">
        <v>-0.345916730405587</v>
      </c>
      <c r="C114" s="1">
        <f ca="1" t="shared" si="7"/>
        <v>-0.7254599461330242</v>
      </c>
      <c r="D114" s="7">
        <f>C114*'Top 25 Simulated Judgments'!$C$3</f>
        <v>0.12298058467707546</v>
      </c>
      <c r="E114" s="7">
        <f>(C114*'Top 25 Simulated Judgments'!$K$2)+((3.71*(I114-0.8))*'Top 25 Simulated Judgments'!$L$2)</f>
        <v>-0.4284355529707916</v>
      </c>
      <c r="H114" s="4">
        <f t="shared" si="4"/>
        <v>-0.20219333045749377</v>
      </c>
      <c r="I114" s="1">
        <f t="shared" si="5"/>
        <v>0.5232666156755305</v>
      </c>
      <c r="J114" s="1">
        <f t="shared" si="6"/>
        <v>0.5886749426349717</v>
      </c>
    </row>
    <row r="115" spans="1:10" ht="12.75">
      <c r="A115" t="s">
        <v>132</v>
      </c>
      <c r="B115" s="31">
        <v>0.7727379962589294</v>
      </c>
      <c r="C115" s="1">
        <f ca="1" t="shared" si="7"/>
        <v>-0.8887411718737255</v>
      </c>
      <c r="D115" s="7">
        <f>C115*'Top 25 Simulated Judgments'!$C$3</f>
        <v>0.15066015639625474</v>
      </c>
      <c r="E115" s="7">
        <f>(C115*'Top 25 Simulated Judgments'!$K$2)+((3.71*(I115-0.8))*'Top 25 Simulated Judgments'!$L$2)</f>
        <v>-1.1268747684491862</v>
      </c>
      <c r="H115" s="4">
        <f t="shared" si="4"/>
        <v>0.5294492251334182</v>
      </c>
      <c r="I115" s="1">
        <f t="shared" si="5"/>
        <v>1.4181903970071437</v>
      </c>
      <c r="J115" s="1">
        <f t="shared" si="6"/>
        <v>1.5954641966330365</v>
      </c>
    </row>
    <row r="116" spans="1:10" ht="12.75">
      <c r="A116" t="s">
        <v>133</v>
      </c>
      <c r="B116" s="31">
        <v>-0.1853638329773584</v>
      </c>
      <c r="C116" s="1">
        <f ca="1" t="shared" si="7"/>
        <v>-0.9267403931676412</v>
      </c>
      <c r="D116" s="7">
        <f>C116*'Top 25 Simulated Judgments'!$C$3</f>
        <v>0.15710181658288405</v>
      </c>
      <c r="E116" s="7">
        <f>(C116*'Top 25 Simulated Judgments'!$K$2)+((3.71*(I116-0.8))*'Top 25 Simulated Judgments'!$L$2)</f>
        <v>-0.6763750116540886</v>
      </c>
      <c r="H116" s="4">
        <f t="shared" si="4"/>
        <v>-0.2750314595495279</v>
      </c>
      <c r="I116" s="1">
        <f t="shared" si="5"/>
        <v>0.6517089336181133</v>
      </c>
      <c r="J116" s="1">
        <f t="shared" si="6"/>
        <v>0.7331725503203775</v>
      </c>
    </row>
    <row r="117" spans="1:10" ht="12.75">
      <c r="A117" t="s">
        <v>134</v>
      </c>
      <c r="B117" s="31">
        <v>0.8863999938964844</v>
      </c>
      <c r="C117" s="1">
        <f ca="1" t="shared" si="7"/>
        <v>-0.35617347641623454</v>
      </c>
      <c r="D117" s="7">
        <f>C117*'Top 25 Simulated Judgments'!$C$3</f>
        <v>0.060378829471728304</v>
      </c>
      <c r="E117" s="7">
        <f>(C117*'Top 25 Simulated Judgments'!$K$2)+((3.71*(I117-0.8))*'Top 25 Simulated Judgments'!$L$2)</f>
        <v>-0.7417760558173296</v>
      </c>
      <c r="H117" s="4">
        <f t="shared" si="4"/>
        <v>1.152946518700953</v>
      </c>
      <c r="I117" s="1">
        <f t="shared" si="5"/>
        <v>1.5091199951171876</v>
      </c>
      <c r="J117" s="1">
        <f t="shared" si="6"/>
        <v>1.697759994506836</v>
      </c>
    </row>
    <row r="118" spans="1:10" ht="12.75">
      <c r="A118" t="s">
        <v>135</v>
      </c>
      <c r="B118" s="31">
        <v>-0.7940621326652851</v>
      </c>
      <c r="C118" s="1">
        <f ca="1" t="shared" si="7"/>
        <v>-0.09650659145350549</v>
      </c>
      <c r="D118" s="7">
        <f>C118*'Top 25 Simulated Judgments'!$C$3</f>
        <v>0.016359879143441364</v>
      </c>
      <c r="E118" s="7">
        <f>(C118*'Top 25 Simulated Judgments'!$K$2)+((3.71*(I118-0.8))*'Top 25 Simulated Judgments'!$L$2)</f>
        <v>0.31937602132837895</v>
      </c>
      <c r="H118" s="4">
        <f t="shared" si="4"/>
        <v>0.06824370241426642</v>
      </c>
      <c r="I118" s="1">
        <f t="shared" si="5"/>
        <v>0.1647502938677719</v>
      </c>
      <c r="J118" s="1">
        <f t="shared" si="6"/>
        <v>0.18534408060124338</v>
      </c>
    </row>
    <row r="119" spans="1:10" ht="12.75">
      <c r="A119" t="s">
        <v>136</v>
      </c>
      <c r="B119" s="31">
        <v>-0.0482026292609704</v>
      </c>
      <c r="C119" s="1">
        <f ca="1" t="shared" si="7"/>
        <v>0.9453534262608247</v>
      </c>
      <c r="D119" s="7">
        <f>C119*'Top 25 Simulated Judgments'!$C$3</f>
        <v>-0.16025711372177492</v>
      </c>
      <c r="E119" s="7">
        <f>(C119*'Top 25 Simulated Judgments'!$K$2)+((3.71*(I119-0.8))*'Top 25 Simulated Judgments'!$L$2)</f>
        <v>0.8093488809700154</v>
      </c>
      <c r="H119" s="4">
        <f t="shared" si="4"/>
        <v>1.7067913228520486</v>
      </c>
      <c r="I119" s="1">
        <f t="shared" si="5"/>
        <v>0.7614378965912237</v>
      </c>
      <c r="J119" s="1">
        <f t="shared" si="6"/>
        <v>0.8566176336651267</v>
      </c>
    </row>
    <row r="120" spans="1:10" ht="12.75">
      <c r="A120" t="s">
        <v>137</v>
      </c>
      <c r="B120" s="31">
        <v>-0.06601628249253688</v>
      </c>
      <c r="C120" s="1">
        <f ca="1" t="shared" si="7"/>
        <v>0.5230322916414076</v>
      </c>
      <c r="D120" s="7">
        <f>C120*'Top 25 Simulated Judgments'!$C$3</f>
        <v>-0.08866487719124383</v>
      </c>
      <c r="E120" s="7">
        <f>(C120*'Top 25 Simulated Judgments'!$K$2)+((3.71*(I120-0.8))*'Top 25 Simulated Judgments'!$L$2)</f>
        <v>0.4675827065048772</v>
      </c>
      <c r="H120" s="4">
        <f t="shared" si="4"/>
        <v>1.2702192656473783</v>
      </c>
      <c r="I120" s="1">
        <f t="shared" si="5"/>
        <v>0.7471869740059706</v>
      </c>
      <c r="J120" s="1">
        <f t="shared" si="6"/>
        <v>0.8405853457567168</v>
      </c>
    </row>
    <row r="121" spans="1:10" ht="12.75">
      <c r="A121" t="s">
        <v>138</v>
      </c>
      <c r="B121" s="31">
        <v>0.10897626899520339</v>
      </c>
      <c r="C121" s="1">
        <f ca="1" t="shared" si="7"/>
        <v>0.6331295386817901</v>
      </c>
      <c r="D121" s="7">
        <f>C121*'Top 25 Simulated Judgments'!$C$3</f>
        <v>-0.10732865578375612</v>
      </c>
      <c r="E121" s="7">
        <f>(C121*'Top 25 Simulated Judgments'!$K$2)+((3.71*(I121-0.8))*'Top 25 Simulated Judgments'!$L$2)</f>
        <v>0.47097079454645363</v>
      </c>
      <c r="H121" s="4">
        <f aca="true" t="shared" si="8" ref="H121:H179">C121+I121</f>
        <v>1.5203105538779529</v>
      </c>
      <c r="I121" s="1">
        <f aca="true" t="shared" si="9" ref="I121:I179">(B121+100%)*0.8</f>
        <v>0.8871810151961628</v>
      </c>
      <c r="J121" s="1">
        <f aca="true" t="shared" si="10" ref="J121:J179">(B121+100%)*0.9</f>
        <v>0.9980786420956831</v>
      </c>
    </row>
    <row r="122" spans="1:10" ht="12.75">
      <c r="A122" t="s">
        <v>139</v>
      </c>
      <c r="B122" s="31">
        <v>-0.40192204878221793</v>
      </c>
      <c r="C122" s="1">
        <f ca="1" t="shared" si="7"/>
        <v>-0.021911573572157117</v>
      </c>
      <c r="D122" s="7">
        <f>C122*'Top 25 Simulated Judgments'!$C$3</f>
        <v>0.0037144685154051537</v>
      </c>
      <c r="E122" s="7">
        <f>(C122*'Top 25 Simulated Judgments'!$K$2)+((3.71*(I122-0.8))*'Top 25 Simulated Judgments'!$L$2)</f>
        <v>0.1840251002762936</v>
      </c>
      <c r="H122" s="4">
        <f t="shared" si="8"/>
        <v>0.45655078740206856</v>
      </c>
      <c r="I122" s="1">
        <f t="shared" si="9"/>
        <v>0.4784623609742257</v>
      </c>
      <c r="J122" s="1">
        <f t="shared" si="10"/>
        <v>0.5382701560960039</v>
      </c>
    </row>
    <row r="123" spans="1:10" ht="12.75">
      <c r="A123" t="s">
        <v>140</v>
      </c>
      <c r="B123" s="31">
        <v>-0.1726344457165948</v>
      </c>
      <c r="C123" s="1">
        <f ca="1" t="shared" si="7"/>
        <v>0.7896403232540719</v>
      </c>
      <c r="D123" s="7">
        <f>C123*'Top 25 Simulated Judgments'!$C$3</f>
        <v>-0.13386049658015706</v>
      </c>
      <c r="E123" s="7">
        <f>(C123*'Top 25 Simulated Judgments'!$K$2)+((3.71*(I123-0.8))*'Top 25 Simulated Judgments'!$L$2)</f>
        <v>0.7426387547547031</v>
      </c>
      <c r="H123" s="4">
        <f t="shared" si="8"/>
        <v>1.451532766680796</v>
      </c>
      <c r="I123" s="1">
        <f t="shared" si="9"/>
        <v>0.6618924434267242</v>
      </c>
      <c r="J123" s="1">
        <f t="shared" si="10"/>
        <v>0.7446289988550647</v>
      </c>
    </row>
    <row r="124" spans="1:10" ht="12.75">
      <c r="A124" t="s">
        <v>141</v>
      </c>
      <c r="B124" s="31">
        <v>-0.2153900610163042</v>
      </c>
      <c r="C124" s="1">
        <f ca="1" t="shared" si="7"/>
        <v>1.8034401808338947</v>
      </c>
      <c r="D124" s="7">
        <f>C124*'Top 25 Simulated Judgments'!$C$3</f>
        <v>-0.30572070732684503</v>
      </c>
      <c r="E124" s="7">
        <f>(C124*'Top 25 Simulated Judgments'!$K$2)+((3.71*(I124-0.8))*'Top 25 Simulated Judgments'!$L$2)</f>
        <v>1.606090370992043</v>
      </c>
      <c r="H124" s="4">
        <f t="shared" si="8"/>
        <v>2.4311281320208513</v>
      </c>
      <c r="I124" s="1">
        <f t="shared" si="9"/>
        <v>0.6276879511869566</v>
      </c>
      <c r="J124" s="1">
        <f t="shared" si="10"/>
        <v>0.7061489450853262</v>
      </c>
    </row>
    <row r="125" spans="1:10" ht="12.75">
      <c r="A125" t="s">
        <v>142</v>
      </c>
      <c r="B125" s="31">
        <v>0.5486388078078697</v>
      </c>
      <c r="C125" s="1">
        <f ca="1" t="shared" si="7"/>
        <v>0.6734593029581921</v>
      </c>
      <c r="D125" s="7">
        <f>C125*'Top 25 Simulated Judgments'!$C$3</f>
        <v>-0.11416539159120909</v>
      </c>
      <c r="E125" s="7">
        <f>(C125*'Top 25 Simulated Judgments'!$K$2)+((3.71*(I125-0.8))*'Top 25 Simulated Judgments'!$L$2)</f>
        <v>0.28325294774640525</v>
      </c>
      <c r="H125" s="4">
        <f t="shared" si="8"/>
        <v>1.912370349204488</v>
      </c>
      <c r="I125" s="1">
        <f t="shared" si="9"/>
        <v>1.2389110462462958</v>
      </c>
      <c r="J125" s="1">
        <f t="shared" si="10"/>
        <v>1.3937749270270827</v>
      </c>
    </row>
    <row r="126" spans="1:10" ht="12.75">
      <c r="A126" t="s">
        <v>143</v>
      </c>
      <c r="B126" s="31">
        <v>-0.3252461358997579</v>
      </c>
      <c r="C126" s="1">
        <f ca="1" t="shared" si="7"/>
        <v>-1.5019396810340755</v>
      </c>
      <c r="D126" s="7">
        <f>C126*'Top 25 Simulated Judgments'!$C$3</f>
        <v>0.2546100871699973</v>
      </c>
      <c r="E126" s="7">
        <f>(C126*'Top 25 Simulated Judgments'!$K$2)+((3.71*(I126-0.8))*'Top 25 Simulated Judgments'!$L$2)</f>
        <v>-1.0836859443629305</v>
      </c>
      <c r="H126" s="4">
        <f t="shared" si="8"/>
        <v>-0.9621365897538818</v>
      </c>
      <c r="I126" s="1">
        <f t="shared" si="9"/>
        <v>0.5398030912801937</v>
      </c>
      <c r="J126" s="1">
        <f t="shared" si="10"/>
        <v>0.6072784776902179</v>
      </c>
    </row>
    <row r="127" spans="1:10" ht="12.75">
      <c r="A127" t="s">
        <v>144</v>
      </c>
      <c r="B127" s="31">
        <v>-0.8300735887862425</v>
      </c>
      <c r="C127" s="1">
        <f ca="1" t="shared" si="7"/>
        <v>0.6415058599504482</v>
      </c>
      <c r="D127" s="7">
        <f>C127*'Top 25 Simulated Judgments'!$C$3</f>
        <v>-0.10874861686162615</v>
      </c>
      <c r="E127" s="7">
        <f>(C127*'Top 25 Simulated Judgments'!$K$2)+((3.71*(I127-0.8))*'Top 25 Simulated Judgments'!$L$2)</f>
        <v>0.9503987042170827</v>
      </c>
      <c r="H127" s="4">
        <f t="shared" si="8"/>
        <v>0.7774469889214541</v>
      </c>
      <c r="I127" s="1">
        <f t="shared" si="9"/>
        <v>0.13594112897100602</v>
      </c>
      <c r="J127" s="1">
        <f t="shared" si="10"/>
        <v>0.15293377009238177</v>
      </c>
    </row>
    <row r="128" spans="1:10" ht="12.75">
      <c r="A128" t="s">
        <v>145</v>
      </c>
      <c r="B128" s="31">
        <v>0.1112363334739339</v>
      </c>
      <c r="C128" s="1">
        <f ca="1" t="shared" si="7"/>
        <v>-0.8394011688672176</v>
      </c>
      <c r="D128" s="7">
        <f>C128*'Top 25 Simulated Judgments'!$C$3</f>
        <v>0.14229599728581316</v>
      </c>
      <c r="E128" s="7">
        <f>(C128*'Top 25 Simulated Judgments'!$K$2)+((3.71*(I128-0.8))*'Top 25 Simulated Judgments'!$L$2)</f>
        <v>-0.753072383971013</v>
      </c>
      <c r="H128" s="4">
        <f t="shared" si="8"/>
        <v>0.049587897911929524</v>
      </c>
      <c r="I128" s="1">
        <f t="shared" si="9"/>
        <v>0.8889890667791471</v>
      </c>
      <c r="J128" s="1">
        <f t="shared" si="10"/>
        <v>1.0001127001265406</v>
      </c>
    </row>
    <row r="129" spans="1:10" ht="12.75">
      <c r="A129" t="s">
        <v>146</v>
      </c>
      <c r="B129" s="31">
        <v>-0.08479231783465646</v>
      </c>
      <c r="C129" s="1">
        <f ca="1" t="shared" si="7"/>
        <v>-0.49228097682537</v>
      </c>
      <c r="D129" s="7">
        <f>C129*'Top 25 Simulated Judgments'!$C$3</f>
        <v>0.08345188825116019</v>
      </c>
      <c r="E129" s="7">
        <f>(C129*'Top 25 Simulated Judgments'!$K$2)+((3.71*(I129-0.8))*'Top 25 Simulated Judgments'!$L$2)</f>
        <v>-0.3661668620062023</v>
      </c>
      <c r="H129" s="4">
        <f t="shared" si="8"/>
        <v>0.23988516890690492</v>
      </c>
      <c r="I129" s="1">
        <f t="shared" si="9"/>
        <v>0.7321661457322749</v>
      </c>
      <c r="J129" s="1">
        <f t="shared" si="10"/>
        <v>0.8236869139488092</v>
      </c>
    </row>
    <row r="130" spans="1:10" ht="12.75">
      <c r="A130" t="s">
        <v>147</v>
      </c>
      <c r="B130" s="31">
        <v>0.38201832831995275</v>
      </c>
      <c r="C130" s="1">
        <f ca="1" t="shared" si="7"/>
        <v>-0.9583507025537168</v>
      </c>
      <c r="D130" s="7">
        <f>C130*'Top 25 Simulated Judgments'!$C$3</f>
        <v>0.16246042301021943</v>
      </c>
      <c r="E130" s="7">
        <f>(C130*'Top 25 Simulated Judgments'!$K$2)+((3.71*(I130-0.8))*'Top 25 Simulated Judgments'!$L$2)</f>
        <v>-0.98809816926881</v>
      </c>
      <c r="H130" s="4">
        <f t="shared" si="8"/>
        <v>0.1472639601022454</v>
      </c>
      <c r="I130" s="1">
        <f t="shared" si="9"/>
        <v>1.1056146626559622</v>
      </c>
      <c r="J130" s="1">
        <f t="shared" si="10"/>
        <v>1.2438164954879576</v>
      </c>
    </row>
    <row r="131" spans="1:10" ht="12.75">
      <c r="A131" t="s">
        <v>148</v>
      </c>
      <c r="B131" s="31">
        <v>0.04818172118037123</v>
      </c>
      <c r="C131" s="1">
        <f ca="1" t="shared" si="7"/>
        <v>-1.09374786057142</v>
      </c>
      <c r="D131" s="7">
        <f>C131*'Top 25 Simulated Judgments'!$C$3</f>
        <v>0.1854130639456547</v>
      </c>
      <c r="E131" s="7">
        <f>(C131*'Top 25 Simulated Judgments'!$K$2)+((3.71*(I131-0.8))*'Top 25 Simulated Judgments'!$L$2)</f>
        <v>-0.9325768454094985</v>
      </c>
      <c r="H131" s="4">
        <f t="shared" si="8"/>
        <v>-0.25520248362712294</v>
      </c>
      <c r="I131" s="1">
        <f t="shared" si="9"/>
        <v>0.838545376944297</v>
      </c>
      <c r="J131" s="1">
        <f t="shared" si="10"/>
        <v>0.9433635490623341</v>
      </c>
    </row>
    <row r="132" spans="1:10" ht="12.75">
      <c r="A132" t="s">
        <v>149</v>
      </c>
      <c r="B132" s="31">
        <v>-0.5032077788761158</v>
      </c>
      <c r="C132" s="1">
        <f aca="true" ca="1" t="shared" si="11" ref="C132:C195">RAND()+RAND()+RAND()+RAND()+RAND()+RAND()+RAND()+RAND()+RAND()+RAND()+RAND()+RAND()-6</f>
        <v>-1.4150974635294498</v>
      </c>
      <c r="D132" s="7">
        <f>C132*'Top 25 Simulated Judgments'!$C$3</f>
        <v>0.23988852088601348</v>
      </c>
      <c r="E132" s="7">
        <f>(C132*'Top 25 Simulated Judgments'!$K$2)+((3.71*(I132-0.8))*'Top 25 Simulated Judgments'!$L$2)</f>
        <v>-0.9220260503552593</v>
      </c>
      <c r="H132" s="4">
        <f t="shared" si="8"/>
        <v>-1.0176636866303423</v>
      </c>
      <c r="I132" s="1">
        <f t="shared" si="9"/>
        <v>0.3974337768991074</v>
      </c>
      <c r="J132" s="1">
        <f t="shared" si="10"/>
        <v>0.4471129990114958</v>
      </c>
    </row>
    <row r="133" spans="1:10" ht="12.75">
      <c r="A133" t="s">
        <v>150</v>
      </c>
      <c r="B133" s="31">
        <v>-0.04815301118108229</v>
      </c>
      <c r="C133" s="1">
        <f ca="1" t="shared" si="11"/>
        <v>1.5168151966649805</v>
      </c>
      <c r="D133" s="7">
        <f>C133*'Top 25 Simulated Judgments'!$C$3</f>
        <v>-0.25713179718226337</v>
      </c>
      <c r="E133" s="7">
        <f>(C133*'Top 25 Simulated Judgments'!$K$2)+((3.71*(I133-0.8))*'Top 25 Simulated Judgments'!$L$2)</f>
        <v>1.2839110031784318</v>
      </c>
      <c r="H133" s="4">
        <f t="shared" si="8"/>
        <v>2.278292787720115</v>
      </c>
      <c r="I133" s="1">
        <f t="shared" si="9"/>
        <v>0.7614775910551342</v>
      </c>
      <c r="J133" s="1">
        <f t="shared" si="10"/>
        <v>0.856662289937026</v>
      </c>
    </row>
    <row r="134" spans="1:10" ht="12.75">
      <c r="A134" t="s">
        <v>151</v>
      </c>
      <c r="B134" s="31">
        <v>-0.1166475236721709</v>
      </c>
      <c r="C134" s="1">
        <f ca="1" t="shared" si="11"/>
        <v>1.4550141911570433</v>
      </c>
      <c r="D134" s="7">
        <f>C134*'Top 25 Simulated Judgments'!$C$3</f>
        <v>-0.24665523837083642</v>
      </c>
      <c r="E134" s="7">
        <f>(C134*'Top 25 Simulated Judgments'!$K$2)+((3.71*(I134-0.8))*'Top 25 Simulated Judgments'!$L$2)</f>
        <v>1.2325865564819214</v>
      </c>
      <c r="H134" s="4">
        <f t="shared" si="8"/>
        <v>2.2164917822121777</v>
      </c>
      <c r="I134" s="1">
        <f>(B133+100%)*0.8</f>
        <v>0.7614775910551342</v>
      </c>
      <c r="J134" s="1">
        <f>(B133+100%)*0.9</f>
        <v>0.856662289937026</v>
      </c>
    </row>
    <row r="135" spans="1:10" ht="12.75">
      <c r="A135" t="s">
        <v>152</v>
      </c>
      <c r="B135" s="31">
        <v>0.5517443582326682</v>
      </c>
      <c r="C135" s="1">
        <f ca="1" t="shared" si="11"/>
        <v>-2.0495684013463595</v>
      </c>
      <c r="D135" s="7">
        <f>C135*'Top 25 Simulated Judgments'!$C$3</f>
        <v>0.3474445717875865</v>
      </c>
      <c r="E135" s="7">
        <f>(C135*'Top 25 Simulated Judgments'!$K$2)+((3.71*(I135-0.8))*'Top 25 Simulated Judgments'!$L$2)</f>
        <v>-1.643434042434388</v>
      </c>
      <c r="H135" s="4">
        <f t="shared" si="8"/>
        <v>-1.3428864202840962</v>
      </c>
      <c r="I135" s="1">
        <f>(B134+100%)*0.8</f>
        <v>0.7066819810622633</v>
      </c>
      <c r="J135" s="1">
        <f>(B134+100%)*0.9</f>
        <v>0.7950172286950462</v>
      </c>
    </row>
    <row r="136" spans="1:10" ht="12.75">
      <c r="A136" t="s">
        <v>153</v>
      </c>
      <c r="B136" s="31">
        <v>-0.0251136392200062</v>
      </c>
      <c r="C136" s="1">
        <f ca="1" t="shared" si="11"/>
        <v>0.21505065486817543</v>
      </c>
      <c r="D136" s="7">
        <f>C136*'Top 25 Simulated Judgments'!$C$3</f>
        <v>-0.03645556920385334</v>
      </c>
      <c r="E136" s="7">
        <f>(C136*'Top 25 Simulated Judgments'!$K$2)+((3.71*(I136-0.8))*'Top 25 Simulated Judgments'!$L$2)</f>
        <v>0.19123070872206563</v>
      </c>
      <c r="H136" s="4">
        <f t="shared" si="8"/>
        <v>0.9949597434921705</v>
      </c>
      <c r="I136" s="1">
        <f t="shared" si="9"/>
        <v>0.7799090886239951</v>
      </c>
      <c r="J136" s="1">
        <f t="shared" si="10"/>
        <v>0.8773977247019944</v>
      </c>
    </row>
    <row r="137" spans="1:10" ht="12.75">
      <c r="A137" t="s">
        <v>154</v>
      </c>
      <c r="B137" s="31">
        <v>0.5587096949204748</v>
      </c>
      <c r="C137" s="1">
        <f ca="1" t="shared" si="11"/>
        <v>0.9824163200689648</v>
      </c>
      <c r="D137" s="7">
        <f>C137*'Top 25 Simulated Judgments'!$C$3</f>
        <v>-0.16654004687976023</v>
      </c>
      <c r="E137" s="7">
        <f>(C137*'Top 25 Simulated Judgments'!$K$2)+((3.71*(I137-0.8))*'Top 25 Simulated Judgments'!$L$2)</f>
        <v>0.5347682648326098</v>
      </c>
      <c r="H137" s="4">
        <f t="shared" si="8"/>
        <v>2.2293840760053447</v>
      </c>
      <c r="I137" s="1">
        <f t="shared" si="9"/>
        <v>1.2469677559363799</v>
      </c>
      <c r="J137" s="1">
        <f t="shared" si="10"/>
        <v>1.4028387254284274</v>
      </c>
    </row>
    <row r="138" spans="1:10" ht="12.75">
      <c r="A138" t="s">
        <v>155</v>
      </c>
      <c r="B138" s="31">
        <v>0.23905961967498235</v>
      </c>
      <c r="C138" s="1">
        <f ca="1" t="shared" si="11"/>
        <v>-1.1794882688313324</v>
      </c>
      <c r="D138" s="7">
        <f>C138*'Top 25 Simulated Judgments'!$C$3</f>
        <v>0.19994785059302353</v>
      </c>
      <c r="E138" s="7">
        <f>(C138*'Top 25 Simulated Judgments'!$K$2)+((3.71*(I138-0.8))*'Top 25 Simulated Judgments'!$L$2)</f>
        <v>-1.0998203671568338</v>
      </c>
      <c r="H138" s="4">
        <f t="shared" si="8"/>
        <v>-0.18824057309134645</v>
      </c>
      <c r="I138" s="1">
        <f t="shared" si="9"/>
        <v>0.991247695739986</v>
      </c>
      <c r="J138" s="1">
        <f t="shared" si="10"/>
        <v>1.115153657707484</v>
      </c>
    </row>
    <row r="139" spans="1:10" ht="12.75">
      <c r="A139" t="s">
        <v>156</v>
      </c>
      <c r="B139" s="31">
        <v>-0.41545212065720494</v>
      </c>
      <c r="C139" s="1">
        <f ca="1" t="shared" si="11"/>
        <v>-1.5889236077324993</v>
      </c>
      <c r="D139" s="7">
        <f>C139*'Top 25 Simulated Judgments'!$C$3</f>
        <v>0.2693556761165695</v>
      </c>
      <c r="E139" s="7">
        <f>(C139*'Top 25 Simulated Judgments'!$K$2)+((3.71*(I139-0.8))*'Top 25 Simulated Judgments'!$L$2)</f>
        <v>-1.1105382346780706</v>
      </c>
      <c r="H139" s="4">
        <f t="shared" si="8"/>
        <v>-1.1212853042582633</v>
      </c>
      <c r="I139" s="1">
        <f t="shared" si="9"/>
        <v>0.4676383034742361</v>
      </c>
      <c r="J139" s="1">
        <f t="shared" si="10"/>
        <v>0.5260930914085156</v>
      </c>
    </row>
    <row r="140" spans="1:10" ht="12.75">
      <c r="A140" t="s">
        <v>157</v>
      </c>
      <c r="B140" s="31">
        <v>1.1447928080115934</v>
      </c>
      <c r="C140" s="1">
        <f ca="1" t="shared" si="11"/>
        <v>0.2016597968709064</v>
      </c>
      <c r="D140" s="7">
        <f>C140*'Top 25 Simulated Judgments'!$C$3</f>
        <v>-0.03418553961144098</v>
      </c>
      <c r="E140" s="7">
        <f>(C140*'Top 25 Simulated Judgments'!$K$2)+((3.71*(I140-0.8))*'Top 25 Simulated Judgments'!$L$2)</f>
        <v>-0.4085143628894984</v>
      </c>
      <c r="H140" s="4">
        <f t="shared" si="8"/>
        <v>1.9174940432801812</v>
      </c>
      <c r="I140" s="1">
        <f t="shared" si="9"/>
        <v>1.7158342464092748</v>
      </c>
      <c r="J140" s="1">
        <f t="shared" si="10"/>
        <v>1.9303135272104341</v>
      </c>
    </row>
    <row r="141" spans="1:10" ht="12.75">
      <c r="A141" t="s">
        <v>158</v>
      </c>
      <c r="B141" s="31">
        <v>-0.3631873166062821</v>
      </c>
      <c r="C141" s="1">
        <f ca="1" t="shared" si="11"/>
        <v>-0.1385168406898556</v>
      </c>
      <c r="D141" s="7">
        <f>C141*'Top 25 Simulated Judgments'!$C$3</f>
        <v>0.023481492185009136</v>
      </c>
      <c r="E141" s="7">
        <f>(C141*'Top 25 Simulated Judgments'!$K$2)+((3.71*(I141-0.8))*'Top 25 Simulated Judgments'!$L$2)</f>
        <v>0.06769794601244296</v>
      </c>
      <c r="H141" s="4">
        <f t="shared" si="8"/>
        <v>0.37093330602511876</v>
      </c>
      <c r="I141" s="1">
        <f t="shared" si="9"/>
        <v>0.5094501467149744</v>
      </c>
      <c r="J141" s="1">
        <f t="shared" si="10"/>
        <v>0.5731314150543461</v>
      </c>
    </row>
    <row r="142" spans="1:10" ht="12.75">
      <c r="A142" t="s">
        <v>159</v>
      </c>
      <c r="B142" s="31">
        <v>0.3680658999562407</v>
      </c>
      <c r="C142" s="1">
        <f ca="1" t="shared" si="11"/>
        <v>0.296589091476986</v>
      </c>
      <c r="D142" s="7">
        <f>C142*'Top 25 Simulated Judgments'!$C$3</f>
        <v>-0.05027803405702312</v>
      </c>
      <c r="E142" s="7">
        <f>(C142*'Top 25 Simulated Judgments'!$K$2)+((3.71*(I142-0.8))*'Top 25 Simulated Judgments'!$L$2)</f>
        <v>0.06112316284547603</v>
      </c>
      <c r="H142" s="4">
        <f t="shared" si="8"/>
        <v>1.3910418114419787</v>
      </c>
      <c r="I142" s="1">
        <f t="shared" si="9"/>
        <v>1.0944527199649927</v>
      </c>
      <c r="J142" s="1">
        <f t="shared" si="10"/>
        <v>1.2312593099606166</v>
      </c>
    </row>
    <row r="143" spans="1:10" ht="12.75">
      <c r="A143" t="s">
        <v>160</v>
      </c>
      <c r="B143" s="31">
        <v>-0.20466081004197847</v>
      </c>
      <c r="C143" s="1">
        <f ca="1" t="shared" si="11"/>
        <v>0.20248963093439354</v>
      </c>
      <c r="D143" s="7">
        <f>C143*'Top 25 Simulated Judgments'!$C$3</f>
        <v>-0.03432621378491753</v>
      </c>
      <c r="E143" s="7">
        <f>(C143*'Top 25 Simulated Judgments'!$K$2)+((3.71*(I143-0.8))*'Top 25 Simulated Judgments'!$L$2)</f>
        <v>0.27113602210442833</v>
      </c>
      <c r="H143" s="4">
        <f t="shared" si="8"/>
        <v>0.8387609829008108</v>
      </c>
      <c r="I143" s="1">
        <f t="shared" si="9"/>
        <v>0.6362713519664173</v>
      </c>
      <c r="J143" s="1">
        <f t="shared" si="10"/>
        <v>0.7158052709622195</v>
      </c>
    </row>
    <row r="144" spans="1:10" ht="12.75">
      <c r="A144" t="s">
        <v>161</v>
      </c>
      <c r="B144" s="31">
        <v>-0.065779011501513</v>
      </c>
      <c r="C144" s="1">
        <f ca="1" t="shared" si="11"/>
        <v>-0.5634477185821121</v>
      </c>
      <c r="D144" s="7">
        <f>C144*'Top 25 Simulated Judgments'!$C$3</f>
        <v>0.09551613460612264</v>
      </c>
      <c r="E144" s="7">
        <f>(C144*'Top 25 Simulated Judgments'!$K$2)+((3.71*(I144-0.8))*'Top 25 Simulated Judgments'!$L$2)</f>
        <v>-0.4348356719433768</v>
      </c>
      <c r="H144" s="4">
        <f t="shared" si="8"/>
        <v>0.18392907221667754</v>
      </c>
      <c r="I144" s="1">
        <f t="shared" si="9"/>
        <v>0.7473767907987896</v>
      </c>
      <c r="J144" s="1">
        <f t="shared" si="10"/>
        <v>0.8407988896486384</v>
      </c>
    </row>
    <row r="145" spans="1:10" ht="12.75">
      <c r="A145" t="s">
        <v>162</v>
      </c>
      <c r="B145" s="31">
        <v>0.1347777449086207</v>
      </c>
      <c r="C145" s="1">
        <f ca="1" t="shared" si="11"/>
        <v>0.36171675058297215</v>
      </c>
      <c r="D145" s="7">
        <f>C145*'Top 25 Simulated Judgments'!$C$3</f>
        <v>-0.06131853000472743</v>
      </c>
      <c r="E145" s="7">
        <f>(C145*'Top 25 Simulated Judgments'!$K$2)+((3.71*(I145-0.8))*'Top 25 Simulated Judgments'!$L$2)</f>
        <v>0.23258643247700492</v>
      </c>
      <c r="H145" s="4">
        <f t="shared" si="8"/>
        <v>1.2695389465098688</v>
      </c>
      <c r="I145" s="1">
        <f t="shared" si="9"/>
        <v>0.9078221959268966</v>
      </c>
      <c r="J145" s="1">
        <f t="shared" si="10"/>
        <v>1.0212999704177588</v>
      </c>
    </row>
    <row r="146" spans="1:10" ht="12.75">
      <c r="A146" t="s">
        <v>163</v>
      </c>
      <c r="B146" s="31">
        <v>-0.07358275728322283</v>
      </c>
      <c r="C146" s="1">
        <f ca="1" t="shared" si="11"/>
        <v>-0.5093896173367396</v>
      </c>
      <c r="D146" s="7">
        <f>C146*'Top 25 Simulated Judgments'!$C$3</f>
        <v>0.0863521594850628</v>
      </c>
      <c r="E146" s="7">
        <f>(C146*'Top 25 Simulated Judgments'!$K$2)+((3.71*(I146-0.8))*'Top 25 Simulated Judgments'!$L$2)</f>
        <v>-0.3860151857534314</v>
      </c>
      <c r="H146" s="4">
        <f t="shared" si="8"/>
        <v>0.23174417683668214</v>
      </c>
      <c r="I146" s="1">
        <f t="shared" si="9"/>
        <v>0.7411337941734217</v>
      </c>
      <c r="J146" s="1">
        <f t="shared" si="10"/>
        <v>0.8337755184450995</v>
      </c>
    </row>
    <row r="147" spans="1:10" ht="12.75">
      <c r="A147" t="s">
        <v>164</v>
      </c>
      <c r="B147" s="31">
        <v>-0.04091463080694413</v>
      </c>
      <c r="C147" s="1">
        <f ca="1" t="shared" si="11"/>
        <v>1.4941911843546674</v>
      </c>
      <c r="D147" s="7">
        <f>C147*'Top 25 Simulated Judgments'!$C$3</f>
        <v>-0.25329655544838897</v>
      </c>
      <c r="E147" s="7">
        <f>(C147*'Top 25 Simulated Judgments'!$K$2)+((3.71*(I147-0.8))*'Top 25 Simulated Judgments'!$L$2)</f>
        <v>1.2614803292858332</v>
      </c>
      <c r="H147" s="4">
        <f t="shared" si="8"/>
        <v>2.261459479709112</v>
      </c>
      <c r="I147" s="1">
        <f t="shared" si="9"/>
        <v>0.7672682953544447</v>
      </c>
      <c r="J147" s="1">
        <f t="shared" si="10"/>
        <v>0.8631768322737503</v>
      </c>
    </row>
    <row r="148" spans="1:10" ht="12.75">
      <c r="A148" t="s">
        <v>165</v>
      </c>
      <c r="B148" s="31">
        <v>-0.015288455276342261</v>
      </c>
      <c r="C148" s="1">
        <f ca="1" t="shared" si="11"/>
        <v>-0.8852810235180213</v>
      </c>
      <c r="D148" s="7">
        <f>C148*'Top 25 Simulated Judgments'!$C$3</f>
        <v>0.15007358911556315</v>
      </c>
      <c r="E148" s="7">
        <f>(C148*'Top 25 Simulated Judgments'!$K$2)+((3.71*(I148-0.8))*'Top 25 Simulated Judgments'!$L$2)</f>
        <v>-0.7275152335105564</v>
      </c>
      <c r="H148" s="4">
        <f t="shared" si="8"/>
        <v>-0.09751178773909508</v>
      </c>
      <c r="I148" s="1">
        <f t="shared" si="9"/>
        <v>0.7877692357789262</v>
      </c>
      <c r="J148" s="1">
        <f t="shared" si="10"/>
        <v>0.886240390251292</v>
      </c>
    </row>
    <row r="149" spans="1:10" ht="12.75">
      <c r="A149" t="s">
        <v>166</v>
      </c>
      <c r="B149" s="31">
        <v>0.1300523493950867</v>
      </c>
      <c r="C149" s="1">
        <f ca="1" t="shared" si="11"/>
        <v>-0.8506595302046271</v>
      </c>
      <c r="D149" s="7">
        <f>C149*'Top 25 Simulated Judgments'!$C$3</f>
        <v>0.1442045242377981</v>
      </c>
      <c r="E149" s="7">
        <f>(C149*'Top 25 Simulated Judgments'!$K$2)+((3.71*(I149-0.8))*'Top 25 Simulated Judgments'!$L$2)</f>
        <v>-0.7718892686132872</v>
      </c>
      <c r="H149" s="4">
        <f t="shared" si="8"/>
        <v>0.053382349311442256</v>
      </c>
      <c r="I149" s="1">
        <f t="shared" si="9"/>
        <v>0.9040418795160694</v>
      </c>
      <c r="J149" s="1">
        <f t="shared" si="10"/>
        <v>1.0170471144555782</v>
      </c>
    </row>
    <row r="150" spans="1:10" ht="12.75">
      <c r="A150" t="s">
        <v>167</v>
      </c>
      <c r="B150" s="31">
        <v>-0.09161585808348904</v>
      </c>
      <c r="C150" s="1">
        <f ca="1" t="shared" si="11"/>
        <v>-0.08043396592954366</v>
      </c>
      <c r="D150" s="7">
        <f>C150*'Top 25 Simulated Judgments'!$C$3</f>
        <v>0.01363523404791452</v>
      </c>
      <c r="E150" s="7">
        <f>(C150*'Top 25 Simulated Judgments'!$K$2)+((3.71*(I150-0.8))*'Top 25 Simulated Judgments'!$L$2)</f>
        <v>-0.02070332377635939</v>
      </c>
      <c r="H150" s="4">
        <f t="shared" si="8"/>
        <v>0.6462733476036652</v>
      </c>
      <c r="I150" s="1">
        <f t="shared" si="9"/>
        <v>0.7267073135332088</v>
      </c>
      <c r="J150" s="1">
        <f t="shared" si="10"/>
        <v>0.8175457277248599</v>
      </c>
    </row>
    <row r="151" spans="1:10" ht="12.75">
      <c r="A151" t="s">
        <v>168</v>
      </c>
      <c r="B151" s="31">
        <v>-0.05347932246857178</v>
      </c>
      <c r="C151" s="1">
        <f ca="1" t="shared" si="11"/>
        <v>-1.309600244214904</v>
      </c>
      <c r="D151" s="7">
        <f>C151*'Top 25 Simulated Judgments'!$C$3</f>
        <v>0.2220045428907218</v>
      </c>
      <c r="E151" s="7">
        <f>(C151*'Top 25 Simulated Judgments'!$K$2)+((3.71*(I151-0.8))*'Top 25 Simulated Judgments'!$L$2)</f>
        <v>-1.0606882286884332</v>
      </c>
      <c r="H151" s="4">
        <f t="shared" si="8"/>
        <v>-0.5523837021897613</v>
      </c>
      <c r="I151" s="1">
        <f t="shared" si="9"/>
        <v>0.7572165420251427</v>
      </c>
      <c r="J151" s="1">
        <f t="shared" si="10"/>
        <v>0.8518686097782854</v>
      </c>
    </row>
    <row r="152" spans="1:10" ht="12.75">
      <c r="A152" t="s">
        <v>169</v>
      </c>
      <c r="B152" s="31">
        <v>-0.5417902261535181</v>
      </c>
      <c r="C152" s="1">
        <f ca="1" t="shared" si="11"/>
        <v>0.541157194433973</v>
      </c>
      <c r="D152" s="7">
        <f>C152*'Top 25 Simulated Judgments'!$C$3</f>
        <v>-0.09173742606803065</v>
      </c>
      <c r="E152" s="7">
        <f>(C152*'Top 25 Simulated Judgments'!$K$2)+((3.71*(I152-0.8))*'Top 25 Simulated Judgments'!$L$2)</f>
        <v>0.722014951169711</v>
      </c>
      <c r="H152" s="4">
        <f t="shared" si="8"/>
        <v>0.9077250135111585</v>
      </c>
      <c r="I152" s="1">
        <f t="shared" si="9"/>
        <v>0.3665678190771855</v>
      </c>
      <c r="J152" s="1">
        <f t="shared" si="10"/>
        <v>0.4123887964618337</v>
      </c>
    </row>
    <row r="153" spans="1:10" ht="12.75">
      <c r="A153" t="s">
        <v>170</v>
      </c>
      <c r="B153" s="31">
        <v>-0.16579391458992987</v>
      </c>
      <c r="C153" s="1">
        <f ca="1" t="shared" si="11"/>
        <v>-0.2053102486911147</v>
      </c>
      <c r="D153" s="7">
        <f>C153*'Top 25 Simulated Judgments'!$C$3</f>
        <v>0.03480436729666014</v>
      </c>
      <c r="E153" s="7">
        <f>(C153*'Top 25 Simulated Judgments'!$K$2)+((3.71*(I153-0.8))*'Top 25 Simulated Judgments'!$L$2)</f>
        <v>-0.0870886836050868</v>
      </c>
      <c r="H153" s="4">
        <f t="shared" si="8"/>
        <v>0.4620546196369415</v>
      </c>
      <c r="I153" s="1">
        <f t="shared" si="9"/>
        <v>0.6673648683280562</v>
      </c>
      <c r="J153" s="1">
        <f t="shared" si="10"/>
        <v>0.7507854768690632</v>
      </c>
    </row>
    <row r="154" spans="1:10" ht="12.75">
      <c r="A154" t="s">
        <v>171</v>
      </c>
      <c r="B154" s="31">
        <v>-0.21930764447511708</v>
      </c>
      <c r="C154" s="1">
        <f ca="1" t="shared" si="11"/>
        <v>1.8987734485353265</v>
      </c>
      <c r="D154" s="7">
        <f>C154*'Top 25 Simulated Judgments'!$C$3</f>
        <v>-0.3218816836337967</v>
      </c>
      <c r="E154" s="7">
        <f>(C154*'Top 25 Simulated Judgments'!$K$2)+((3.71*(I154-0.8))*'Top 25 Simulated Judgments'!$L$2)</f>
        <v>1.6872337470011092</v>
      </c>
      <c r="H154" s="4">
        <f t="shared" si="8"/>
        <v>2.523327332955233</v>
      </c>
      <c r="I154" s="1">
        <f t="shared" si="9"/>
        <v>0.6245538844199063</v>
      </c>
      <c r="J154" s="1">
        <f t="shared" si="10"/>
        <v>0.7026231199723947</v>
      </c>
    </row>
    <row r="155" spans="1:10" ht="12.75">
      <c r="A155" t="s">
        <v>172</v>
      </c>
      <c r="B155" s="31">
        <v>0.1680761635454473</v>
      </c>
      <c r="C155" s="1">
        <f ca="1" t="shared" si="11"/>
        <v>-0.24061736771716635</v>
      </c>
      <c r="D155" s="7">
        <f>C155*'Top 25 Simulated Judgments'!$C$3</f>
        <v>0.040789660026096006</v>
      </c>
      <c r="E155" s="7">
        <f>(C155*'Top 25 Simulated Judgments'!$K$2)+((3.71*(I155-0.8))*'Top 25 Simulated Judgments'!$L$2)</f>
        <v>-0.28439319136896335</v>
      </c>
      <c r="H155" s="4">
        <f t="shared" si="8"/>
        <v>0.6938435631191915</v>
      </c>
      <c r="I155" s="1">
        <f t="shared" si="9"/>
        <v>0.9344609308363578</v>
      </c>
      <c r="J155" s="1">
        <f t="shared" si="10"/>
        <v>1.0512685471909027</v>
      </c>
    </row>
    <row r="156" spans="1:10" ht="12.75">
      <c r="A156" t="s">
        <v>173</v>
      </c>
      <c r="B156" s="31">
        <v>-0.05568191142229484</v>
      </c>
      <c r="C156" s="1">
        <f ca="1" t="shared" si="11"/>
        <v>-0.26280299488876313</v>
      </c>
      <c r="D156" s="7">
        <f>C156*'Top 25 Simulated Judgments'!$C$3</f>
        <v>0.04455058633985598</v>
      </c>
      <c r="E156" s="7">
        <f>(C156*'Top 25 Simulated Judgments'!$K$2)+((3.71*(I156-0.8))*'Top 25 Simulated Judgments'!$L$2)</f>
        <v>-0.19023672998861732</v>
      </c>
      <c r="H156" s="4">
        <f t="shared" si="8"/>
        <v>0.4926514759734011</v>
      </c>
      <c r="I156" s="1">
        <f t="shared" si="9"/>
        <v>0.7554544708621642</v>
      </c>
      <c r="J156" s="1">
        <f t="shared" si="10"/>
        <v>0.8498862797199347</v>
      </c>
    </row>
    <row r="157" spans="1:10" ht="12.75">
      <c r="A157" t="s">
        <v>174</v>
      </c>
      <c r="B157" s="31">
        <v>-0.033599975585937525</v>
      </c>
      <c r="C157" s="1">
        <f ca="1" t="shared" si="11"/>
        <v>-0.21208958270826717</v>
      </c>
      <c r="D157" s="7">
        <f>C157*'Top 25 Simulated Judgments'!$C$3</f>
        <v>0.03595360574268969</v>
      </c>
      <c r="E157" s="7">
        <f>(C157*'Top 25 Simulated Judgments'!$K$2)+((3.71*(I157-0.8))*'Top 25 Simulated Judgments'!$L$2)</f>
        <v>-0.15923055666651226</v>
      </c>
      <c r="H157" s="4">
        <f t="shared" si="8"/>
        <v>0.5610304368229828</v>
      </c>
      <c r="I157" s="1">
        <f t="shared" si="9"/>
        <v>0.77312001953125</v>
      </c>
      <c r="J157" s="1">
        <f t="shared" si="10"/>
        <v>0.8697600219726562</v>
      </c>
    </row>
    <row r="158" spans="1:10" ht="12.75">
      <c r="A158" t="s">
        <v>175</v>
      </c>
      <c r="B158" s="31">
        <v>0.19834170891105488</v>
      </c>
      <c r="C158" s="1">
        <f ca="1" t="shared" si="11"/>
        <v>-0.4086555638735465</v>
      </c>
      <c r="D158" s="7">
        <f>C158*'Top 25 Simulated Judgments'!$C$3</f>
        <v>0.06927563740023955</v>
      </c>
      <c r="E158" s="7">
        <f>(C158*'Top 25 Simulated Judgments'!$K$2)+((3.71*(I158-0.8))*'Top 25 Simulated Judgments'!$L$2)</f>
        <v>-0.43917315231658893</v>
      </c>
      <c r="H158" s="4">
        <f t="shared" si="8"/>
        <v>0.5500178032552974</v>
      </c>
      <c r="I158" s="1">
        <f t="shared" si="9"/>
        <v>0.9586733671288439</v>
      </c>
      <c r="J158" s="1">
        <f t="shared" si="10"/>
        <v>1.0785075380199494</v>
      </c>
    </row>
    <row r="159" spans="1:10" ht="12.75">
      <c r="A159" t="s">
        <v>176</v>
      </c>
      <c r="B159" s="31">
        <v>-0.7907202133468334</v>
      </c>
      <c r="C159" s="1">
        <f ca="1" t="shared" si="11"/>
        <v>-0.7627159277858242</v>
      </c>
      <c r="D159" s="7">
        <f>C159*'Top 25 Simulated Judgments'!$C$3</f>
        <v>0.12929625025007127</v>
      </c>
      <c r="E159" s="7">
        <f>(C159*'Top 25 Simulated Judgments'!$K$2)+((3.71*(I159-0.8))*'Top 25 Simulated Judgments'!$L$2)</f>
        <v>-0.235578390079897</v>
      </c>
      <c r="H159" s="4">
        <f t="shared" si="8"/>
        <v>-0.5952920984632909</v>
      </c>
      <c r="I159" s="1">
        <f t="shared" si="9"/>
        <v>0.1674238293225333</v>
      </c>
      <c r="J159" s="1">
        <f t="shared" si="10"/>
        <v>0.18835180798784995</v>
      </c>
    </row>
    <row r="160" spans="1:10" ht="12.75">
      <c r="A160" t="s">
        <v>177</v>
      </c>
      <c r="B160" s="31">
        <v>-0.25671814513946933</v>
      </c>
      <c r="C160" s="1">
        <f ca="1" t="shared" si="11"/>
        <v>1.553260017954475</v>
      </c>
      <c r="D160" s="7">
        <f>C160*'Top 25 Simulated Judgments'!$C$3</f>
        <v>-0.2633099541632578</v>
      </c>
      <c r="E160" s="7">
        <f>(C160*'Top 25 Simulated Judgments'!$K$2)+((3.71*(I160-0.8))*'Top 25 Simulated Judgments'!$L$2)</f>
        <v>1.4191146856784882</v>
      </c>
      <c r="H160" s="4">
        <f t="shared" si="8"/>
        <v>2.1478855018428997</v>
      </c>
      <c r="I160" s="1">
        <f t="shared" si="9"/>
        <v>0.5946254838884245</v>
      </c>
      <c r="J160" s="1">
        <f t="shared" si="10"/>
        <v>0.6689536693744776</v>
      </c>
    </row>
    <row r="161" spans="1:10" ht="12.75">
      <c r="A161" t="s">
        <v>178</v>
      </c>
      <c r="B161" s="31">
        <v>0.3799638597295909</v>
      </c>
      <c r="C161" s="1">
        <f ca="1" t="shared" si="11"/>
        <v>-0.008487405986599583</v>
      </c>
      <c r="D161" s="7">
        <f>C161*'Top 25 Simulated Judgments'!$C$3</f>
        <v>0.0014387922533662981</v>
      </c>
      <c r="E161" s="7">
        <f>(C161*'Top 25 Simulated Judgments'!$K$2)+((3.71*(I161-0.8))*'Top 25 Simulated Judgments'!$L$2)</f>
        <v>-0.1982228224987946</v>
      </c>
      <c r="H161" s="4">
        <f t="shared" si="8"/>
        <v>1.0954836817970732</v>
      </c>
      <c r="I161" s="1">
        <f t="shared" si="9"/>
        <v>1.1039710877836728</v>
      </c>
      <c r="J161" s="1">
        <f t="shared" si="10"/>
        <v>1.2419674737566317</v>
      </c>
    </row>
    <row r="162" spans="1:10" ht="12.75">
      <c r="A162" t="s">
        <v>179</v>
      </c>
      <c r="B162" s="31">
        <v>-0.04525574739729099</v>
      </c>
      <c r="C162" s="1">
        <f ca="1" t="shared" si="11"/>
        <v>-0.9797376697457985</v>
      </c>
      <c r="D162" s="7">
        <f>C162*'Top 25 Simulated Judgments'!$C$3</f>
        <v>0.16608595980762844</v>
      </c>
      <c r="E162" s="7">
        <f>(C162*'Top 25 Simulated Judgments'!$K$2)+((3.71*(I162-0.8))*'Top 25 Simulated Judgments'!$L$2)</f>
        <v>-0.7908818293844553</v>
      </c>
      <c r="H162" s="4">
        <f t="shared" si="8"/>
        <v>-0.21594226766363123</v>
      </c>
      <c r="I162" s="1">
        <f t="shared" si="9"/>
        <v>0.7637954020821672</v>
      </c>
      <c r="J162" s="1">
        <f t="shared" si="10"/>
        <v>0.8592698273424382</v>
      </c>
    </row>
    <row r="163" spans="1:10" ht="12.75">
      <c r="A163" t="s">
        <v>180</v>
      </c>
      <c r="B163" s="31">
        <v>-0.281213068929691</v>
      </c>
      <c r="C163" s="1">
        <f ca="1" t="shared" si="11"/>
        <v>0.46265759131145234</v>
      </c>
      <c r="D163" s="7">
        <f>C163*'Top 25 Simulated Judgments'!$C$3</f>
        <v>-0.07843010684195201</v>
      </c>
      <c r="E163" s="7">
        <f>(C163*'Top 25 Simulated Judgments'!$K$2)+((3.71*(I163-0.8))*'Top 25 Simulated Judgments'!$L$2)</f>
        <v>0.5257164302482615</v>
      </c>
      <c r="H163" s="4">
        <f t="shared" si="8"/>
        <v>1.0376871361676996</v>
      </c>
      <c r="I163" s="1">
        <f t="shared" si="9"/>
        <v>0.5750295448562472</v>
      </c>
      <c r="J163" s="1">
        <f t="shared" si="10"/>
        <v>0.6469082379632781</v>
      </c>
    </row>
    <row r="164" spans="1:10" ht="12.75">
      <c r="A164" t="s">
        <v>181</v>
      </c>
      <c r="B164" s="31">
        <v>0.38554636395008424</v>
      </c>
      <c r="C164" s="1">
        <f ca="1" t="shared" si="11"/>
        <v>-0.5392151677652643</v>
      </c>
      <c r="D164" s="7">
        <f>C164*'Top 25 Simulated Judgments'!$C$3</f>
        <v>0.091408212061869</v>
      </c>
      <c r="E164" s="7">
        <f>(C164*'Top 25 Simulated Judgments'!$K$2)+((3.71*(I164-0.8))*'Top 25 Simulated Judgments'!$L$2)</f>
        <v>-0.6417899337767606</v>
      </c>
      <c r="H164" s="4">
        <f t="shared" si="8"/>
        <v>0.569221923394803</v>
      </c>
      <c r="I164" s="1">
        <f t="shared" si="9"/>
        <v>1.1084370911600674</v>
      </c>
      <c r="J164" s="1">
        <f t="shared" si="10"/>
        <v>1.246991727555076</v>
      </c>
    </row>
    <row r="165" spans="1:10" ht="12.75">
      <c r="A165" t="s">
        <v>182</v>
      </c>
      <c r="B165" s="31">
        <v>-0.2960380080504841</v>
      </c>
      <c r="C165" s="1">
        <f ca="1" t="shared" si="11"/>
        <v>-0.7693273772822105</v>
      </c>
      <c r="D165" s="7">
        <f>C165*'Top 25 Simulated Judgments'!$C$3</f>
        <v>0.13041702876990902</v>
      </c>
      <c r="E165" s="7">
        <f>(C165*'Top 25 Simulated Judgments'!$K$2)+((3.71*(I165-0.8))*'Top 25 Simulated Judgments'!$L$2)</f>
        <v>-0.489962414374931</v>
      </c>
      <c r="H165" s="4">
        <f t="shared" si="8"/>
        <v>-0.20615778372259774</v>
      </c>
      <c r="I165" s="1">
        <f t="shared" si="9"/>
        <v>0.5631695935596127</v>
      </c>
      <c r="J165" s="1">
        <f t="shared" si="10"/>
        <v>0.6335657927545644</v>
      </c>
    </row>
    <row r="166" spans="1:10" ht="12.75">
      <c r="A166" t="s">
        <v>183</v>
      </c>
      <c r="B166" s="31">
        <v>-0.07539279736500704</v>
      </c>
      <c r="C166" s="1">
        <f ca="1" t="shared" si="11"/>
        <v>-0.3110620859106996</v>
      </c>
      <c r="D166" s="7">
        <f>C166*'Top 25 Simulated Judgments'!$C$3</f>
        <v>0.05273150833492597</v>
      </c>
      <c r="E166" s="7">
        <f>(C166*'Top 25 Simulated Judgments'!$K$2)+((3.71*(I166-0.8))*'Top 25 Simulated Judgments'!$L$2)</f>
        <v>-0.2203976057580462</v>
      </c>
      <c r="H166" s="4">
        <f t="shared" si="8"/>
        <v>0.4286236761972948</v>
      </c>
      <c r="I166" s="1">
        <f t="shared" si="9"/>
        <v>0.7396857621079944</v>
      </c>
      <c r="J166" s="1">
        <f t="shared" si="10"/>
        <v>0.8321464823714937</v>
      </c>
    </row>
    <row r="167" spans="1:10" ht="12.75">
      <c r="A167" t="s">
        <v>184</v>
      </c>
      <c r="B167" s="31">
        <v>-0.06966474067071349</v>
      </c>
      <c r="C167" s="1">
        <f ca="1" t="shared" si="11"/>
        <v>0.4737562350884117</v>
      </c>
      <c r="D167" s="7">
        <f>C167*'Top 25 Simulated Judgments'!$C$3</f>
        <v>-0.08031155833777692</v>
      </c>
      <c r="E167" s="7">
        <f>(C167*'Top 25 Simulated Judgments'!$K$2)+((3.71*(I167-0.8))*'Top 25 Simulated Judgments'!$L$2)</f>
        <v>0.4284956462982643</v>
      </c>
      <c r="H167" s="4">
        <f t="shared" si="8"/>
        <v>1.218024442551841</v>
      </c>
      <c r="I167" s="1">
        <f t="shared" si="9"/>
        <v>0.7442682074634293</v>
      </c>
      <c r="J167" s="1">
        <f t="shared" si="10"/>
        <v>0.8373017333963578</v>
      </c>
    </row>
    <row r="168" spans="1:10" ht="12.75">
      <c r="A168" t="s">
        <v>185</v>
      </c>
      <c r="B168" s="31">
        <v>0.2982983547733453</v>
      </c>
      <c r="C168" s="1">
        <f ca="1" t="shared" si="11"/>
        <v>-0.21796390980553948</v>
      </c>
      <c r="D168" s="7">
        <f>C168*'Top 25 Simulated Judgments'!$C$3</f>
        <v>0.03694942664894061</v>
      </c>
      <c r="E168" s="7">
        <f>(C168*'Top 25 Simulated Judgments'!$K$2)+((3.71*(I168-0.8))*'Top 25 Simulated Judgments'!$L$2)</f>
        <v>-0.3310996833397094</v>
      </c>
      <c r="H168" s="4">
        <f t="shared" si="8"/>
        <v>0.8206747740131368</v>
      </c>
      <c r="I168" s="1">
        <f t="shared" si="9"/>
        <v>1.0386386838186763</v>
      </c>
      <c r="J168" s="1">
        <f t="shared" si="10"/>
        <v>1.168468519296011</v>
      </c>
    </row>
    <row r="169" spans="1:10" ht="12.75">
      <c r="A169" t="s">
        <v>186</v>
      </c>
      <c r="B169" s="31">
        <v>-0.03885527385752574</v>
      </c>
      <c r="C169" s="1">
        <f ca="1" t="shared" si="11"/>
        <v>1.287761250835282</v>
      </c>
      <c r="D169" s="7">
        <f>C169*'Top 25 Simulated Judgments'!$C$3</f>
        <v>-0.21830237823104504</v>
      </c>
      <c r="E169" s="7">
        <f>(C169*'Top 25 Simulated Judgments'!$K$2)+((3.71*(I169-0.8))*'Top 25 Simulated Judgments'!$L$2)</f>
        <v>1.0890084325054552</v>
      </c>
      <c r="H169" s="4">
        <f t="shared" si="8"/>
        <v>2.0566770317492615</v>
      </c>
      <c r="I169" s="1">
        <f t="shared" si="9"/>
        <v>0.7689157809139795</v>
      </c>
      <c r="J169" s="1">
        <f t="shared" si="10"/>
        <v>0.8650302535282268</v>
      </c>
    </row>
    <row r="170" spans="1:10" ht="12.75">
      <c r="A170" t="s">
        <v>187</v>
      </c>
      <c r="B170" s="31">
        <v>0.16857147216796875</v>
      </c>
      <c r="C170" s="1">
        <f ca="1" t="shared" si="11"/>
        <v>-1.653250004782369</v>
      </c>
      <c r="D170" s="7">
        <f>C170*'Top 25 Simulated Judgments'!$C$3</f>
        <v>0.28026034144169293</v>
      </c>
      <c r="E170" s="7">
        <f>(C170*'Top 25 Simulated Judgments'!$K$2)+((3.71*(I170-0.8))*'Top 25 Simulated Judgments'!$L$2)</f>
        <v>-1.4578043555461189</v>
      </c>
      <c r="H170" s="4">
        <f t="shared" si="8"/>
        <v>-0.718392827047994</v>
      </c>
      <c r="I170" s="1">
        <f t="shared" si="9"/>
        <v>0.934857177734375</v>
      </c>
      <c r="J170" s="1">
        <f t="shared" si="10"/>
        <v>1.051714324951172</v>
      </c>
    </row>
    <row r="171" spans="1:10" ht="12.75">
      <c r="A171" t="s">
        <v>188</v>
      </c>
      <c r="B171" s="31">
        <v>0.04096891271147096</v>
      </c>
      <c r="C171" s="1">
        <f ca="1" t="shared" si="11"/>
        <v>-0.3277226501041728</v>
      </c>
      <c r="D171" s="7">
        <f>C171*'Top 25 Simulated Judgments'!$C$3</f>
        <v>0.05555582129180916</v>
      </c>
      <c r="E171" s="7">
        <f>(C171*'Top 25 Simulated Judgments'!$K$2)+((3.71*(I171-0.8))*'Top 25 Simulated Judgments'!$L$2)</f>
        <v>-0.29277984047398525</v>
      </c>
      <c r="H171" s="4">
        <f t="shared" si="8"/>
        <v>0.505052480065004</v>
      </c>
      <c r="I171" s="1">
        <f t="shared" si="9"/>
        <v>0.8327751301691768</v>
      </c>
      <c r="J171" s="1">
        <f t="shared" si="10"/>
        <v>0.9368720214403239</v>
      </c>
    </row>
    <row r="172" spans="1:10" ht="12.75">
      <c r="A172" t="s">
        <v>189</v>
      </c>
      <c r="B172" s="31">
        <v>0.4908217370909014</v>
      </c>
      <c r="C172" s="1">
        <f ca="1" t="shared" si="11"/>
        <v>-1.3313181277217474</v>
      </c>
      <c r="D172" s="7">
        <f>C172*'Top 25 Simulated Judgments'!$C$3</f>
        <v>0.22568617690216103</v>
      </c>
      <c r="E172" s="7">
        <f>(C172*'Top 25 Simulated Judgments'!$K$2)+((3.71*(I172-0.8))*'Top 25 Simulated Judgments'!$L$2)</f>
        <v>-1.3525829563706648</v>
      </c>
      <c r="H172" s="4">
        <f t="shared" si="8"/>
        <v>-0.13866073804902634</v>
      </c>
      <c r="I172" s="1">
        <f t="shared" si="9"/>
        <v>1.192657389672721</v>
      </c>
      <c r="J172" s="1">
        <f t="shared" si="10"/>
        <v>1.3417395633818112</v>
      </c>
    </row>
    <row r="173" spans="1:10" ht="12.75">
      <c r="A173" t="s">
        <v>190</v>
      </c>
      <c r="B173" s="31">
        <v>0.16249525211542348</v>
      </c>
      <c r="C173" s="1">
        <f ca="1" t="shared" si="11"/>
        <v>0.15954381063319012</v>
      </c>
      <c r="D173" s="7">
        <f>C173*'Top 25 Simulated Judgments'!$C$3</f>
        <v>-0.027046001943821382</v>
      </c>
      <c r="E173" s="7">
        <f>(C173*'Top 25 Simulated Judgments'!$K$2)+((3.71*(I173-0.8))*'Top 25 Simulated Judgments'!$L$2)</f>
        <v>0.05074029292606834</v>
      </c>
      <c r="H173" s="4">
        <f t="shared" si="8"/>
        <v>1.089540012325529</v>
      </c>
      <c r="I173" s="1">
        <f t="shared" si="9"/>
        <v>0.9299962016923389</v>
      </c>
      <c r="J173" s="1">
        <f t="shared" si="10"/>
        <v>1.0462457269038812</v>
      </c>
    </row>
    <row r="174" spans="1:10" ht="12.75">
      <c r="A174" t="s">
        <v>191</v>
      </c>
      <c r="B174" s="31">
        <v>0.0055920763721035716</v>
      </c>
      <c r="C174" s="1">
        <f ca="1" t="shared" si="11"/>
        <v>-0.08818060550188989</v>
      </c>
      <c r="D174" s="7">
        <f>C174*'Top 25 Simulated Judgments'!$C$3</f>
        <v>0.014948450951160368</v>
      </c>
      <c r="E174" s="7">
        <f>(C174*'Top 25 Simulated Judgments'!$K$2)+((3.71*(I174-0.8))*'Top 25 Simulated Judgments'!$L$2)</f>
        <v>-0.07604573997054896</v>
      </c>
      <c r="H174" s="4">
        <f t="shared" si="8"/>
        <v>0.716293055595793</v>
      </c>
      <c r="I174" s="1">
        <f t="shared" si="9"/>
        <v>0.8044736610976829</v>
      </c>
      <c r="J174" s="1">
        <f t="shared" si="10"/>
        <v>0.9050328687348932</v>
      </c>
    </row>
    <row r="175" spans="1:10" ht="12.75">
      <c r="A175" t="s">
        <v>192</v>
      </c>
      <c r="B175" s="31">
        <v>0.1489097957265373</v>
      </c>
      <c r="C175" s="1">
        <f ca="1" t="shared" si="11"/>
        <v>0.6265025242210962</v>
      </c>
      <c r="D175" s="7">
        <f>C175*'Top 25 Simulated Judgments'!$C$3</f>
        <v>-0.10620523867798233</v>
      </c>
      <c r="E175" s="7">
        <f>(C175*'Top 25 Simulated Judgments'!$K$2)+((3.71*(I175-0.8))*'Top 25 Simulated Judgments'!$L$2)</f>
        <v>0.4453751274312299</v>
      </c>
      <c r="H175" s="4">
        <f t="shared" si="8"/>
        <v>1.545630360802326</v>
      </c>
      <c r="I175" s="1">
        <f t="shared" si="9"/>
        <v>0.9191278365812299</v>
      </c>
      <c r="J175" s="1">
        <f t="shared" si="10"/>
        <v>1.0340188161538837</v>
      </c>
    </row>
    <row r="176" spans="1:10" ht="12.75">
      <c r="A176" t="s">
        <v>193</v>
      </c>
      <c r="B176" s="31">
        <v>-0.17000871839581522</v>
      </c>
      <c r="C176" s="1">
        <f ca="1" t="shared" si="11"/>
        <v>1.1425023561578076</v>
      </c>
      <c r="D176" s="7">
        <f>C176*'Top 25 Simulated Judgments'!$C$3</f>
        <v>-0.19367796734219647</v>
      </c>
      <c r="E176" s="7">
        <f>(C176*'Top 25 Simulated Judgments'!$K$2)+((3.71*(I176-0.8))*'Top 25 Simulated Judgments'!$L$2)</f>
        <v>1.0343622140332445</v>
      </c>
      <c r="H176" s="4">
        <f t="shared" si="8"/>
        <v>1.8064953814411555</v>
      </c>
      <c r="I176" s="1">
        <f t="shared" si="9"/>
        <v>0.6639930252833479</v>
      </c>
      <c r="J176" s="1">
        <f t="shared" si="10"/>
        <v>0.7469921534437663</v>
      </c>
    </row>
    <row r="177" spans="1:10" ht="12.75">
      <c r="A177" t="s">
        <v>194</v>
      </c>
      <c r="B177" s="31">
        <v>-0.29840928665081534</v>
      </c>
      <c r="C177" s="1">
        <f ca="1" t="shared" si="11"/>
        <v>-1.1076414099732181</v>
      </c>
      <c r="D177" s="7">
        <f>C177*'Top 25 Simulated Judgments'!$C$3</f>
        <v>0.18776831021084225</v>
      </c>
      <c r="E177" s="7">
        <f>(C177*'Top 25 Simulated Judgments'!$K$2)+((3.71*(I177-0.8))*'Top 25 Simulated Judgments'!$L$2)</f>
        <v>-0.7697320855502224</v>
      </c>
      <c r="H177" s="4">
        <f t="shared" si="8"/>
        <v>-0.5463688392938704</v>
      </c>
      <c r="I177" s="1">
        <f t="shared" si="9"/>
        <v>0.5612725706793478</v>
      </c>
      <c r="J177" s="1">
        <f t="shared" si="10"/>
        <v>0.6314316420142662</v>
      </c>
    </row>
    <row r="178" spans="1:10" ht="12.75">
      <c r="A178" t="s">
        <v>195</v>
      </c>
      <c r="B178" s="31">
        <v>0.23349007636112407</v>
      </c>
      <c r="C178" s="1">
        <f ca="1" t="shared" si="11"/>
        <v>0.4009656044365375</v>
      </c>
      <c r="D178" s="7">
        <f>C178*'Top 25 Simulated Judgments'!$C$3</f>
        <v>-0.06797202896155541</v>
      </c>
      <c r="E178" s="7">
        <f>(C178*'Top 25 Simulated Judgments'!$K$2)+((3.71*(I178-0.8))*'Top 25 Simulated Judgments'!$L$2)</f>
        <v>0.21551587474124542</v>
      </c>
      <c r="H178" s="4">
        <f t="shared" si="8"/>
        <v>1.3877576655254367</v>
      </c>
      <c r="I178" s="1">
        <f t="shared" si="9"/>
        <v>0.9867920610888993</v>
      </c>
      <c r="J178" s="1">
        <f t="shared" si="10"/>
        <v>1.1101410687250117</v>
      </c>
    </row>
    <row r="179" spans="1:10" ht="12.75">
      <c r="A179" t="s">
        <v>196</v>
      </c>
      <c r="B179" s="31">
        <v>0.35529947134971995</v>
      </c>
      <c r="C179" s="1">
        <f ca="1" t="shared" si="11"/>
        <v>0.12416437574273953</v>
      </c>
      <c r="D179" s="7">
        <f>C179*'Top 25 Simulated Judgments'!$C$3</f>
        <v>-0.02104845016778671</v>
      </c>
      <c r="E179" s="7">
        <f>(C179*'Top 25 Simulated Judgments'!$K$2)+((3.71*(I179-0.8))*'Top 25 Simulated Judgments'!$L$2)</f>
        <v>-0.07564869524568123</v>
      </c>
      <c r="H179" s="4">
        <f t="shared" si="8"/>
        <v>1.2084039528225154</v>
      </c>
      <c r="I179" s="1">
        <f t="shared" si="9"/>
        <v>1.084239577079776</v>
      </c>
      <c r="J179" s="1">
        <f t="shared" si="10"/>
        <v>1.219769524214748</v>
      </c>
    </row>
    <row r="180" spans="1:10" ht="12.75">
      <c r="A180" t="s">
        <v>197</v>
      </c>
      <c r="B180" s="31">
        <v>-0.1831261347041684</v>
      </c>
      <c r="C180" s="1">
        <f ca="1" t="shared" si="11"/>
        <v>-1.2910431206588955</v>
      </c>
      <c r="D180" s="7">
        <f>C180*'Top 25 Simulated Judgments'!$C$3</f>
        <v>0.2188587235839393</v>
      </c>
      <c r="E180" s="7">
        <f>(C180*'Top 25 Simulated Judgments'!$K$2)+((3.71*(I180-0.8))*'Top 25 Simulated Judgments'!$L$2)</f>
        <v>-0.9800467028971999</v>
      </c>
      <c r="H180" s="4">
        <f aca="true" t="shared" si="12" ref="H180:H237">C180+I180</f>
        <v>-0.6375440284222301</v>
      </c>
      <c r="I180" s="1">
        <f aca="true" t="shared" si="13" ref="I180:I207">(B180+100%)*0.8</f>
        <v>0.6534990922366654</v>
      </c>
      <c r="J180" s="1">
        <f aca="true" t="shared" si="14" ref="J180:J237">(B180+100%)*0.9</f>
        <v>0.7351864787662484</v>
      </c>
    </row>
    <row r="181" spans="1:10" ht="12.75">
      <c r="A181" t="s">
        <v>198</v>
      </c>
      <c r="B181" s="31">
        <v>-0.06761558102668541</v>
      </c>
      <c r="C181" s="1">
        <f ca="1" t="shared" si="11"/>
        <v>-0.0867818082535079</v>
      </c>
      <c r="D181" s="7">
        <f>C181*'Top 25 Simulated Judgments'!$C$3</f>
        <v>0.01471132565655567</v>
      </c>
      <c r="E181" s="7">
        <f>(C181*'Top 25 Simulated Judgments'!$K$2)+((3.71*(I181-0.8))*'Top 25 Simulated Judgments'!$L$2)</f>
        <v>-0.03805052287709995</v>
      </c>
      <c r="H181" s="4">
        <f t="shared" si="12"/>
        <v>0.6591257269251438</v>
      </c>
      <c r="I181" s="1">
        <f t="shared" si="13"/>
        <v>0.7459075351786517</v>
      </c>
      <c r="J181" s="1">
        <f t="shared" si="14"/>
        <v>0.8391459770759832</v>
      </c>
    </row>
    <row r="182" spans="1:10" ht="12.75">
      <c r="A182" t="s">
        <v>199</v>
      </c>
      <c r="B182" s="31">
        <v>0.5637956605340442</v>
      </c>
      <c r="C182" s="1">
        <f ca="1" t="shared" si="11"/>
        <v>-0.44829070228559775</v>
      </c>
      <c r="D182" s="7">
        <f>C182*'Top 25 Simulated Judgments'!$C$3</f>
        <v>0.07599461964268177</v>
      </c>
      <c r="E182" s="7">
        <f>(C182*'Top 25 Simulated Judgments'!$K$2)+((3.71*(I182-0.8))*'Top 25 Simulated Judgments'!$L$2)</f>
        <v>-0.6559630329280273</v>
      </c>
      <c r="H182" s="4">
        <f t="shared" si="12"/>
        <v>0.8027458261416376</v>
      </c>
      <c r="I182" s="1">
        <f t="shared" si="13"/>
        <v>1.2510365284272353</v>
      </c>
      <c r="J182" s="1">
        <f t="shared" si="14"/>
        <v>1.4074160944806398</v>
      </c>
    </row>
    <row r="183" spans="1:10" ht="12.75">
      <c r="A183" t="s">
        <v>200</v>
      </c>
      <c r="B183" s="31">
        <v>0.08137919579033515</v>
      </c>
      <c r="C183" s="1">
        <f ca="1" t="shared" si="11"/>
        <v>-0.0833950992896586</v>
      </c>
      <c r="D183" s="7">
        <f>C183*'Top 25 Simulated Judgments'!$C$3</f>
        <v>0.014137207883789058</v>
      </c>
      <c r="E183" s="7">
        <f>(C183*'Top 25 Simulated Judgments'!$K$2)+((3.71*(I183-0.8))*'Top 25 Simulated Judgments'!$L$2)</f>
        <v>-0.11020284700313845</v>
      </c>
      <c r="H183" s="4">
        <f t="shared" si="12"/>
        <v>0.7817082573426095</v>
      </c>
      <c r="I183" s="1">
        <f t="shared" si="13"/>
        <v>0.8651033566322681</v>
      </c>
      <c r="J183" s="1">
        <f t="shared" si="14"/>
        <v>0.9732412762113016</v>
      </c>
    </row>
    <row r="184" spans="1:10" ht="12.75">
      <c r="A184" t="s">
        <v>201</v>
      </c>
      <c r="B184" s="31">
        <v>-0.45060569486046653</v>
      </c>
      <c r="C184" s="1">
        <f ca="1" t="shared" si="11"/>
        <v>-0.39809394730776493</v>
      </c>
      <c r="D184" s="7">
        <f>C184*'Top 25 Simulated Judgments'!$C$3</f>
        <v>0.06748522321222215</v>
      </c>
      <c r="E184" s="7">
        <f>(C184*'Top 25 Simulated Judgments'!$K$2)+((3.71*(I184-0.8))*'Top 25 Simulated Judgments'!$L$2)</f>
        <v>-0.10389193255249463</v>
      </c>
      <c r="H184" s="4">
        <f t="shared" si="12"/>
        <v>0.04142149680386187</v>
      </c>
      <c r="I184" s="1">
        <f t="shared" si="13"/>
        <v>0.4395154441116268</v>
      </c>
      <c r="J184" s="1">
        <f t="shared" si="14"/>
        <v>0.49445487462558013</v>
      </c>
    </row>
    <row r="185" spans="1:10" ht="12.75">
      <c r="A185" t="s">
        <v>202</v>
      </c>
      <c r="B185" s="31">
        <v>-0.5530850436829493</v>
      </c>
      <c r="C185" s="1">
        <f ca="1" t="shared" si="11"/>
        <v>-0.37885600143874854</v>
      </c>
      <c r="D185" s="7">
        <f>C185*'Top 25 Simulated Judgments'!$C$3</f>
        <v>0.06422399033014689</v>
      </c>
      <c r="E185" s="7">
        <f>(C185*'Top 25 Simulated Judgments'!$K$2)+((3.71*(I185-0.8))*'Top 25 Simulated Judgments'!$L$2)</f>
        <v>-0.03635397782037619</v>
      </c>
      <c r="H185" s="4">
        <f t="shared" si="12"/>
        <v>-0.021324036385107936</v>
      </c>
      <c r="I185" s="1">
        <f t="shared" si="13"/>
        <v>0.3575319650536406</v>
      </c>
      <c r="J185" s="1">
        <f t="shared" si="14"/>
        <v>0.40222346068534565</v>
      </c>
    </row>
    <row r="186" spans="1:10" ht="12.75">
      <c r="A186" t="s">
        <v>203</v>
      </c>
      <c r="B186" s="31">
        <v>0.03558941793881587</v>
      </c>
      <c r="C186" s="1">
        <f ca="1" t="shared" si="11"/>
        <v>-0.03888438697999863</v>
      </c>
      <c r="D186" s="7">
        <f>C186*'Top 25 Simulated Judgments'!$C$3</f>
        <v>0.006591714223645139</v>
      </c>
      <c r="E186" s="7">
        <f>(C186*'Top 25 Simulated Judgments'!$K$2)+((3.71*(I186-0.8))*'Top 25 Simulated Judgments'!$L$2)</f>
        <v>-0.05019905685225681</v>
      </c>
      <c r="H186" s="4">
        <f t="shared" si="12"/>
        <v>0.7895871473710541</v>
      </c>
      <c r="I186" s="1">
        <f t="shared" si="13"/>
        <v>0.8284715343510527</v>
      </c>
      <c r="J186" s="1">
        <f t="shared" si="14"/>
        <v>0.9320304761449343</v>
      </c>
    </row>
    <row r="187" spans="1:10" ht="12.75">
      <c r="A187" t="s">
        <v>204</v>
      </c>
      <c r="B187" s="31">
        <v>-0.15020595009745463</v>
      </c>
      <c r="C187" s="1">
        <f ca="1" t="shared" si="11"/>
        <v>0.7750308505371644</v>
      </c>
      <c r="D187" s="7">
        <f>C187*'Top 25 Simulated Judgments'!$C$3</f>
        <v>-0.131383886388063</v>
      </c>
      <c r="E187" s="7">
        <f>(C187*'Top 25 Simulated Judgments'!$K$2)+((3.71*(I187-0.8))*'Top 25 Simulated Judgments'!$L$2)</f>
        <v>0.7192212666161736</v>
      </c>
      <c r="H187" s="4">
        <f t="shared" si="12"/>
        <v>1.4548660904592006</v>
      </c>
      <c r="I187" s="1">
        <f t="shared" si="13"/>
        <v>0.6798352399220363</v>
      </c>
      <c r="J187" s="1">
        <f t="shared" si="14"/>
        <v>0.7648146449122909</v>
      </c>
    </row>
    <row r="188" spans="1:10" ht="12.75">
      <c r="A188" t="s">
        <v>205</v>
      </c>
      <c r="B188" s="31">
        <v>0.1975080861073497</v>
      </c>
      <c r="C188" s="1">
        <f ca="1" t="shared" si="11"/>
        <v>0.19439851618654735</v>
      </c>
      <c r="D188" s="7">
        <f>C188*'Top 25 Simulated Judgments'!$C$3</f>
        <v>-0.03295460115808206</v>
      </c>
      <c r="E188" s="7">
        <f>(C188*'Top 25 Simulated Judgments'!$K$2)+((3.71*(I188-0.8))*'Top 25 Simulated Judgments'!$L$2)</f>
        <v>0.062070116390761945</v>
      </c>
      <c r="H188" s="4">
        <f t="shared" si="12"/>
        <v>1.1524049850724272</v>
      </c>
      <c r="I188" s="1">
        <f t="shared" si="13"/>
        <v>0.9580064688858798</v>
      </c>
      <c r="J188" s="1">
        <f t="shared" si="14"/>
        <v>1.0777572774966149</v>
      </c>
    </row>
    <row r="189" spans="1:10" ht="12.75">
      <c r="A189" t="s">
        <v>206</v>
      </c>
      <c r="B189" s="31">
        <v>-0.009744394563905745</v>
      </c>
      <c r="C189" s="1">
        <f ca="1" t="shared" si="11"/>
        <v>-2.575417584731736</v>
      </c>
      <c r="D189" s="7">
        <f>C189*'Top 25 Simulated Judgments'!$C$3</f>
        <v>0.4365869708537345</v>
      </c>
      <c r="E189" s="7">
        <f>(C189*'Top 25 Simulated Judgments'!$K$2)+((3.71*(I189-0.8))*'Top 25 Simulated Judgments'!$L$2)</f>
        <v>-2.1339278399089725</v>
      </c>
      <c r="H189" s="4">
        <f t="shared" si="12"/>
        <v>-1.7832131003828606</v>
      </c>
      <c r="I189" s="1">
        <f t="shared" si="13"/>
        <v>0.7922044843488755</v>
      </c>
      <c r="J189" s="1">
        <f t="shared" si="14"/>
        <v>0.8912300448924848</v>
      </c>
    </row>
    <row r="190" spans="1:10" ht="12.75">
      <c r="A190" t="s">
        <v>207</v>
      </c>
      <c r="B190" s="31">
        <v>0.4536572370335876</v>
      </c>
      <c r="C190" s="1">
        <f ca="1" t="shared" si="11"/>
        <v>-0.7751862480028864</v>
      </c>
      <c r="D190" s="7">
        <f>C190*'Top 25 Simulated Judgments'!$C$3</f>
        <v>0.13141022949810469</v>
      </c>
      <c r="E190" s="7">
        <f>(C190*'Top 25 Simulated Judgments'!$K$2)+((3.71*(I190-0.8))*'Top 25 Simulated Judgments'!$L$2)</f>
        <v>-0.8720281564907161</v>
      </c>
      <c r="H190" s="4">
        <f t="shared" si="12"/>
        <v>0.3877395416239837</v>
      </c>
      <c r="I190" s="1">
        <f t="shared" si="13"/>
        <v>1.16292578962687</v>
      </c>
      <c r="J190" s="1">
        <f t="shared" si="14"/>
        <v>1.3082915133302289</v>
      </c>
    </row>
    <row r="191" spans="1:10" ht="12.75">
      <c r="A191" t="s">
        <v>208</v>
      </c>
      <c r="B191" s="31">
        <v>-0.09954082380745721</v>
      </c>
      <c r="C191" s="1">
        <f ca="1" t="shared" si="11"/>
        <v>-0.22163543722019163</v>
      </c>
      <c r="D191" s="7">
        <f>C191*'Top 25 Simulated Judgments'!$C$3</f>
        <v>0.0375718270867851</v>
      </c>
      <c r="E191" s="7">
        <f>(C191*'Top 25 Simulated Judgments'!$K$2)+((3.71*(I191-0.8))*'Top 25 Simulated Judgments'!$L$2)</f>
        <v>-0.13398085161841095</v>
      </c>
      <c r="H191" s="4">
        <f t="shared" si="12"/>
        <v>0.4987319037338427</v>
      </c>
      <c r="I191" s="1">
        <f t="shared" si="13"/>
        <v>0.7203673409540343</v>
      </c>
      <c r="J191" s="1">
        <f t="shared" si="14"/>
        <v>0.8104132585732885</v>
      </c>
    </row>
    <row r="192" spans="1:10" ht="12.75">
      <c r="A192" t="s">
        <v>209</v>
      </c>
      <c r="B192" s="31">
        <v>-0.054992882976371726</v>
      </c>
      <c r="C192" s="1">
        <f ca="1" t="shared" si="11"/>
        <v>0.0034124779990101217</v>
      </c>
      <c r="D192" s="7">
        <f>C192*'Top 25 Simulated Judgments'!$C$3</f>
        <v>-0.000578486161438565</v>
      </c>
      <c r="E192" s="7">
        <f>(C192*'Top 25 Simulated Judgments'!$K$2)+((3.71*(I192-0.8))*'Top 25 Simulated Judgments'!$L$2)</f>
        <v>0.03050299409011977</v>
      </c>
      <c r="H192" s="4">
        <f t="shared" si="12"/>
        <v>0.7594181716179128</v>
      </c>
      <c r="I192" s="1">
        <f t="shared" si="13"/>
        <v>0.7560056936189027</v>
      </c>
      <c r="J192" s="1">
        <f t="shared" si="14"/>
        <v>0.8505064053212654</v>
      </c>
    </row>
    <row r="193" spans="1:10" ht="12.75">
      <c r="A193" t="s">
        <v>210</v>
      </c>
      <c r="B193" s="31">
        <v>-0.12412941532912647</v>
      </c>
      <c r="C193" s="1">
        <f ca="1" t="shared" si="11"/>
        <v>0.8480440652932693</v>
      </c>
      <c r="D193" s="7">
        <f>C193*'Top 25 Simulated Judgments'!$C$3</f>
        <v>-0.14376114841020665</v>
      </c>
      <c r="E193" s="7">
        <f>(C193*'Top 25 Simulated Judgments'!$K$2)+((3.71*(I193-0.8))*'Top 25 Simulated Judgments'!$L$2)</f>
        <v>0.7667371270728572</v>
      </c>
      <c r="H193" s="4">
        <f t="shared" si="12"/>
        <v>1.5487405330299682</v>
      </c>
      <c r="I193" s="1">
        <f t="shared" si="13"/>
        <v>0.7006964677366989</v>
      </c>
      <c r="J193" s="1">
        <f t="shared" si="14"/>
        <v>0.7882835262037862</v>
      </c>
    </row>
    <row r="194" spans="1:10" ht="12.75">
      <c r="A194" t="s">
        <v>211</v>
      </c>
      <c r="B194" s="31">
        <v>-0.24327247173230837</v>
      </c>
      <c r="C194" s="1">
        <f ca="1" t="shared" si="11"/>
        <v>0.20360882265992686</v>
      </c>
      <c r="D194" s="7">
        <f>C194*'Top 25 Simulated Judgments'!$C$3</f>
        <v>-0.03451594011440753</v>
      </c>
      <c r="E194" s="7">
        <f>(C194*'Top 25 Simulated Judgments'!$K$2)+((3.71*(I194-0.8))*'Top 25 Simulated Judgments'!$L$2)</f>
        <v>0.2914924768936881</v>
      </c>
      <c r="H194" s="4">
        <f t="shared" si="12"/>
        <v>0.8089908452740802</v>
      </c>
      <c r="I194" s="1">
        <f t="shared" si="13"/>
        <v>0.6053820226141533</v>
      </c>
      <c r="J194" s="1">
        <f t="shared" si="14"/>
        <v>0.6810547754409225</v>
      </c>
    </row>
    <row r="195" spans="1:10" ht="12.75">
      <c r="A195" t="s">
        <v>212</v>
      </c>
      <c r="B195" s="31">
        <v>0.07735485835565004</v>
      </c>
      <c r="C195" s="1">
        <f ca="1" t="shared" si="11"/>
        <v>-0.4305721480097864</v>
      </c>
      <c r="D195" s="7">
        <f>C195*'Top 25 Simulated Judgments'!$C$3</f>
        <v>0.07299095531071297</v>
      </c>
      <c r="E195" s="7">
        <f>(C195*'Top 25 Simulated Judgments'!$K$2)+((3.71*(I195-0.8))*'Top 25 Simulated Judgments'!$L$2)</f>
        <v>-0.39650135171324347</v>
      </c>
      <c r="H195" s="4">
        <f t="shared" si="12"/>
        <v>0.4313117386747337</v>
      </c>
      <c r="I195" s="1">
        <f t="shared" si="13"/>
        <v>0.8618838866845201</v>
      </c>
      <c r="J195" s="1">
        <f t="shared" si="14"/>
        <v>0.969619372520085</v>
      </c>
    </row>
    <row r="196" spans="1:10" ht="12.75">
      <c r="A196" t="s">
        <v>213</v>
      </c>
      <c r="B196" s="31">
        <v>0.3371553613635381</v>
      </c>
      <c r="C196" s="1">
        <f aca="true" ca="1" t="shared" si="15" ref="C196:C259">RAND()+RAND()+RAND()+RAND()+RAND()+RAND()+RAND()+RAND()+RAND()+RAND()+RAND()+RAND()-6</f>
        <v>0.5394610575440311</v>
      </c>
      <c r="D196" s="7">
        <f>C196*'Top 25 Simulated Judgments'!$C$3</f>
        <v>-0.09144989550548299</v>
      </c>
      <c r="E196" s="7">
        <f>(C196*'Top 25 Simulated Judgments'!$K$2)+((3.71*(I196-0.8))*'Top 25 Simulated Judgments'!$L$2)</f>
        <v>0.27837553015078825</v>
      </c>
      <c r="H196" s="4">
        <f t="shared" si="12"/>
        <v>1.6091853466348616</v>
      </c>
      <c r="I196" s="1">
        <f t="shared" si="13"/>
        <v>1.0697242890908305</v>
      </c>
      <c r="J196" s="1">
        <f t="shared" si="14"/>
        <v>1.2034398252271843</v>
      </c>
    </row>
    <row r="197" spans="1:10" ht="12.75">
      <c r="A197" t="s">
        <v>214</v>
      </c>
      <c r="B197" s="31">
        <v>-0.33914989091973835</v>
      </c>
      <c r="C197" s="1">
        <f ca="1" t="shared" si="15"/>
        <v>0.020428531149564222</v>
      </c>
      <c r="D197" s="7">
        <f>C197*'Top 25 Simulated Judgments'!$C$3</f>
        <v>-0.003463061907495835</v>
      </c>
      <c r="E197" s="7">
        <f>(C197*'Top 25 Simulated Judgments'!$K$2)+((3.71*(I197-0.8))*'Top 25 Simulated Judgments'!$L$2)</f>
        <v>0.18760462449133283</v>
      </c>
      <c r="H197" s="4">
        <f t="shared" si="12"/>
        <v>0.5491086184137736</v>
      </c>
      <c r="I197" s="1">
        <f t="shared" si="13"/>
        <v>0.5286800872642093</v>
      </c>
      <c r="J197" s="1">
        <f t="shared" si="14"/>
        <v>0.5947650981722356</v>
      </c>
    </row>
    <row r="198" spans="1:10" ht="12.75">
      <c r="A198" t="s">
        <v>215</v>
      </c>
      <c r="B198" s="31">
        <v>-0.0767091682584371</v>
      </c>
      <c r="C198" s="1">
        <f ca="1" t="shared" si="15"/>
        <v>0.23358677498801583</v>
      </c>
      <c r="D198" s="7">
        <f>C198*'Top 25 Simulated Judgments'!$C$3</f>
        <v>-0.03959782799034253</v>
      </c>
      <c r="E198" s="7">
        <f>(C198*'Top 25 Simulated Judgments'!$K$2)+((3.71*(I198-0.8))*'Top 25 Simulated Judgments'!$L$2)</f>
        <v>0.2325842348687554</v>
      </c>
      <c r="H198" s="4">
        <f t="shared" si="12"/>
        <v>0.9722194403812662</v>
      </c>
      <c r="I198" s="1">
        <f t="shared" si="13"/>
        <v>0.7386326653932503</v>
      </c>
      <c r="J198" s="1">
        <f t="shared" si="14"/>
        <v>0.8309617485674067</v>
      </c>
    </row>
    <row r="199" spans="1:10" ht="12.75">
      <c r="A199" t="s">
        <v>216</v>
      </c>
      <c r="B199" s="31">
        <v>-0.6320630686308926</v>
      </c>
      <c r="C199" s="1">
        <f ca="1" t="shared" si="15"/>
        <v>0.4273049527700641</v>
      </c>
      <c r="D199" s="7">
        <f>C199*'Top 25 Simulated Judgments'!$C$3</f>
        <v>-0.07243709760571221</v>
      </c>
      <c r="E199" s="7">
        <f>(C199*'Top 25 Simulated Judgments'!$K$2)+((3.71*(I199-0.8))*'Top 25 Simulated Judgments'!$L$2)</f>
        <v>0.6728827240559292</v>
      </c>
      <c r="H199" s="4">
        <f t="shared" si="12"/>
        <v>0.7216544978653501</v>
      </c>
      <c r="I199" s="1">
        <f t="shared" si="13"/>
        <v>0.29434954509528594</v>
      </c>
      <c r="J199" s="1">
        <f t="shared" si="14"/>
        <v>0.3311432382321967</v>
      </c>
    </row>
    <row r="200" spans="1:10" ht="12.75">
      <c r="A200" t="s">
        <v>217</v>
      </c>
      <c r="B200" s="31">
        <v>0.3698311119285789</v>
      </c>
      <c r="C200" s="1">
        <f ca="1" t="shared" si="15"/>
        <v>-0.10147917282472019</v>
      </c>
      <c r="D200" s="7">
        <f>C200*'Top 25 Simulated Judgments'!$C$3</f>
        <v>0.017202835350253343</v>
      </c>
      <c r="E200" s="7">
        <f>(C200*'Top 25 Simulated Judgments'!$K$2)+((3.71*(I200-0.8))*'Top 25 Simulated Judgments'!$L$2)</f>
        <v>-0.2703523770487317</v>
      </c>
      <c r="H200" s="4">
        <f t="shared" si="12"/>
        <v>0.9943857167181429</v>
      </c>
      <c r="I200" s="1">
        <f t="shared" si="13"/>
        <v>1.095864889542863</v>
      </c>
      <c r="J200" s="1">
        <f t="shared" si="14"/>
        <v>1.232848000735721</v>
      </c>
    </row>
    <row r="201" spans="1:10" ht="12.75">
      <c r="A201" t="s">
        <v>218</v>
      </c>
      <c r="B201" s="31">
        <v>0.4032226851766143</v>
      </c>
      <c r="C201" s="1">
        <f ca="1" t="shared" si="15"/>
        <v>-1.0730043836504546</v>
      </c>
      <c r="D201" s="7">
        <f>C201*'Top 25 Simulated Judgments'!$C$3</f>
        <v>0.18189661216416936</v>
      </c>
      <c r="E201" s="7">
        <f>(C201*'Top 25 Simulated Judgments'!$K$2)+((3.71*(I201-0.8))*'Top 25 Simulated Judgments'!$L$2)</f>
        <v>-1.0939843762502857</v>
      </c>
      <c r="H201" s="4">
        <f t="shared" si="12"/>
        <v>0.04957376449083695</v>
      </c>
      <c r="I201" s="1">
        <f t="shared" si="13"/>
        <v>1.1225781481412915</v>
      </c>
      <c r="J201" s="1">
        <f t="shared" si="14"/>
        <v>1.2629004166589528</v>
      </c>
    </row>
    <row r="202" spans="1:10" ht="12.75">
      <c r="A202" t="s">
        <v>219</v>
      </c>
      <c r="B202" s="31">
        <v>-0.09589023901030458</v>
      </c>
      <c r="C202" s="1">
        <f ca="1" t="shared" si="15"/>
        <v>0.10677000876154885</v>
      </c>
      <c r="D202" s="7">
        <f>C202*'Top 25 Simulated Judgments'!$C$3</f>
        <v>-0.018099742340653004</v>
      </c>
      <c r="E202" s="7">
        <f>(C202*'Top 25 Simulated Judgments'!$K$2)+((3.71*(I202-0.8))*'Top 25 Simulated Judgments'!$L$2)</f>
        <v>0.13691627746042392</v>
      </c>
      <c r="H202" s="4">
        <f t="shared" si="12"/>
        <v>0.8300578175533052</v>
      </c>
      <c r="I202" s="1">
        <f t="shared" si="13"/>
        <v>0.7232878087917564</v>
      </c>
      <c r="J202" s="1">
        <f t="shared" si="14"/>
        <v>0.8136987848907259</v>
      </c>
    </row>
    <row r="203" spans="1:10" ht="12.75">
      <c r="A203" t="s">
        <v>220</v>
      </c>
      <c r="B203" s="31">
        <v>0.5407833055974449</v>
      </c>
      <c r="C203" s="1">
        <f ca="1" t="shared" si="15"/>
        <v>0.29612218180029437</v>
      </c>
      <c r="D203" s="7">
        <f>C203*'Top 25 Simulated Judgments'!$C$3</f>
        <v>-0.05019888313306517</v>
      </c>
      <c r="E203" s="7">
        <f>(C203*'Top 25 Simulated Judgments'!$K$2)+((3.71*(I203-0.8))*'Top 25 Simulated Judgments'!$L$2)</f>
        <v>-0.026165264268181304</v>
      </c>
      <c r="H203" s="4">
        <f t="shared" si="12"/>
        <v>1.5287488262782505</v>
      </c>
      <c r="I203" s="1">
        <f t="shared" si="13"/>
        <v>1.2326266444779561</v>
      </c>
      <c r="J203" s="1">
        <f t="shared" si="14"/>
        <v>1.3867049750377005</v>
      </c>
    </row>
    <row r="204" spans="1:10" ht="12.75">
      <c r="A204" t="s">
        <v>221</v>
      </c>
      <c r="B204" s="31">
        <v>-0.12254183148874354</v>
      </c>
      <c r="C204" s="1">
        <f ca="1" t="shared" si="15"/>
        <v>-0.060415444718718625</v>
      </c>
      <c r="D204" s="7">
        <f>C204*'Top 25 Simulated Judgments'!$C$3</f>
        <v>0.010241677372593573</v>
      </c>
      <c r="E204" s="7">
        <f>(C204*'Top 25 Simulated Judgments'!$K$2)+((3.71*(I204-0.8))*'Top 25 Simulated Judgments'!$L$2)</f>
        <v>0.011481669284652114</v>
      </c>
      <c r="H204" s="4">
        <f t="shared" si="12"/>
        <v>0.6415510900902865</v>
      </c>
      <c r="I204" s="1">
        <f t="shared" si="13"/>
        <v>0.7019665348090052</v>
      </c>
      <c r="J204" s="1">
        <f t="shared" si="14"/>
        <v>0.7897123516601309</v>
      </c>
    </row>
    <row r="205" spans="1:10" ht="12.75">
      <c r="A205" t="s">
        <v>222</v>
      </c>
      <c r="B205" s="31">
        <v>-0.09903173013531663</v>
      </c>
      <c r="C205" s="1">
        <f ca="1" t="shared" si="15"/>
        <v>2.1451515460864314</v>
      </c>
      <c r="D205" s="7">
        <f>C205*'Top 25 Simulated Judgments'!$C$3</f>
        <v>-0.36364790746182385</v>
      </c>
      <c r="E205" s="7">
        <f>(C205*'Top 25 Simulated Judgments'!$K$2)+((3.71*(I205-0.8))*'Top 25 Simulated Judgments'!$L$2)</f>
        <v>1.8313302528314885</v>
      </c>
      <c r="H205" s="4">
        <f t="shared" si="12"/>
        <v>2.8659261619781784</v>
      </c>
      <c r="I205" s="1">
        <f t="shared" si="13"/>
        <v>0.7207746158917467</v>
      </c>
      <c r="J205" s="1">
        <f t="shared" si="14"/>
        <v>0.810871442878215</v>
      </c>
    </row>
    <row r="206" spans="1:10" ht="12.75">
      <c r="A206" t="s">
        <v>223</v>
      </c>
      <c r="B206" s="31">
        <v>-0.47540983606557374</v>
      </c>
      <c r="C206" s="1">
        <f ca="1" t="shared" si="15"/>
        <v>1.2590375828681877</v>
      </c>
      <c r="D206" s="7">
        <f>C206*'Top 25 Simulated Judgments'!$C$3</f>
        <v>-0.21343311770261372</v>
      </c>
      <c r="E206" s="7">
        <f>(C206*'Top 25 Simulated Judgments'!$K$2)+((3.71*(I206-0.8))*'Top 25 Simulated Judgments'!$L$2)</f>
        <v>1.284801159592992</v>
      </c>
      <c r="H206" s="4">
        <f t="shared" si="12"/>
        <v>1.6787097140157288</v>
      </c>
      <c r="I206" s="1">
        <f t="shared" si="13"/>
        <v>0.41967213114754104</v>
      </c>
      <c r="J206" s="1">
        <f t="shared" si="14"/>
        <v>0.4721311475409836</v>
      </c>
    </row>
    <row r="207" spans="1:10" ht="12.75">
      <c r="A207" t="s">
        <v>224</v>
      </c>
      <c r="B207" s="31">
        <v>0.07102659227455965</v>
      </c>
      <c r="C207" s="1">
        <f ca="1" t="shared" si="15"/>
        <v>-0.2997645468671717</v>
      </c>
      <c r="D207" s="7">
        <f>C207*'Top 25 Simulated Judgments'!$C$3</f>
        <v>0.050816339945008566</v>
      </c>
      <c r="E207" s="7">
        <f>(C207*'Top 25 Simulated Judgments'!$K$2)+((3.71*(I207-0.8))*'Top 25 Simulated Judgments'!$L$2)</f>
        <v>-0.28468437559111615</v>
      </c>
      <c r="H207" s="4">
        <f t="shared" si="12"/>
        <v>0.5570567269524761</v>
      </c>
      <c r="I207" s="1">
        <f t="shared" si="13"/>
        <v>0.8568212738196478</v>
      </c>
      <c r="J207" s="1">
        <f t="shared" si="14"/>
        <v>0.9639239330471037</v>
      </c>
    </row>
    <row r="208" spans="1:10" ht="12.75">
      <c r="A208" t="s">
        <v>225</v>
      </c>
      <c r="B208" s="31">
        <v>0.04718049254582124</v>
      </c>
      <c r="C208" s="1">
        <f ca="1" t="shared" si="15"/>
        <v>0.3758601720080357</v>
      </c>
      <c r="D208" s="7">
        <f>C208*'Top 25 Simulated Judgments'!$C$3</f>
        <v>-0.06371613478699015</v>
      </c>
      <c r="E208" s="7">
        <f>(C208*'Top 25 Simulated Judgments'!$K$2)+((3.71*(I208-0.8))*'Top 25 Simulated Judgments'!$L$2)</f>
        <v>0.2884057444843735</v>
      </c>
      <c r="H208" s="4">
        <f t="shared" si="12"/>
        <v>1.2136045660446926</v>
      </c>
      <c r="I208" s="1">
        <f aca="true" t="shared" si="16" ref="I208:I240">(B208+100%)*0.8</f>
        <v>0.837744394036657</v>
      </c>
      <c r="J208" s="1">
        <f t="shared" si="14"/>
        <v>0.9424624432912392</v>
      </c>
    </row>
    <row r="209" spans="1:10" ht="12.75">
      <c r="A209" t="s">
        <v>226</v>
      </c>
      <c r="B209" s="31">
        <v>0.12066761971963702</v>
      </c>
      <c r="C209" s="1">
        <f ca="1" t="shared" si="15"/>
        <v>-0.7017882763147645</v>
      </c>
      <c r="D209" s="7">
        <f>C209*'Top 25 Simulated Judgments'!$C$3</f>
        <v>0.11896774315488003</v>
      </c>
      <c r="E209" s="7">
        <f>(C209*'Top 25 Simulated Judgments'!$K$2)+((3.71*(I209-0.8))*'Top 25 Simulated Judgments'!$L$2)</f>
        <v>-0.6435329828648181</v>
      </c>
      <c r="H209" s="4">
        <f t="shared" si="12"/>
        <v>0.19474581946094516</v>
      </c>
      <c r="I209" s="1">
        <f t="shared" si="16"/>
        <v>0.8965340957757096</v>
      </c>
      <c r="J209" s="1">
        <f t="shared" si="14"/>
        <v>1.0086008577476733</v>
      </c>
    </row>
    <row r="210" spans="1:10" ht="12.75">
      <c r="A210" t="s">
        <v>227</v>
      </c>
      <c r="B210" s="31">
        <v>1.0784441066562782</v>
      </c>
      <c r="C210" s="1">
        <f ca="1" t="shared" si="15"/>
        <v>-1.7985442935398428</v>
      </c>
      <c r="D210" s="7">
        <f>C210*'Top 25 Simulated Judgments'!$C$3</f>
        <v>0.3048907523649688</v>
      </c>
      <c r="E210" s="7">
        <f>(C210*'Top 25 Simulated Judgments'!$K$2)+((3.71*(I210-0.8))*'Top 25 Simulated Judgments'!$L$2)</f>
        <v>-2.0362596167490676</v>
      </c>
      <c r="H210" s="4">
        <f t="shared" si="12"/>
        <v>-0.1357890082148201</v>
      </c>
      <c r="I210" s="1">
        <f t="shared" si="16"/>
        <v>1.6627552853250227</v>
      </c>
      <c r="J210" s="1">
        <f t="shared" si="14"/>
        <v>1.8705996959906503</v>
      </c>
    </row>
    <row r="211" spans="1:10" ht="12.75">
      <c r="A211" t="s">
        <v>228</v>
      </c>
      <c r="B211" s="31">
        <v>-0.2709288263056625</v>
      </c>
      <c r="C211" s="1">
        <f ca="1" t="shared" si="15"/>
        <v>-0.41315894979239776</v>
      </c>
      <c r="D211" s="7">
        <f>C211*'Top 25 Simulated Judgments'!$C$3</f>
        <v>0.07003905519646518</v>
      </c>
      <c r="E211" s="7">
        <f>(C211*'Top 25 Simulated Judgments'!$K$2)+((3.71*(I211-0.8))*'Top 25 Simulated Judgments'!$L$2)</f>
        <v>-0.20680534079171572</v>
      </c>
      <c r="H211" s="4">
        <f t="shared" si="12"/>
        <v>0.17009798916307228</v>
      </c>
      <c r="I211" s="1">
        <f t="shared" si="16"/>
        <v>0.58325693895547</v>
      </c>
      <c r="J211" s="1">
        <f t="shared" si="14"/>
        <v>0.6561640563249037</v>
      </c>
    </row>
    <row r="212" spans="1:10" ht="12.75">
      <c r="A212" t="s">
        <v>229</v>
      </c>
      <c r="B212" s="31">
        <v>0.06849833747293266</v>
      </c>
      <c r="C212" s="1">
        <f ca="1" t="shared" si="15"/>
        <v>-0.8372287070501976</v>
      </c>
      <c r="D212" s="7">
        <f>C212*'Top 25 Simulated Judgments'!$C$3</f>
        <v>0.14192771971808546</v>
      </c>
      <c r="E212" s="7">
        <f>(C212*'Top 25 Simulated Judgments'!$K$2)+((3.71*(I212-0.8))*'Top 25 Simulated Judgments'!$L$2)</f>
        <v>-0.7297650952540174</v>
      </c>
      <c r="H212" s="4">
        <f t="shared" si="12"/>
        <v>0.017569962928148608</v>
      </c>
      <c r="I212" s="1">
        <f t="shared" si="16"/>
        <v>0.8547986699783462</v>
      </c>
      <c r="J212" s="1">
        <f t="shared" si="14"/>
        <v>0.9616485037256394</v>
      </c>
    </row>
    <row r="213" spans="1:10" ht="12.75">
      <c r="A213" t="s">
        <v>230</v>
      </c>
      <c r="B213" s="31">
        <v>-0.22688524840308022</v>
      </c>
      <c r="C213" s="1">
        <f ca="1" t="shared" si="15"/>
        <v>-0.4740615936195116</v>
      </c>
      <c r="D213" s="7">
        <f>C213*'Top 25 Simulated Judgments'!$C$3</f>
        <v>0.08036332297466829</v>
      </c>
      <c r="E213" s="7">
        <f>(C213*'Top 25 Simulated Judgments'!$K$2)+((3.71*(I213-0.8))*'Top 25 Simulated Judgments'!$L$2)</f>
        <v>-0.2795437090112577</v>
      </c>
      <c r="H213" s="4">
        <f t="shared" si="12"/>
        <v>0.14443020765802428</v>
      </c>
      <c r="I213" s="1">
        <f t="shared" si="16"/>
        <v>0.6184918012775359</v>
      </c>
      <c r="J213" s="1">
        <f t="shared" si="14"/>
        <v>0.6958032764372278</v>
      </c>
    </row>
    <row r="214" spans="1:10" ht="12.75">
      <c r="A214" t="s">
        <v>231</v>
      </c>
      <c r="B214" s="31">
        <v>0.11032183684627617</v>
      </c>
      <c r="C214" s="1">
        <f ca="1" t="shared" si="15"/>
        <v>-1.3041455451750714</v>
      </c>
      <c r="D214" s="7">
        <f>C214*'Top 25 Simulated Judgments'!$C$3</f>
        <v>0.22107985768827634</v>
      </c>
      <c r="E214" s="7">
        <f>(C214*'Top 25 Simulated Judgments'!$K$2)+((3.71*(I214-0.8))*'Top 25 Simulated Judgments'!$L$2)</f>
        <v>-1.13857278198694</v>
      </c>
      <c r="H214" s="4">
        <f t="shared" si="12"/>
        <v>-0.4158880756980504</v>
      </c>
      <c r="I214" s="1">
        <f t="shared" si="16"/>
        <v>0.888257469477021</v>
      </c>
      <c r="J214" s="1">
        <f t="shared" si="14"/>
        <v>0.9992896531616485</v>
      </c>
    </row>
    <row r="215" spans="1:10" ht="12.75">
      <c r="A215" t="s">
        <v>232</v>
      </c>
      <c r="B215" s="31">
        <v>0.15294922828595947</v>
      </c>
      <c r="C215" s="1">
        <f ca="1" t="shared" si="15"/>
        <v>0.4669014779432752</v>
      </c>
      <c r="D215" s="7">
        <f>C215*'Top 25 Simulated Judgments'!$C$3</f>
        <v>-0.07914953409919316</v>
      </c>
      <c r="E215" s="7">
        <f>(C215*'Top 25 Simulated Judgments'!$K$2)+((3.71*(I215-0.8))*'Top 25 Simulated Judgments'!$L$2)</f>
        <v>0.3107973942201238</v>
      </c>
      <c r="H215" s="4">
        <f t="shared" si="12"/>
        <v>1.3892608605720427</v>
      </c>
      <c r="I215" s="1">
        <f t="shared" si="16"/>
        <v>0.9223593826287676</v>
      </c>
      <c r="J215" s="1">
        <f t="shared" si="14"/>
        <v>1.0376543054573635</v>
      </c>
    </row>
    <row r="216" spans="1:10" ht="12.75">
      <c r="A216" t="s">
        <v>233</v>
      </c>
      <c r="B216" s="31">
        <v>-0.275102572134591</v>
      </c>
      <c r="C216" s="1">
        <f ca="1" t="shared" si="15"/>
        <v>-0.15756798078327705</v>
      </c>
      <c r="D216" s="7">
        <f>C216*'Top 25 Simulated Judgments'!$C$3</f>
        <v>0.02671105759374396</v>
      </c>
      <c r="E216" s="7">
        <f>(C216*'Top 25 Simulated Judgments'!$K$2)+((3.71*(I216-0.8))*'Top 25 Simulated Judgments'!$L$2)</f>
        <v>0.007557600219692567</v>
      </c>
      <c r="H216" s="4">
        <f t="shared" si="12"/>
        <v>0.42234996150905013</v>
      </c>
      <c r="I216" s="1">
        <f t="shared" si="16"/>
        <v>0.5799179422923272</v>
      </c>
      <c r="J216" s="1">
        <f t="shared" si="14"/>
        <v>0.6524076850788681</v>
      </c>
    </row>
    <row r="217" spans="1:10" ht="12.75">
      <c r="A217" t="s">
        <v>234</v>
      </c>
      <c r="B217" s="31">
        <v>0.010739874863819665</v>
      </c>
      <c r="C217" s="1">
        <f ca="1" t="shared" si="15"/>
        <v>0.3194360963687668</v>
      </c>
      <c r="D217" s="7">
        <f>C217*'Top 25 Simulated Judgments'!$C$3</f>
        <v>-0.054151077682226934</v>
      </c>
      <c r="E217" s="7">
        <f>(C217*'Top 25 Simulated Judgments'!$K$2)+((3.71*(I217-0.8))*'Top 25 Simulated Judgments'!$L$2)</f>
        <v>0.25988138087532003</v>
      </c>
      <c r="H217" s="4">
        <f t="shared" si="12"/>
        <v>1.1280279962598225</v>
      </c>
      <c r="I217" s="1">
        <f t="shared" si="16"/>
        <v>0.8085918998910557</v>
      </c>
      <c r="J217" s="1">
        <f t="shared" si="14"/>
        <v>0.9096658873774377</v>
      </c>
    </row>
    <row r="218" spans="1:10" ht="12.75">
      <c r="A218" t="s">
        <v>235</v>
      </c>
      <c r="B218" s="31">
        <v>0.01413014113856037</v>
      </c>
      <c r="C218" s="1">
        <f ca="1" t="shared" si="15"/>
        <v>-1.5170824068482132</v>
      </c>
      <c r="D218" s="7">
        <f>C218*'Top 25 Simulated Judgments'!$C$3</f>
        <v>0.25717709487890505</v>
      </c>
      <c r="E218" s="7">
        <f>(C218*'Top 25 Simulated Judgments'!$K$2)+((3.71*(I218-0.8))*'Top 25 Simulated Judgments'!$L$2)</f>
        <v>-1.2670147211479401</v>
      </c>
      <c r="H218" s="4">
        <f t="shared" si="12"/>
        <v>-0.7057782939373648</v>
      </c>
      <c r="I218" s="1">
        <f t="shared" si="16"/>
        <v>0.8113041129108484</v>
      </c>
      <c r="J218" s="1">
        <f t="shared" si="14"/>
        <v>0.9127171270247043</v>
      </c>
    </row>
    <row r="219" spans="1:10" ht="12.75">
      <c r="A219" t="s">
        <v>236</v>
      </c>
      <c r="B219" s="31">
        <v>0.04905340539420733</v>
      </c>
      <c r="C219" s="1">
        <f ca="1" t="shared" si="15"/>
        <v>1.459870076532371</v>
      </c>
      <c r="D219" s="7">
        <f>C219*'Top 25 Simulated Judgments'!$C$3</f>
        <v>-0.24747841217356095</v>
      </c>
      <c r="E219" s="7">
        <f>(C219*'Top 25 Simulated Judgments'!$K$2)+((3.71*(I219-0.8))*'Top 25 Simulated Judgments'!$L$2)</f>
        <v>1.187711038232505</v>
      </c>
      <c r="H219" s="4">
        <f t="shared" si="12"/>
        <v>2.299112800847737</v>
      </c>
      <c r="I219" s="1">
        <f t="shared" si="16"/>
        <v>0.839242724315366</v>
      </c>
      <c r="J219" s="1">
        <f t="shared" si="14"/>
        <v>0.9441480648547866</v>
      </c>
    </row>
    <row r="220" spans="1:10" ht="12.75">
      <c r="A220" t="s">
        <v>237</v>
      </c>
      <c r="B220" s="31">
        <v>0.43042420152332617</v>
      </c>
      <c r="C220" s="1">
        <f ca="1" t="shared" si="15"/>
        <v>-1.014780201412652</v>
      </c>
      <c r="D220" s="7">
        <f>C220*'Top 25 Simulated Judgments'!$C$3</f>
        <v>0.17202639946377501</v>
      </c>
      <c r="E220" s="7">
        <f>(C220*'Top 25 Simulated Judgments'!$K$2)+((3.71*(I220-0.8))*'Top 25 Simulated Judgments'!$L$2)</f>
        <v>-1.0593165198303378</v>
      </c>
      <c r="H220" s="4">
        <f t="shared" si="12"/>
        <v>0.12955915980600907</v>
      </c>
      <c r="I220" s="1">
        <f t="shared" si="16"/>
        <v>1.144339361218661</v>
      </c>
      <c r="J220" s="1">
        <f t="shared" si="14"/>
        <v>1.2873817813709936</v>
      </c>
    </row>
    <row r="221" spans="1:10" ht="12.75">
      <c r="A221" t="s">
        <v>238</v>
      </c>
      <c r="B221" s="31">
        <v>0.4969259008775766</v>
      </c>
      <c r="C221" s="1">
        <f ca="1" t="shared" si="15"/>
        <v>-0.5118858609726935</v>
      </c>
      <c r="D221" s="7">
        <f>C221*'Top 25 Simulated Judgments'!$C$3</f>
        <v>0.08677532482104365</v>
      </c>
      <c r="E221" s="7">
        <f>(C221*'Top 25 Simulated Judgments'!$K$2)+((3.71*(I221-0.8))*'Top 25 Simulated Judgments'!$L$2)</f>
        <v>-0.675132777695866</v>
      </c>
      <c r="H221" s="4">
        <f t="shared" si="12"/>
        <v>0.6856548597293679</v>
      </c>
      <c r="I221" s="1">
        <f t="shared" si="16"/>
        <v>1.1975407207020614</v>
      </c>
      <c r="J221" s="1">
        <f t="shared" si="14"/>
        <v>1.347233310789819</v>
      </c>
    </row>
    <row r="222" spans="1:10" ht="12.75">
      <c r="A222" t="s">
        <v>239</v>
      </c>
      <c r="B222" s="31">
        <v>0.014281913923649192</v>
      </c>
      <c r="C222" s="1">
        <f ca="1" t="shared" si="15"/>
        <v>0.28799945197273313</v>
      </c>
      <c r="D222" s="7">
        <f>C222*'Top 25 Simulated Judgments'!$C$3</f>
        <v>-0.04882191109113216</v>
      </c>
      <c r="E222" s="7">
        <f>(C222*'Top 25 Simulated Judgments'!$K$2)+((3.71*(I222-0.8))*'Top 25 Simulated Judgments'!$L$2)</f>
        <v>0.23199176906647473</v>
      </c>
      <c r="H222" s="4">
        <f t="shared" si="12"/>
        <v>1.0994249831116525</v>
      </c>
      <c r="I222" s="1">
        <f t="shared" si="16"/>
        <v>0.8114255311389194</v>
      </c>
      <c r="J222" s="1">
        <f t="shared" si="14"/>
        <v>0.9128537225312843</v>
      </c>
    </row>
    <row r="223" spans="1:10" ht="12.75">
      <c r="A223" t="s">
        <v>240</v>
      </c>
      <c r="B223" s="31">
        <v>-0.2976786146611905</v>
      </c>
      <c r="C223" s="1">
        <f ca="1" t="shared" si="15"/>
        <v>-2.548347315250864</v>
      </c>
      <c r="D223" s="7">
        <f>C223*'Top 25 Simulated Judgments'!$C$3</f>
        <v>0.43199799583744436</v>
      </c>
      <c r="E223" s="7">
        <f>(C223*'Top 25 Simulated Judgments'!$K$2)+((3.71*(I223-0.8))*'Top 25 Simulated Judgments'!$L$2)</f>
        <v>-1.966575933953072</v>
      </c>
      <c r="H223" s="4">
        <f t="shared" si="12"/>
        <v>-1.9864902069798167</v>
      </c>
      <c r="I223" s="1">
        <f t="shared" si="16"/>
        <v>0.5618571082710476</v>
      </c>
      <c r="J223" s="1">
        <f t="shared" si="14"/>
        <v>0.6320892468049286</v>
      </c>
    </row>
    <row r="224" spans="1:10" ht="12.75">
      <c r="A224" t="s">
        <v>241</v>
      </c>
      <c r="B224" s="31">
        <v>0.0847543272087956</v>
      </c>
      <c r="C224" s="1">
        <f ca="1" t="shared" si="15"/>
        <v>-1.9680907899587154</v>
      </c>
      <c r="D224" s="7">
        <f>C224*'Top 25 Simulated Judgments'!$C$3</f>
        <v>0.3336324180774399</v>
      </c>
      <c r="E224" s="7">
        <f>(C224*'Top 25 Simulated Judgments'!$K$2)+((3.71*(I224-0.8))*'Top 25 Simulated Judgments'!$L$2)</f>
        <v>-1.6771014839265372</v>
      </c>
      <c r="H224" s="4">
        <f t="shared" si="12"/>
        <v>-1.100287328191679</v>
      </c>
      <c r="I224" s="1">
        <f t="shared" si="16"/>
        <v>0.8678034617670365</v>
      </c>
      <c r="J224" s="1">
        <f t="shared" si="14"/>
        <v>0.976278894487916</v>
      </c>
    </row>
    <row r="225" spans="1:10" ht="12.75">
      <c r="A225" t="s">
        <v>242</v>
      </c>
      <c r="B225" s="31">
        <v>0.3208645072930621</v>
      </c>
      <c r="C225" s="1">
        <f ca="1" t="shared" si="15"/>
        <v>-0.02259265046946002</v>
      </c>
      <c r="D225" s="7">
        <f>C225*'Top 25 Simulated Judgments'!$C$3</f>
        <v>0.0038299252480432926</v>
      </c>
      <c r="E225" s="7">
        <f>(C225*'Top 25 Simulated Judgments'!$K$2)+((3.71*(I225-0.8))*'Top 25 Simulated Judgments'!$L$2)</f>
        <v>-0.18020181141860775</v>
      </c>
      <c r="H225" s="4">
        <f t="shared" si="12"/>
        <v>1.0340989553649897</v>
      </c>
      <c r="I225" s="1">
        <f t="shared" si="16"/>
        <v>1.0566916058344498</v>
      </c>
      <c r="J225" s="1">
        <f t="shared" si="14"/>
        <v>1.1887780565637558</v>
      </c>
    </row>
    <row r="226" spans="1:10" ht="12.75">
      <c r="A226" t="s">
        <v>243</v>
      </c>
      <c r="B226" s="31">
        <v>-0.17542660082546147</v>
      </c>
      <c r="C226" s="1">
        <f ca="1" t="shared" si="15"/>
        <v>0.4874411329876125</v>
      </c>
      <c r="D226" s="7">
        <f>C226*'Top 25 Simulated Judgments'!$C$3</f>
        <v>-0.08263143382347493</v>
      </c>
      <c r="E226" s="7">
        <f>(C226*'Top 25 Simulated Judgments'!$K$2)+((3.71*(I226-0.8))*'Top 25 Simulated Judgments'!$L$2)</f>
        <v>0.49307346623163417</v>
      </c>
      <c r="H226" s="4">
        <f t="shared" si="12"/>
        <v>1.1470998523272433</v>
      </c>
      <c r="I226" s="1">
        <f t="shared" si="16"/>
        <v>0.6596587193396308</v>
      </c>
      <c r="J226" s="1">
        <f t="shared" si="14"/>
        <v>0.7421160592570847</v>
      </c>
    </row>
    <row r="227" spans="1:10" ht="12.75">
      <c r="A227" t="s">
        <v>244</v>
      </c>
      <c r="B227" s="31">
        <v>-0.7917841006254686</v>
      </c>
      <c r="C227" s="1">
        <f ca="1" t="shared" si="15"/>
        <v>0.3567054734176498</v>
      </c>
      <c r="D227" s="7">
        <f>C227*'Top 25 Simulated Judgments'!$C$3</f>
        <v>-0.0604690140541153</v>
      </c>
      <c r="E227" s="7">
        <f>(C227*'Top 25 Simulated Judgments'!$K$2)+((3.71*(I227-0.8))*'Top 25 Simulated Judgments'!$L$2)</f>
        <v>0.6946130288034549</v>
      </c>
      <c r="H227" s="4">
        <f t="shared" si="12"/>
        <v>0.523278192917275</v>
      </c>
      <c r="I227" s="1">
        <f t="shared" si="16"/>
        <v>0.16657271949962515</v>
      </c>
      <c r="J227" s="1">
        <f t="shared" si="14"/>
        <v>0.1873943094370783</v>
      </c>
    </row>
    <row r="228" spans="1:10" ht="12.75">
      <c r="A228" t="s">
        <v>245</v>
      </c>
      <c r="B228" s="31">
        <v>-0.04961073775968473</v>
      </c>
      <c r="C228" s="1">
        <f ca="1" t="shared" si="15"/>
        <v>-0.14159317485865586</v>
      </c>
      <c r="D228" s="7">
        <f>C228*'Top 25 Simulated Judgments'!$C$3</f>
        <v>0.024002994959569965</v>
      </c>
      <c r="E228" s="7">
        <f>(C228*'Top 25 Simulated Judgments'!$K$2)+((3.71*(I228-0.8))*'Top 25 Simulated Judgments'!$L$2)</f>
        <v>-0.0926291387510326</v>
      </c>
      <c r="H228" s="4">
        <f t="shared" si="12"/>
        <v>0.6187182349335965</v>
      </c>
      <c r="I228" s="1">
        <f t="shared" si="16"/>
        <v>0.7603114097922523</v>
      </c>
      <c r="J228" s="1">
        <f t="shared" si="14"/>
        <v>0.8553503360162837</v>
      </c>
    </row>
    <row r="229" spans="1:10" ht="12.75">
      <c r="A229" t="s">
        <v>246</v>
      </c>
      <c r="B229" s="31">
        <v>0.14031630994065902</v>
      </c>
      <c r="C229" s="1">
        <f ca="1" t="shared" si="15"/>
        <v>-0.9473100470695686</v>
      </c>
      <c r="D229" s="7">
        <f>C229*'Top 25 Simulated Judgments'!$C$3</f>
        <v>0.16058880173891946</v>
      </c>
      <c r="E229" s="7">
        <f>(C229*'Top 25 Simulated Judgments'!$K$2)+((3.71*(I229-0.8))*'Top 25 Simulated Judgments'!$L$2)</f>
        <v>-0.857319695269807</v>
      </c>
      <c r="H229" s="4">
        <f t="shared" si="12"/>
        <v>-0.0350569991170413</v>
      </c>
      <c r="I229" s="1">
        <f t="shared" si="16"/>
        <v>0.9122530479525273</v>
      </c>
      <c r="J229" s="1">
        <f t="shared" si="14"/>
        <v>1.0262846789465931</v>
      </c>
    </row>
    <row r="230" spans="1:10" ht="12.75">
      <c r="A230" t="s">
        <v>247</v>
      </c>
      <c r="B230" s="31">
        <v>0.5811501914820112</v>
      </c>
      <c r="C230" s="1">
        <f ca="1" t="shared" si="15"/>
        <v>0.6330357019122825</v>
      </c>
      <c r="D230" s="7">
        <f>C230*'Top 25 Simulated Judgments'!$C$3</f>
        <v>-0.10731274849509082</v>
      </c>
      <c r="E230" s="7">
        <f>(C230*'Top 25 Simulated Judgments'!$K$2)+((3.71*(I230-0.8))*'Top 25 Simulated Judgments'!$L$2)</f>
        <v>0.23332428131823157</v>
      </c>
      <c r="H230" s="4">
        <f t="shared" si="12"/>
        <v>1.8979558550978917</v>
      </c>
      <c r="I230" s="1">
        <f t="shared" si="16"/>
        <v>1.2649201531856091</v>
      </c>
      <c r="J230" s="1">
        <f t="shared" si="14"/>
        <v>1.4230351723338102</v>
      </c>
    </row>
    <row r="231" spans="1:10" ht="12.75">
      <c r="A231" t="s">
        <v>248</v>
      </c>
      <c r="B231" s="31">
        <v>0.20251970204597705</v>
      </c>
      <c r="C231" s="1">
        <f ca="1" t="shared" si="15"/>
        <v>0.6623167992712737</v>
      </c>
      <c r="D231" s="7">
        <f>C231*'Top 25 Simulated Judgments'!$C$3</f>
        <v>-0.11227650492628986</v>
      </c>
      <c r="E231" s="7">
        <f>(C231*'Top 25 Simulated Judgments'!$K$2)+((3.71*(I231-0.8))*'Top 25 Simulated Judgments'!$L$2)</f>
        <v>0.44814496191618314</v>
      </c>
      <c r="H231" s="4">
        <f t="shared" si="12"/>
        <v>1.6243325609080554</v>
      </c>
      <c r="I231" s="1">
        <f t="shared" si="16"/>
        <v>0.9620157616367817</v>
      </c>
      <c r="J231" s="1">
        <f t="shared" si="14"/>
        <v>1.0822677318413794</v>
      </c>
    </row>
    <row r="232" spans="1:10" ht="12.75">
      <c r="A232" t="s">
        <v>249</v>
      </c>
      <c r="B232" s="31">
        <v>0.18780056295185532</v>
      </c>
      <c r="C232" s="1">
        <f ca="1" t="shared" si="15"/>
        <v>0.6204464594270549</v>
      </c>
      <c r="D232" s="7">
        <f>C232*'Top 25 Simulated Judgments'!$C$3</f>
        <v>-0.1051786094434072</v>
      </c>
      <c r="E232" s="7">
        <f>(C232*'Top 25 Simulated Judgments'!$K$2)+((3.71*(I232-0.8))*'Top 25 Simulated Judgments'!$L$2)</f>
        <v>0.4207782739129162</v>
      </c>
      <c r="H232" s="4">
        <f t="shared" si="12"/>
        <v>1.5706869097885392</v>
      </c>
      <c r="I232" s="1">
        <f t="shared" si="16"/>
        <v>0.9502404503614843</v>
      </c>
      <c r="J232" s="1">
        <f t="shared" si="14"/>
        <v>1.0690205066566698</v>
      </c>
    </row>
    <row r="233" spans="1:10" ht="12.75">
      <c r="A233" t="s">
        <v>250</v>
      </c>
      <c r="B233" s="31">
        <v>-0.15623713488418423</v>
      </c>
      <c r="C233" s="1">
        <f ca="1" t="shared" si="15"/>
        <v>-0.13173210251119016</v>
      </c>
      <c r="D233" s="7">
        <f>C233*'Top 25 Simulated Judgments'!$C$3</f>
        <v>0.022331337620941513</v>
      </c>
      <c r="E233" s="7">
        <f>(C233*'Top 25 Simulated Judgments'!$K$2)+((3.71*(I233-0.8))*'Top 25 Simulated Judgments'!$L$2)</f>
        <v>-0.030791944928953527</v>
      </c>
      <c r="H233" s="4">
        <f t="shared" si="12"/>
        <v>0.5432781895814625</v>
      </c>
      <c r="I233" s="1">
        <f t="shared" si="16"/>
        <v>0.6750102920926526</v>
      </c>
      <c r="J233" s="1">
        <f t="shared" si="14"/>
        <v>0.7593865786042342</v>
      </c>
    </row>
    <row r="234" spans="1:10" ht="12.75">
      <c r="A234" t="s">
        <v>251</v>
      </c>
      <c r="B234" s="31">
        <v>-0.08788358767522986</v>
      </c>
      <c r="C234" s="1">
        <f ca="1" t="shared" si="15"/>
        <v>-0.2614003377828995</v>
      </c>
      <c r="D234" s="7">
        <f>C234*'Top 25 Simulated Judgments'!$C$3</f>
        <v>0.04431280671894093</v>
      </c>
      <c r="E234" s="7">
        <f>(C234*'Top 25 Simulated Judgments'!$K$2)+((3.71*(I234-0.8))*'Top 25 Simulated Judgments'!$L$2)</f>
        <v>-0.17286996955890457</v>
      </c>
      <c r="H234" s="4">
        <f t="shared" si="12"/>
        <v>0.46829279207691665</v>
      </c>
      <c r="I234" s="1">
        <f t="shared" si="16"/>
        <v>0.7296931298598162</v>
      </c>
      <c r="J234" s="1">
        <f t="shared" si="14"/>
        <v>0.8209047710922931</v>
      </c>
    </row>
    <row r="235" spans="1:10" ht="12.75">
      <c r="A235" t="s">
        <v>252</v>
      </c>
      <c r="B235" s="31">
        <v>-0.1398672574673544</v>
      </c>
      <c r="C235" s="1">
        <f ca="1" t="shared" si="15"/>
        <v>0.21232400629461257</v>
      </c>
      <c r="D235" s="7">
        <f>C235*'Top 25 Simulated Judgments'!$C$3</f>
        <v>-0.03599334542765028</v>
      </c>
      <c r="E235" s="7">
        <f>(C235*'Top 25 Simulated Judgments'!$K$2)+((3.71*(I235-0.8))*'Top 25 Simulated Judgments'!$L$2)</f>
        <v>0.24670317549916942</v>
      </c>
      <c r="H235" s="4">
        <f t="shared" si="12"/>
        <v>0.9004302003207291</v>
      </c>
      <c r="I235" s="1">
        <f t="shared" si="16"/>
        <v>0.6881061940261165</v>
      </c>
      <c r="J235" s="1">
        <f t="shared" si="14"/>
        <v>0.774119468279381</v>
      </c>
    </row>
    <row r="236" spans="1:10" ht="12.75">
      <c r="A236" t="s">
        <v>253</v>
      </c>
      <c r="B236" s="31">
        <v>-0.13843565254369894</v>
      </c>
      <c r="C236" s="1">
        <f ca="1" t="shared" si="15"/>
        <v>0.4647954055771537</v>
      </c>
      <c r="D236" s="7">
        <f>C236*'Top 25 Simulated Judgments'!$C$3</f>
        <v>-0.07879251092742683</v>
      </c>
      <c r="E236" s="7">
        <f>(C236*'Top 25 Simulated Judgments'!$K$2)+((3.71*(I236-0.8))*'Top 25 Simulated Judgments'!$L$2)</f>
        <v>0.45565511462354336</v>
      </c>
      <c r="H236" s="4">
        <f t="shared" si="12"/>
        <v>1.1540468835421946</v>
      </c>
      <c r="I236" s="1">
        <f t="shared" si="16"/>
        <v>0.6892514779650409</v>
      </c>
      <c r="J236" s="1">
        <f t="shared" si="14"/>
        <v>0.775407912710671</v>
      </c>
    </row>
    <row r="237" spans="1:10" ht="12.75">
      <c r="A237" t="s">
        <v>254</v>
      </c>
      <c r="B237" s="31">
        <v>0.07110325963110364</v>
      </c>
      <c r="C237" s="1">
        <f ca="1" t="shared" si="15"/>
        <v>0.7129300443647661</v>
      </c>
      <c r="D237" s="7">
        <f>C237*'Top 25 Simulated Judgments'!$C$3</f>
        <v>-0.1208565051140059</v>
      </c>
      <c r="E237" s="7">
        <f>(C237*'Top 25 Simulated Judgments'!$K$2)+((3.71*(I237-0.8))*'Top 25 Simulated Judgments'!$L$2)</f>
        <v>0.5562987963309932</v>
      </c>
      <c r="H237" s="4">
        <f t="shared" si="12"/>
        <v>1.5698126520696492</v>
      </c>
      <c r="I237" s="1">
        <f t="shared" si="16"/>
        <v>0.856882607704883</v>
      </c>
      <c r="J237" s="1">
        <f t="shared" si="14"/>
        <v>0.9639929336679933</v>
      </c>
    </row>
    <row r="238" spans="1:10" ht="12.75">
      <c r="A238" t="s">
        <v>255</v>
      </c>
      <c r="B238" s="31">
        <v>0.08678727388548267</v>
      </c>
      <c r="C238" s="1">
        <f ca="1" t="shared" si="15"/>
        <v>-0.7972164892102409</v>
      </c>
      <c r="D238" s="7">
        <f>C238*'Top 25 Simulated Judgments'!$C$3</f>
        <v>0.13514481465156356</v>
      </c>
      <c r="E238" s="7">
        <f>(C238*'Top 25 Simulated Judgments'!$K$2)+((3.71*(I238-0.8))*'Top 25 Simulated Judgments'!$L$2)</f>
        <v>-0.7057376390737891</v>
      </c>
      <c r="H238" s="4">
        <f aca="true" t="shared" si="17" ref="H238:H301">C238+I238</f>
        <v>0.07221332989814533</v>
      </c>
      <c r="I238" s="1">
        <f t="shared" si="16"/>
        <v>0.8694298191083862</v>
      </c>
      <c r="J238" s="1">
        <f aca="true" t="shared" si="18" ref="J238:J301">(B238+100%)*0.9</f>
        <v>0.9781085464969345</v>
      </c>
    </row>
    <row r="239" spans="1:10" ht="12.75">
      <c r="A239" t="s">
        <v>256</v>
      </c>
      <c r="B239" s="31">
        <v>0.47116887193442714</v>
      </c>
      <c r="C239" s="1">
        <f ca="1" t="shared" si="15"/>
        <v>-1.4596914333015842</v>
      </c>
      <c r="D239" s="7">
        <f>C239*'Top 25 Simulated Judgments'!$C$3</f>
        <v>0.2474481284217317</v>
      </c>
      <c r="E239" s="7">
        <f>(C239*'Top 25 Simulated Judgments'!$K$2)+((3.71*(I239-0.8))*'Top 25 Simulated Judgments'!$L$2)</f>
        <v>-1.4493062096285572</v>
      </c>
      <c r="H239" s="4">
        <f t="shared" si="17"/>
        <v>-0.2827563357540426</v>
      </c>
      <c r="I239" s="1">
        <f t="shared" si="16"/>
        <v>1.1769350975475417</v>
      </c>
      <c r="J239" s="1">
        <f t="shared" si="18"/>
        <v>1.3240519847409844</v>
      </c>
    </row>
    <row r="240" spans="1:10" ht="12.75">
      <c r="A240" t="s">
        <v>257</v>
      </c>
      <c r="B240" s="31">
        <v>0.16114069029797573</v>
      </c>
      <c r="C240" s="1">
        <f ca="1" t="shared" si="15"/>
        <v>-1.5112025518178873</v>
      </c>
      <c r="D240" s="7">
        <f>C240*'Top 25 Simulated Judgments'!$C$3</f>
        <v>0.25618033687275965</v>
      </c>
      <c r="E240" s="7">
        <f>(C240*'Top 25 Simulated Judgments'!$K$2)+((3.71*(I240-0.8))*'Top 25 Simulated Judgments'!$L$2)</f>
        <v>-1.3360981993547387</v>
      </c>
      <c r="H240" s="4">
        <f t="shared" si="17"/>
        <v>-0.5822899995795067</v>
      </c>
      <c r="I240" s="1">
        <f t="shared" si="16"/>
        <v>0.9289125522383807</v>
      </c>
      <c r="J240" s="1">
        <f t="shared" si="18"/>
        <v>1.0450266212681782</v>
      </c>
    </row>
    <row r="241" spans="1:10" ht="12.75">
      <c r="A241" t="s">
        <v>258</v>
      </c>
      <c r="B241" s="31">
        <v>0.154754138383709</v>
      </c>
      <c r="C241" s="1">
        <f ca="1" t="shared" si="15"/>
        <v>-0.2056265342669441</v>
      </c>
      <c r="D241" s="7">
        <f>C241*'Top 25 Simulated Judgments'!$C$3</f>
        <v>0.03485798429543142</v>
      </c>
      <c r="E241" s="7">
        <f>(C241*'Top 25 Simulated Judgments'!$K$2)+((3.71*(I241-0.8))*'Top 25 Simulated Judgments'!$L$2)</f>
        <v>-0.24863121822568957</v>
      </c>
      <c r="H241" s="4">
        <f t="shared" si="17"/>
        <v>0.7181767764400231</v>
      </c>
      <c r="I241" s="1">
        <f aca="true" t="shared" si="19" ref="I241:I304">(B241+100%)*0.8</f>
        <v>0.9238033107069672</v>
      </c>
      <c r="J241" s="1">
        <f t="shared" si="18"/>
        <v>1.039278724545338</v>
      </c>
    </row>
    <row r="242" spans="1:10" ht="12.75">
      <c r="A242" t="s">
        <v>259</v>
      </c>
      <c r="B242" s="31">
        <v>-0.228822139889759</v>
      </c>
      <c r="C242" s="1">
        <f ca="1" t="shared" si="15"/>
        <v>0.2189407096442917</v>
      </c>
      <c r="D242" s="7">
        <f>C242*'Top 25 Simulated Judgments'!$C$3</f>
        <v>-0.03711501458514928</v>
      </c>
      <c r="E242" s="7">
        <f>(C242*'Top 25 Simulated Judgments'!$K$2)+((3.71*(I242-0.8))*'Top 25 Simulated Judgments'!$L$2)</f>
        <v>0.29695478015844423</v>
      </c>
      <c r="H242" s="4">
        <f t="shared" si="17"/>
        <v>0.8358829977324845</v>
      </c>
      <c r="I242" s="1">
        <f t="shared" si="19"/>
        <v>0.6169422880881928</v>
      </c>
      <c r="J242" s="1">
        <f t="shared" si="18"/>
        <v>0.694060074099217</v>
      </c>
    </row>
    <row r="243" spans="1:10" ht="12.75">
      <c r="A243" t="s">
        <v>260</v>
      </c>
      <c r="B243" s="31">
        <v>0.24146039280131462</v>
      </c>
      <c r="C243" s="1">
        <f ca="1" t="shared" si="15"/>
        <v>0.9741021374414593</v>
      </c>
      <c r="D243" s="7">
        <f>C243*'Top 25 Simulated Judgments'!$C$3</f>
        <v>-0.16513061959698216</v>
      </c>
      <c r="E243" s="7">
        <f>(C243*'Top 25 Simulated Judgments'!$K$2)+((3.71*(I243-0.8))*'Top 25 Simulated Judgments'!$L$2)</f>
        <v>0.6874836490380482</v>
      </c>
      <c r="H243" s="4">
        <f t="shared" si="17"/>
        <v>1.967270451682511</v>
      </c>
      <c r="I243" s="1">
        <f t="shared" si="19"/>
        <v>0.9931683142410517</v>
      </c>
      <c r="J243" s="1">
        <f t="shared" si="18"/>
        <v>1.1173143535211831</v>
      </c>
    </row>
    <row r="244" spans="1:10" ht="12.75">
      <c r="A244" t="s">
        <v>261</v>
      </c>
      <c r="B244" s="31">
        <v>-0.008122792352603825</v>
      </c>
      <c r="C244" s="1">
        <f ca="1" t="shared" si="15"/>
        <v>1.1855801181782741</v>
      </c>
      <c r="D244" s="7">
        <f>C244*'Top 25 Simulated Judgments'!$C$3</f>
        <v>-0.20098054605532295</v>
      </c>
      <c r="E244" s="7">
        <f>(C244*'Top 25 Simulated Judgments'!$K$2)+((3.71*(I244-0.8))*'Top 25 Simulated Judgments'!$L$2)</f>
        <v>0.9886864566021254</v>
      </c>
      <c r="H244" s="4">
        <f t="shared" si="17"/>
        <v>1.9790818842961913</v>
      </c>
      <c r="I244" s="1">
        <f t="shared" si="19"/>
        <v>0.793501766117917</v>
      </c>
      <c r="J244" s="1">
        <f t="shared" si="18"/>
        <v>0.8926894868826566</v>
      </c>
    </row>
    <row r="245" spans="1:10" ht="12.75">
      <c r="A245" t="s">
        <v>262</v>
      </c>
      <c r="B245" s="31">
        <v>0.33145275035260924</v>
      </c>
      <c r="C245" s="1">
        <f ca="1" t="shared" si="15"/>
        <v>0.06189423314324749</v>
      </c>
      <c r="D245" s="7">
        <f>C245*'Top 25 Simulated Judgments'!$C$3</f>
        <v>-0.010492362839147097</v>
      </c>
      <c r="E245" s="7">
        <f>(C245*'Top 25 Simulated Judgments'!$K$2)+((3.71*(I245-0.8))*'Top 25 Simulated Judgments'!$L$2)</f>
        <v>-0.11536456200060449</v>
      </c>
      <c r="H245" s="4">
        <f t="shared" si="17"/>
        <v>1.127056433425335</v>
      </c>
      <c r="I245" s="1">
        <f t="shared" si="19"/>
        <v>1.0651622002820875</v>
      </c>
      <c r="J245" s="1">
        <f t="shared" si="18"/>
        <v>1.1983074753173484</v>
      </c>
    </row>
    <row r="246" spans="1:10" ht="12.75">
      <c r="A246" t="s">
        <v>263</v>
      </c>
      <c r="B246" s="31">
        <v>-0.14432418012745607</v>
      </c>
      <c r="C246" s="1">
        <f ca="1" t="shared" si="15"/>
        <v>-1.1822376389986804</v>
      </c>
      <c r="D246" s="7">
        <f>C246*'Top 25 Simulated Judgments'!$C$3</f>
        <v>0.20041392615305473</v>
      </c>
      <c r="E246" s="7">
        <f>(C246*'Top 25 Simulated Judgments'!$K$2)+((3.71*(I246-0.8))*'Top 25 Simulated Judgments'!$L$2)</f>
        <v>-0.9092087516194698</v>
      </c>
      <c r="H246" s="4">
        <f t="shared" si="17"/>
        <v>-0.49769698310064525</v>
      </c>
      <c r="I246" s="1">
        <f t="shared" si="19"/>
        <v>0.6845406558980351</v>
      </c>
      <c r="J246" s="1">
        <f t="shared" si="18"/>
        <v>0.7701082378852896</v>
      </c>
    </row>
    <row r="247" spans="1:10" ht="12.75">
      <c r="A247" t="s">
        <v>264</v>
      </c>
      <c r="B247" s="31">
        <v>-0.11789167561867064</v>
      </c>
      <c r="C247" s="1">
        <f ca="1" t="shared" si="15"/>
        <v>0.7660135805177193</v>
      </c>
      <c r="D247" s="7">
        <f>C247*'Top 25 Simulated Judgments'!$C$3</f>
        <v>-0.12985527113494869</v>
      </c>
      <c r="E247" s="7">
        <f>(C247*'Top 25 Simulated Judgments'!$K$2)+((3.71*(I247-0.8))*'Top 25 Simulated Judgments'!$L$2)</f>
        <v>0.6954740764730541</v>
      </c>
      <c r="H247" s="4">
        <f t="shared" si="17"/>
        <v>1.4717002400227828</v>
      </c>
      <c r="I247" s="1">
        <f t="shared" si="19"/>
        <v>0.7056866595050635</v>
      </c>
      <c r="J247" s="1">
        <f t="shared" si="18"/>
        <v>0.7938974919431965</v>
      </c>
    </row>
    <row r="248" spans="1:10" ht="12.75">
      <c r="A248" t="s">
        <v>265</v>
      </c>
      <c r="B248" s="31">
        <v>0.05414486145429542</v>
      </c>
      <c r="C248" s="1">
        <f ca="1" t="shared" si="15"/>
        <v>-0.9297612940613149</v>
      </c>
      <c r="D248" s="7">
        <f>C248*'Top 25 Simulated Judgments'!$C$3</f>
        <v>0.15761392226168242</v>
      </c>
      <c r="E248" s="7">
        <f>(C248*'Top 25 Simulated Judgments'!$K$2)+((3.71*(I248-0.8))*'Top 25 Simulated Judgments'!$L$2)</f>
        <v>-0.7993897023060456</v>
      </c>
      <c r="H248" s="4">
        <f t="shared" si="17"/>
        <v>-0.08644540489787855</v>
      </c>
      <c r="I248" s="1">
        <f t="shared" si="19"/>
        <v>0.8433158891634364</v>
      </c>
      <c r="J248" s="1">
        <f t="shared" si="18"/>
        <v>0.948730375308866</v>
      </c>
    </row>
    <row r="249" spans="1:10" ht="12.75">
      <c r="A249" t="s">
        <v>266</v>
      </c>
      <c r="B249" s="31">
        <v>-0.1530891315869467</v>
      </c>
      <c r="C249" s="1">
        <f ca="1" t="shared" si="15"/>
        <v>0.3555564073606039</v>
      </c>
      <c r="D249" s="7">
        <f>C249*'Top 25 Simulated Judgments'!$C$3</f>
        <v>-0.0602742234026378</v>
      </c>
      <c r="E249" s="7">
        <f>(C249*'Top 25 Simulated Judgments'!$K$2)+((3.71*(I249-0.8))*'Top 25 Simulated Judgments'!$L$2)</f>
        <v>0.37230712423141654</v>
      </c>
      <c r="H249" s="4">
        <f t="shared" si="17"/>
        <v>1.0330851020910465</v>
      </c>
      <c r="I249" s="1">
        <f t="shared" si="19"/>
        <v>0.6775286947304426</v>
      </c>
      <c r="J249" s="1">
        <f t="shared" si="18"/>
        <v>0.762219781571748</v>
      </c>
    </row>
    <row r="250" spans="1:10" ht="12.75">
      <c r="A250" t="s">
        <v>267</v>
      </c>
      <c r="B250" s="31">
        <v>0.20584263219992985</v>
      </c>
      <c r="C250" s="1">
        <f ca="1" t="shared" si="15"/>
        <v>0.19617088116133719</v>
      </c>
      <c r="D250" s="7">
        <f>C250*'Top 25 Simulated Judgments'!$C$3</f>
        <v>-0.03325505397015345</v>
      </c>
      <c r="E250" s="7">
        <f>(C250*'Top 25 Simulated Judgments'!$K$2)+((3.71*(I250-0.8))*'Top 25 Simulated Judgments'!$L$2)</f>
        <v>0.0593486027476602</v>
      </c>
      <c r="H250" s="4">
        <f t="shared" si="17"/>
        <v>1.1608449869212811</v>
      </c>
      <c r="I250" s="1">
        <f t="shared" si="19"/>
        <v>0.964674105759944</v>
      </c>
      <c r="J250" s="1">
        <f t="shared" si="18"/>
        <v>1.0852583689799369</v>
      </c>
    </row>
    <row r="251" spans="1:10" ht="12.75">
      <c r="A251" t="s">
        <v>268</v>
      </c>
      <c r="B251" s="31">
        <v>0.3899715150300629</v>
      </c>
      <c r="C251" s="1">
        <f ca="1" t="shared" si="15"/>
        <v>1.086171971663914</v>
      </c>
      <c r="D251" s="7">
        <f>C251*'Top 25 Simulated Judgments'!$C$3</f>
        <v>-0.1841287928397723</v>
      </c>
      <c r="E251" s="7">
        <f>(C251*'Top 25 Simulated Judgments'!$K$2)+((3.71*(I251-0.8))*'Top 25 Simulated Judgments'!$L$2)</f>
        <v>0.7058337396421199</v>
      </c>
      <c r="H251" s="4">
        <f t="shared" si="17"/>
        <v>2.1981491836879643</v>
      </c>
      <c r="I251" s="1">
        <f t="shared" si="19"/>
        <v>1.1119772120240503</v>
      </c>
      <c r="J251" s="1">
        <f t="shared" si="18"/>
        <v>1.2509743635270567</v>
      </c>
    </row>
    <row r="252" spans="1:10" ht="12.75">
      <c r="A252" t="s">
        <v>269</v>
      </c>
      <c r="B252" s="31">
        <v>0.08065668259860193</v>
      </c>
      <c r="C252" s="1">
        <f ca="1" t="shared" si="15"/>
        <v>0.6918397587346332</v>
      </c>
      <c r="D252" s="7">
        <f>C252*'Top 25 Simulated Judgments'!$C$3</f>
        <v>-0.11728126202632663</v>
      </c>
      <c r="E252" s="7">
        <f>(C252*'Top 25 Simulated Judgments'!$K$2)+((3.71*(I252-0.8))*'Top 25 Simulated Judgments'!$L$2)</f>
        <v>0.5339770648626139</v>
      </c>
      <c r="H252" s="4">
        <f t="shared" si="17"/>
        <v>1.5563651048135148</v>
      </c>
      <c r="I252" s="1">
        <f t="shared" si="19"/>
        <v>0.8645253460788815</v>
      </c>
      <c r="J252" s="1">
        <f t="shared" si="18"/>
        <v>0.9725910143387417</v>
      </c>
    </row>
    <row r="253" spans="1:10" ht="12.75">
      <c r="A253" t="s">
        <v>270</v>
      </c>
      <c r="B253" s="31">
        <v>-0.009295412039287632</v>
      </c>
      <c r="C253" s="1">
        <f ca="1" t="shared" si="15"/>
        <v>-0.6637638926894027</v>
      </c>
      <c r="D253" s="7">
        <f>C253*'Top 25 Simulated Judgments'!$C$3</f>
        <v>0.11252181742850652</v>
      </c>
      <c r="E253" s="7">
        <f>(C253*'Top 25 Simulated Judgments'!$K$2)+((3.71*(I253-0.8))*'Top 25 Simulated Judgments'!$L$2)</f>
        <v>-0.5465652014049843</v>
      </c>
      <c r="H253" s="4">
        <f t="shared" si="17"/>
        <v>0.12879977767916717</v>
      </c>
      <c r="I253" s="1">
        <f t="shared" si="19"/>
        <v>0.7925636703685699</v>
      </c>
      <c r="J253" s="1">
        <f t="shared" si="18"/>
        <v>0.8916341291646411</v>
      </c>
    </row>
    <row r="254" spans="1:10" ht="12.75">
      <c r="A254" t="s">
        <v>271</v>
      </c>
      <c r="B254" s="31">
        <v>-0.1478018737896576</v>
      </c>
      <c r="C254" s="1">
        <f ca="1" t="shared" si="15"/>
        <v>-0.45859816743996173</v>
      </c>
      <c r="D254" s="7">
        <f>C254*'Top 25 Simulated Judgments'!$C$3</f>
        <v>0.07774194986811896</v>
      </c>
      <c r="E254" s="7">
        <f>(C254*'Top 25 Simulated Judgments'!$K$2)+((3.71*(I254-0.8))*'Top 25 Simulated Judgments'!$L$2)</f>
        <v>-0.306491496948376</v>
      </c>
      <c r="H254" s="4">
        <f t="shared" si="17"/>
        <v>0.22316033352831222</v>
      </c>
      <c r="I254" s="1">
        <f t="shared" si="19"/>
        <v>0.681758500968274</v>
      </c>
      <c r="J254" s="1">
        <f t="shared" si="18"/>
        <v>0.7669783135893082</v>
      </c>
    </row>
    <row r="255" spans="1:10" ht="12.75">
      <c r="A255" t="s">
        <v>272</v>
      </c>
      <c r="B255" s="31">
        <v>1.0906873249347204</v>
      </c>
      <c r="C255" s="1">
        <f ca="1" t="shared" si="15"/>
        <v>-0.1928677582299576</v>
      </c>
      <c r="D255" s="7">
        <f>C255*'Top 25 Simulated Judgments'!$C$3</f>
        <v>0.03269510577242507</v>
      </c>
      <c r="E255" s="7">
        <f>(C255*'Top 25 Simulated Judgments'!$K$2)+((3.71*(I255-0.8))*'Top 25 Simulated Judgments'!$L$2)</f>
        <v>-0.7089387548532002</v>
      </c>
      <c r="H255" s="4">
        <f t="shared" si="17"/>
        <v>1.4796821017178188</v>
      </c>
      <c r="I255" s="1">
        <f t="shared" si="19"/>
        <v>1.6725498599477764</v>
      </c>
      <c r="J255" s="1">
        <f t="shared" si="18"/>
        <v>1.8816185924412485</v>
      </c>
    </row>
    <row r="256" spans="1:10" ht="12.75">
      <c r="A256" t="s">
        <v>273</v>
      </c>
      <c r="B256" s="31">
        <v>-0.0766530373271137</v>
      </c>
      <c r="C256" s="1">
        <f ca="1" t="shared" si="15"/>
        <v>0.28944283093344936</v>
      </c>
      <c r="D256" s="7">
        <f>C256*'Top 25 Simulated Judgments'!$C$3</f>
        <v>-0.04906659391538132</v>
      </c>
      <c r="E256" s="7">
        <f>(C256*'Top 25 Simulated Judgments'!$K$2)+((3.71*(I256-0.8))*'Top 25 Simulated Judgments'!$L$2)</f>
        <v>0.27894328329167123</v>
      </c>
      <c r="H256" s="4">
        <f t="shared" si="17"/>
        <v>1.0281204010717584</v>
      </c>
      <c r="I256" s="1">
        <f t="shared" si="19"/>
        <v>0.738677570138309</v>
      </c>
      <c r="J256" s="1">
        <f t="shared" si="18"/>
        <v>0.8310122664055977</v>
      </c>
    </row>
    <row r="257" spans="1:10" ht="12.75">
      <c r="A257" t="s">
        <v>274</v>
      </c>
      <c r="B257" s="31">
        <v>-0.5315939799862468</v>
      </c>
      <c r="C257" s="1">
        <f ca="1" t="shared" si="15"/>
        <v>-1.8344467563563507</v>
      </c>
      <c r="D257" s="7">
        <f>C257*'Top 25 Simulated Judgments'!$C$3</f>
        <v>0.3109769682781372</v>
      </c>
      <c r="E257" s="7">
        <f>(C257*'Top 25 Simulated Judgments'!$K$2)+((3.71*(I257-0.8))*'Top 25 Simulated Judgments'!$L$2)</f>
        <v>-1.2560047228987743</v>
      </c>
      <c r="H257" s="4">
        <f t="shared" si="17"/>
        <v>-1.459721940345348</v>
      </c>
      <c r="I257" s="1">
        <f t="shared" si="19"/>
        <v>0.3747248160110026</v>
      </c>
      <c r="J257" s="1">
        <f t="shared" si="18"/>
        <v>0.4215654180123779</v>
      </c>
    </row>
    <row r="258" spans="1:10" ht="12.75">
      <c r="A258" t="s">
        <v>275</v>
      </c>
      <c r="B258" s="31">
        <v>0.14957571318655294</v>
      </c>
      <c r="C258" s="1">
        <f ca="1" t="shared" si="15"/>
        <v>-1.0258895250025244</v>
      </c>
      <c r="D258" s="7">
        <f>C258*'Top 25 Simulated Judgments'!$C$3</f>
        <v>0.17390966141053288</v>
      </c>
      <c r="E258" s="7">
        <f>(C258*'Top 25 Simulated Judgments'!$K$2)+((3.71*(I258-0.8))*'Top 25 Simulated Judgments'!$L$2)</f>
        <v>-0.9272370699992905</v>
      </c>
      <c r="H258" s="4">
        <f t="shared" si="17"/>
        <v>-0.10622895445328195</v>
      </c>
      <c r="I258" s="1">
        <f t="shared" si="19"/>
        <v>0.9196605705492424</v>
      </c>
      <c r="J258" s="1">
        <f t="shared" si="18"/>
        <v>1.0346181418678977</v>
      </c>
    </row>
    <row r="259" spans="1:10" ht="12.75">
      <c r="A259" t="s">
        <v>276</v>
      </c>
      <c r="B259" s="31">
        <v>-0.03172180784099066</v>
      </c>
      <c r="C259" s="1">
        <f ca="1" t="shared" si="15"/>
        <v>-1.764670185618657</v>
      </c>
      <c r="D259" s="7">
        <f>C259*'Top 25 Simulated Judgments'!$C$3</f>
        <v>0.29914838489207474</v>
      </c>
      <c r="E259" s="7">
        <f>(C259*'Top 25 Simulated Judgments'!$K$2)+((3.71*(I259-0.8))*'Top 25 Simulated Judgments'!$L$2)</f>
        <v>-1.4495613577546367</v>
      </c>
      <c r="H259" s="4">
        <f t="shared" si="17"/>
        <v>-0.9900476318914495</v>
      </c>
      <c r="I259" s="1">
        <f t="shared" si="19"/>
        <v>0.7746225537272076</v>
      </c>
      <c r="J259" s="1">
        <f t="shared" si="18"/>
        <v>0.8714503729431085</v>
      </c>
    </row>
    <row r="260" spans="1:10" ht="12.75">
      <c r="A260" t="s">
        <v>277</v>
      </c>
      <c r="B260" s="31">
        <v>-0.06259164791151994</v>
      </c>
      <c r="C260" s="1">
        <f aca="true" ca="1" t="shared" si="20" ref="C260:C323">RAND()+RAND()+RAND()+RAND()+RAND()+RAND()+RAND()+RAND()+RAND()+RAND()+RAND()+RAND()-6</f>
        <v>-0.6208596238032982</v>
      </c>
      <c r="D260" s="7">
        <f>C260*'Top 25 Simulated Judgments'!$C$3</f>
        <v>0.10524864941850023</v>
      </c>
      <c r="E260" s="7">
        <f>(C260*'Top 25 Simulated Judgments'!$K$2)+((3.71*(I260-0.8))*'Top 25 Simulated Judgments'!$L$2)</f>
        <v>-0.4841187456940662</v>
      </c>
      <c r="H260" s="4">
        <f t="shared" si="17"/>
        <v>0.12906705786748596</v>
      </c>
      <c r="I260" s="1">
        <f t="shared" si="19"/>
        <v>0.7499266816707841</v>
      </c>
      <c r="J260" s="1">
        <f t="shared" si="18"/>
        <v>0.843667516879632</v>
      </c>
    </row>
    <row r="261" spans="1:10" ht="12.75">
      <c r="A261" t="s">
        <v>278</v>
      </c>
      <c r="B261" s="31">
        <v>-0.024416893824249386</v>
      </c>
      <c r="C261" s="1">
        <f ca="1" t="shared" si="20"/>
        <v>0.46478102943783917</v>
      </c>
      <c r="D261" s="7">
        <f>C261*'Top 25 Simulated Judgments'!$C$3</f>
        <v>-0.07879007387211077</v>
      </c>
      <c r="E261" s="7">
        <f>(C261*'Top 25 Simulated Judgments'!$K$2)+((3.71*(I261-0.8))*'Top 25 Simulated Judgments'!$L$2)</f>
        <v>0.39827601962599346</v>
      </c>
      <c r="H261" s="4">
        <f t="shared" si="17"/>
        <v>1.2452475143784398</v>
      </c>
      <c r="I261" s="1">
        <f t="shared" si="19"/>
        <v>0.7804664849406006</v>
      </c>
      <c r="J261" s="1">
        <f t="shared" si="18"/>
        <v>0.8780247955581756</v>
      </c>
    </row>
    <row r="262" spans="1:10" ht="12.75">
      <c r="A262" t="s">
        <v>279</v>
      </c>
      <c r="B262" s="31">
        <v>0.19437034627925834</v>
      </c>
      <c r="C262" s="1">
        <f ca="1" t="shared" si="20"/>
        <v>0.5566562949539282</v>
      </c>
      <c r="D262" s="7">
        <f>C262*'Top 25 Simulated Judgments'!$C$3</f>
        <v>-0.09436484671898875</v>
      </c>
      <c r="E262" s="7">
        <f>(C262*'Top 25 Simulated Judgments'!$K$2)+((3.71*(I262-0.8))*'Top 25 Simulated Judgments'!$L$2)</f>
        <v>0.3644963653450298</v>
      </c>
      <c r="H262" s="4">
        <f t="shared" si="17"/>
        <v>1.5121525719773348</v>
      </c>
      <c r="I262" s="1">
        <f t="shared" si="19"/>
        <v>0.9554962770234067</v>
      </c>
      <c r="J262" s="1">
        <f t="shared" si="18"/>
        <v>1.0749333116513324</v>
      </c>
    </row>
    <row r="263" spans="1:10" ht="12.75">
      <c r="A263" t="s">
        <v>280</v>
      </c>
      <c r="B263" s="31">
        <v>0.10670703185226316</v>
      </c>
      <c r="C263" s="1">
        <f ca="1" t="shared" si="20"/>
        <v>0.9720126881404116</v>
      </c>
      <c r="D263" s="7">
        <f>C263*'Top 25 Simulated Judgments'!$C$3</f>
        <v>-0.16477641438129015</v>
      </c>
      <c r="E263" s="7">
        <f>(C263*'Top 25 Simulated Judgments'!$K$2)+((3.71*(I263-0.8))*'Top 25 Simulated Judgments'!$L$2)</f>
        <v>0.7535479245603431</v>
      </c>
      <c r="H263" s="4">
        <f t="shared" si="17"/>
        <v>1.8573783136222222</v>
      </c>
      <c r="I263" s="1">
        <f t="shared" si="19"/>
        <v>0.8853656254818105</v>
      </c>
      <c r="J263" s="1">
        <f t="shared" si="18"/>
        <v>0.9960363286670368</v>
      </c>
    </row>
    <row r="264" spans="1:10" ht="12.75">
      <c r="A264" t="s">
        <v>281</v>
      </c>
      <c r="B264" s="31">
        <v>0.15956877891510501</v>
      </c>
      <c r="C264" s="1">
        <f ca="1" t="shared" si="20"/>
        <v>-0.88814361430516</v>
      </c>
      <c r="D264" s="7">
        <f>C264*'Top 25 Simulated Judgments'!$C$3</f>
        <v>0.15055885793098162</v>
      </c>
      <c r="E264" s="7">
        <f>(C264*'Top 25 Simulated Judgments'!$K$2)+((3.71*(I264-0.8))*'Top 25 Simulated Judgments'!$L$2)</f>
        <v>-0.8178698526317325</v>
      </c>
      <c r="H264" s="4">
        <f t="shared" si="17"/>
        <v>0.039511408826924055</v>
      </c>
      <c r="I264" s="1">
        <f t="shared" si="19"/>
        <v>0.927655023132084</v>
      </c>
      <c r="J264" s="1">
        <f t="shared" si="18"/>
        <v>1.0436119010235945</v>
      </c>
    </row>
    <row r="265" spans="1:10" ht="12.75">
      <c r="A265" t="s">
        <v>282</v>
      </c>
      <c r="B265" s="31">
        <v>-0.017512856486639916</v>
      </c>
      <c r="C265" s="1">
        <f ca="1" t="shared" si="20"/>
        <v>-2.3211899969413228</v>
      </c>
      <c r="D265" s="7">
        <f>C265*'Top 25 Simulated Judgments'!$C$3</f>
        <v>0.3934900947902631</v>
      </c>
      <c r="E265" s="7">
        <f>(C265*'Top 25 Simulated Judgments'!$K$2)+((3.71*(I265-0.8))*'Top 25 Simulated Judgments'!$L$2)</f>
        <v>-1.9188885207622064</v>
      </c>
      <c r="H265" s="4">
        <f t="shared" si="17"/>
        <v>-1.5352002821306345</v>
      </c>
      <c r="I265" s="1">
        <f t="shared" si="19"/>
        <v>0.7859897148106881</v>
      </c>
      <c r="J265" s="1">
        <f t="shared" si="18"/>
        <v>0.8842384291620241</v>
      </c>
    </row>
    <row r="266" spans="1:10" ht="12.75">
      <c r="A266" t="s">
        <v>283</v>
      </c>
      <c r="B266" s="31">
        <v>0.09755463142865706</v>
      </c>
      <c r="C266" s="1">
        <f ca="1" t="shared" si="20"/>
        <v>-0.8149671072542644</v>
      </c>
      <c r="D266" s="7">
        <f>C266*'Top 25 Simulated Judgments'!$C$3</f>
        <v>0.13815391446068406</v>
      </c>
      <c r="E266" s="7">
        <f>(C266*'Top 25 Simulated Judgments'!$K$2)+((3.71*(I266-0.8))*'Top 25 Simulated Judgments'!$L$2)</f>
        <v>-0.7258966226967877</v>
      </c>
      <c r="H266" s="4">
        <f t="shared" si="17"/>
        <v>0.06307659788866138</v>
      </c>
      <c r="I266" s="1">
        <f t="shared" si="19"/>
        <v>0.8780437051429257</v>
      </c>
      <c r="J266" s="1">
        <f t="shared" si="18"/>
        <v>0.9877991682857914</v>
      </c>
    </row>
    <row r="267" spans="1:10" ht="12.75">
      <c r="A267" t="s">
        <v>284</v>
      </c>
      <c r="B267" s="31">
        <v>-0.03653776078928139</v>
      </c>
      <c r="C267" s="1">
        <f ca="1" t="shared" si="20"/>
        <v>-1.6283785115753693</v>
      </c>
      <c r="D267" s="7">
        <f>C267*'Top 25 Simulated Judgments'!$C$3</f>
        <v>0.2760441048421497</v>
      </c>
      <c r="E267" s="7">
        <f>(C267*'Top 25 Simulated Judgments'!$K$2)+((3.71*(I267-0.8))*'Top 25 Simulated Judgments'!$L$2)</f>
        <v>-1.33395087543125</v>
      </c>
      <c r="H267" s="4">
        <f t="shared" si="17"/>
        <v>-0.8576087202067944</v>
      </c>
      <c r="I267" s="1">
        <f t="shared" si="19"/>
        <v>0.7707697913685749</v>
      </c>
      <c r="J267" s="1">
        <f t="shared" si="18"/>
        <v>0.8671160152896468</v>
      </c>
    </row>
    <row r="268" spans="1:10" ht="12.75">
      <c r="A268" t="s">
        <v>285</v>
      </c>
      <c r="B268" s="31">
        <v>0.14139539141987645</v>
      </c>
      <c r="C268" s="1">
        <f ca="1" t="shared" si="20"/>
        <v>0.7197474943717221</v>
      </c>
      <c r="D268" s="7">
        <f>C268*'Top 25 Simulated Judgments'!$C$3</f>
        <v>-0.12201220501491876</v>
      </c>
      <c r="E268" s="7">
        <f>(C268*'Top 25 Simulated Judgments'!$K$2)+((3.71*(I268-0.8))*'Top 25 Simulated Judgments'!$L$2)</f>
        <v>0.5265939126557956</v>
      </c>
      <c r="H268" s="4">
        <f t="shared" si="17"/>
        <v>1.6328638075076234</v>
      </c>
      <c r="I268" s="1">
        <f t="shared" si="19"/>
        <v>0.9131163131359012</v>
      </c>
      <c r="J268" s="1">
        <f t="shared" si="18"/>
        <v>1.0272558522778887</v>
      </c>
    </row>
    <row r="269" spans="1:10" ht="12.75">
      <c r="A269" t="s">
        <v>286</v>
      </c>
      <c r="B269" s="31">
        <v>-0.21494441462874259</v>
      </c>
      <c r="C269" s="1">
        <f ca="1" t="shared" si="20"/>
        <v>-0.3446092978724504</v>
      </c>
      <c r="D269" s="7">
        <f>C269*'Top 25 Simulated Judgments'!$C$3</f>
        <v>0.058418460127830876</v>
      </c>
      <c r="E269" s="7">
        <f>(C269*'Top 25 Simulated Judgments'!$K$2)+((3.71*(I269-0.8))*'Top 25 Simulated Judgments'!$L$2)</f>
        <v>-0.17804416183583593</v>
      </c>
      <c r="H269" s="4">
        <f t="shared" si="17"/>
        <v>0.28343517042455557</v>
      </c>
      <c r="I269" s="1">
        <f t="shared" si="19"/>
        <v>0.628044468297006</v>
      </c>
      <c r="J269" s="1">
        <f t="shared" si="18"/>
        <v>0.7065500268341317</v>
      </c>
    </row>
    <row r="270" spans="1:10" ht="12.75">
      <c r="A270" t="s">
        <v>287</v>
      </c>
      <c r="B270" s="31">
        <v>0.057382854231355473</v>
      </c>
      <c r="C270" s="1">
        <f ca="1" t="shared" si="20"/>
        <v>-0.7783548864442427</v>
      </c>
      <c r="D270" s="7">
        <f>C270*'Top 25 Simulated Judgments'!$C$3</f>
        <v>0.13194737977114926</v>
      </c>
      <c r="E270" s="7">
        <f>(C270*'Top 25 Simulated Judgments'!$K$2)+((3.71*(I270-0.8))*'Top 25 Simulated Judgments'!$L$2)</f>
        <v>-0.6752789939829551</v>
      </c>
      <c r="H270" s="4">
        <f t="shared" si="17"/>
        <v>0.06755139694084178</v>
      </c>
      <c r="I270" s="1">
        <f t="shared" si="19"/>
        <v>0.8459062833850844</v>
      </c>
      <c r="J270" s="1">
        <f t="shared" si="18"/>
        <v>0.9516445688082199</v>
      </c>
    </row>
    <row r="271" spans="1:10" ht="12.75">
      <c r="A271" t="s">
        <v>288</v>
      </c>
      <c r="B271" s="31">
        <v>0.049321079757929764</v>
      </c>
      <c r="C271" s="1">
        <f ca="1" t="shared" si="20"/>
        <v>0.04412458813233311</v>
      </c>
      <c r="D271" s="7">
        <f>C271*'Top 25 Simulated Judgments'!$C$3</f>
        <v>-0.007480037562479631</v>
      </c>
      <c r="E271" s="7">
        <f>(C271*'Top 25 Simulated Judgments'!$K$2)+((3.71*(I271-0.8))*'Top 25 Simulated Judgments'!$L$2)</f>
        <v>0.011829247333130778</v>
      </c>
      <c r="H271" s="4">
        <f t="shared" si="17"/>
        <v>0.883581451938677</v>
      </c>
      <c r="I271" s="1">
        <f t="shared" si="19"/>
        <v>0.8394568638063439</v>
      </c>
      <c r="J271" s="1">
        <f t="shared" si="18"/>
        <v>0.9443889717821368</v>
      </c>
    </row>
    <row r="272" spans="1:10" ht="12.75">
      <c r="A272" t="s">
        <v>289</v>
      </c>
      <c r="B272" s="31">
        <v>-0.5294117801742155</v>
      </c>
      <c r="C272" s="1">
        <f ca="1" t="shared" si="20"/>
        <v>-0.8743880235791401</v>
      </c>
      <c r="D272" s="7">
        <f>C272*'Top 25 Simulated Judgments'!$C$3</f>
        <v>0.1482269985373904</v>
      </c>
      <c r="E272" s="7">
        <f>(C272*'Top 25 Simulated Judgments'!$K$2)+((3.71*(I272-0.8))*'Top 25 Simulated Judgments'!$L$2)</f>
        <v>-0.45979390723743796</v>
      </c>
      <c r="H272" s="4">
        <f t="shared" si="17"/>
        <v>-0.49791744771851254</v>
      </c>
      <c r="I272" s="1">
        <f t="shared" si="19"/>
        <v>0.3764705758606276</v>
      </c>
      <c r="J272" s="1">
        <f t="shared" si="18"/>
        <v>0.42352939784320603</v>
      </c>
    </row>
    <row r="273" spans="1:10" ht="12.75">
      <c r="A273" t="s">
        <v>290</v>
      </c>
      <c r="B273" s="31">
        <v>-0.0280472141730832</v>
      </c>
      <c r="C273" s="1">
        <f ca="1" t="shared" si="20"/>
        <v>-0.5512437399538763</v>
      </c>
      <c r="D273" s="7">
        <f>C273*'Top 25 Simulated Judgments'!$C$3</f>
        <v>0.09344730580987126</v>
      </c>
      <c r="E273" s="7">
        <f>(C273*'Top 25 Simulated Judgments'!$K$2)+((3.71*(I273-0.8))*'Top 25 Simulated Judgments'!$L$2)</f>
        <v>-0.4436848184197271</v>
      </c>
      <c r="H273" s="4">
        <f t="shared" si="17"/>
        <v>0.22631848870765714</v>
      </c>
      <c r="I273" s="1">
        <f t="shared" si="19"/>
        <v>0.7775622286615335</v>
      </c>
      <c r="J273" s="1">
        <f t="shared" si="18"/>
        <v>0.8747575072442252</v>
      </c>
    </row>
    <row r="274" spans="1:10" ht="12.75">
      <c r="A274" t="s">
        <v>291</v>
      </c>
      <c r="B274" s="31">
        <v>-0.14783243075681607</v>
      </c>
      <c r="C274" s="1">
        <f ca="1" t="shared" si="20"/>
        <v>0.6206436029216125</v>
      </c>
      <c r="D274" s="7">
        <f>C274*'Top 25 Simulated Judgments'!$C$3</f>
        <v>-0.1052120293756243</v>
      </c>
      <c r="E274" s="7">
        <f>(C274*'Top 25 Simulated Judgments'!$K$2)+((3.71*(I274-0.8))*'Top 25 Simulated Judgments'!$L$2)</f>
        <v>0.5898116685369618</v>
      </c>
      <c r="H274" s="4">
        <f t="shared" si="17"/>
        <v>1.3023776583161597</v>
      </c>
      <c r="I274" s="1">
        <f t="shared" si="19"/>
        <v>0.6817340553945472</v>
      </c>
      <c r="J274" s="1">
        <f t="shared" si="18"/>
        <v>0.7669508123188655</v>
      </c>
    </row>
    <row r="275" spans="1:10" ht="12.75">
      <c r="A275" t="s">
        <v>292</v>
      </c>
      <c r="B275" s="31">
        <v>-0.21939772249953327</v>
      </c>
      <c r="C275" s="1">
        <f ca="1" t="shared" si="20"/>
        <v>0.9994178345604308</v>
      </c>
      <c r="D275" s="7">
        <f>C275*'Top 25 Simulated Judgments'!$C$3</f>
        <v>-0.16942215802001176</v>
      </c>
      <c r="E275" s="7">
        <f>(C275*'Top 25 Simulated Judgments'!$K$2)+((3.71*(I275-0.8))*'Top 25 Simulated Judgments'!$L$2)</f>
        <v>0.9403829803057409</v>
      </c>
      <c r="H275" s="4">
        <f t="shared" si="17"/>
        <v>1.6238996565608042</v>
      </c>
      <c r="I275" s="1">
        <f t="shared" si="19"/>
        <v>0.6244818220003734</v>
      </c>
      <c r="J275" s="1">
        <f t="shared" si="18"/>
        <v>0.7025420497504201</v>
      </c>
    </row>
    <row r="276" spans="1:10" ht="12.75">
      <c r="A276" t="s">
        <v>293</v>
      </c>
      <c r="B276" s="31">
        <v>-0.3590106527967326</v>
      </c>
      <c r="C276" s="1">
        <f ca="1" t="shared" si="20"/>
        <v>-0.5517576348401185</v>
      </c>
      <c r="D276" s="7">
        <f>C276*'Top 25 Simulated Judgments'!$C$3</f>
        <v>0.09353442170635805</v>
      </c>
      <c r="E276" s="7">
        <f>(C276*'Top 25 Simulated Judgments'!$K$2)+((3.71*(I276-0.8))*'Top 25 Simulated Judgments'!$L$2)</f>
        <v>-0.2775913563680473</v>
      </c>
      <c r="H276" s="4">
        <f t="shared" si="17"/>
        <v>-0.038966157077504615</v>
      </c>
      <c r="I276" s="1">
        <f t="shared" si="19"/>
        <v>0.5127914777626139</v>
      </c>
      <c r="J276" s="1">
        <f t="shared" si="18"/>
        <v>0.5768904124829407</v>
      </c>
    </row>
    <row r="277" spans="1:10" ht="12.75">
      <c r="A277" t="s">
        <v>294</v>
      </c>
      <c r="B277" s="31">
        <v>-0.6234903097813149</v>
      </c>
      <c r="C277" s="1">
        <f ca="1" t="shared" si="20"/>
        <v>0.231408821725549</v>
      </c>
      <c r="D277" s="7">
        <f>C277*'Top 25 Simulated Judgments'!$C$3</f>
        <v>-0.039228619508130336</v>
      </c>
      <c r="E277" s="7">
        <f>(C277*'Top 25 Simulated Judgments'!$K$2)+((3.71*(I277-0.8))*'Top 25 Simulated Judgments'!$L$2)</f>
        <v>0.5058817914429449</v>
      </c>
      <c r="H277" s="4">
        <f t="shared" si="17"/>
        <v>0.5326165739004971</v>
      </c>
      <c r="I277" s="1">
        <f t="shared" si="19"/>
        <v>0.3012077521749481</v>
      </c>
      <c r="J277" s="1">
        <f t="shared" si="18"/>
        <v>0.3388587211968166</v>
      </c>
    </row>
    <row r="278" spans="1:10" ht="12.75">
      <c r="A278" t="s">
        <v>295</v>
      </c>
      <c r="B278" s="31">
        <v>0.11848987037620828</v>
      </c>
      <c r="C278" s="1">
        <f ca="1" t="shared" si="20"/>
        <v>0.45229272471725324</v>
      </c>
      <c r="D278" s="7">
        <f>C278*'Top 25 Simulated Judgments'!$C$3</f>
        <v>-0.07667304587580355</v>
      </c>
      <c r="E278" s="7">
        <f>(C278*'Top 25 Simulated Judgments'!$K$2)+((3.71*(I278-0.8))*'Top 25 Simulated Judgments'!$L$2)</f>
        <v>0.3160029373123305</v>
      </c>
      <c r="H278" s="4">
        <f t="shared" si="17"/>
        <v>1.34708462101822</v>
      </c>
      <c r="I278" s="1">
        <f t="shared" si="19"/>
        <v>0.8947918963009667</v>
      </c>
      <c r="J278" s="1">
        <f t="shared" si="18"/>
        <v>1.0066408833385876</v>
      </c>
    </row>
    <row r="279" spans="1:10" ht="12.75">
      <c r="A279" t="s">
        <v>296</v>
      </c>
      <c r="B279" s="31">
        <v>-0.2268626668383521</v>
      </c>
      <c r="C279" s="1">
        <f ca="1" t="shared" si="20"/>
        <v>0.2908596888079078</v>
      </c>
      <c r="D279" s="7">
        <f>C279*'Top 25 Simulated Judgments'!$C$3</f>
        <v>-0.04930678086261943</v>
      </c>
      <c r="E279" s="7">
        <f>(C279*'Top 25 Simulated Judgments'!$K$2)+((3.71*(I279-0.8))*'Top 25 Simulated Judgments'!$L$2)</f>
        <v>0.35569610793839423</v>
      </c>
      <c r="H279" s="4">
        <f t="shared" si="17"/>
        <v>0.9093695553372262</v>
      </c>
      <c r="I279" s="1">
        <f t="shared" si="19"/>
        <v>0.6185098665293184</v>
      </c>
      <c r="J279" s="1">
        <f t="shared" si="18"/>
        <v>0.6958235998454831</v>
      </c>
    </row>
    <row r="280" spans="1:10" ht="12.75">
      <c r="A280" t="s">
        <v>297</v>
      </c>
      <c r="B280" s="31">
        <v>-0.088257012717629</v>
      </c>
      <c r="C280" s="1">
        <f ca="1" t="shared" si="20"/>
        <v>1.8454178250517526</v>
      </c>
      <c r="D280" s="7">
        <f>C280*'Top 25 Simulated Judgments'!$C$3</f>
        <v>-0.31283679313805507</v>
      </c>
      <c r="E280" s="7">
        <f>(C280*'Top 25 Simulated Judgments'!$K$2)+((3.71*(I280-0.8))*'Top 25 Simulated Judgments'!$L$2)</f>
        <v>1.5769864777008638</v>
      </c>
      <c r="H280" s="4">
        <f t="shared" si="17"/>
        <v>2.5748122148776496</v>
      </c>
      <c r="I280" s="1">
        <f t="shared" si="19"/>
        <v>0.7293943898258969</v>
      </c>
      <c r="J280" s="1">
        <f t="shared" si="18"/>
        <v>0.8205686885541339</v>
      </c>
    </row>
    <row r="281" spans="1:10" ht="12.75">
      <c r="A281" t="s">
        <v>298</v>
      </c>
      <c r="B281" s="31">
        <v>-0.08334327672704689</v>
      </c>
      <c r="C281" s="1">
        <f ca="1" t="shared" si="20"/>
        <v>-0.9517052160981745</v>
      </c>
      <c r="D281" s="7">
        <f>C281*'Top 25 Simulated Judgments'!$C$3</f>
        <v>0.1613338745162295</v>
      </c>
      <c r="E281" s="7">
        <f>(C281*'Top 25 Simulated Judgments'!$K$2)+((3.71*(I281-0.8))*'Top 25 Simulated Judgments'!$L$2)</f>
        <v>-0.7484381824768619</v>
      </c>
      <c r="H281" s="4">
        <f t="shared" si="17"/>
        <v>-0.21837983747981193</v>
      </c>
      <c r="I281" s="1">
        <f t="shared" si="19"/>
        <v>0.7333253786183626</v>
      </c>
      <c r="J281" s="1">
        <f t="shared" si="18"/>
        <v>0.8249910509456578</v>
      </c>
    </row>
    <row r="282" spans="1:10" ht="12.75">
      <c r="A282" t="s">
        <v>299</v>
      </c>
      <c r="B282" s="31">
        <v>-0.12676056338028174</v>
      </c>
      <c r="C282" s="1">
        <f ca="1" t="shared" si="20"/>
        <v>0.8827304997674261</v>
      </c>
      <c r="D282" s="7">
        <f>C282*'Top 25 Simulated Judgments'!$C$3</f>
        <v>-0.14964122216856227</v>
      </c>
      <c r="E282" s="7">
        <f>(C282*'Top 25 Simulated Judgments'!$K$2)+((3.71*(I282-0.8))*'Top 25 Simulated Judgments'!$L$2)</f>
        <v>0.7968673180265727</v>
      </c>
      <c r="H282" s="4">
        <f t="shared" si="17"/>
        <v>1.5813220490632007</v>
      </c>
      <c r="I282" s="1">
        <f t="shared" si="19"/>
        <v>0.6985915492957746</v>
      </c>
      <c r="J282" s="1">
        <f t="shared" si="18"/>
        <v>0.7859154929577464</v>
      </c>
    </row>
    <row r="283" spans="1:10" ht="12.75">
      <c r="A283" t="s">
        <v>300</v>
      </c>
      <c r="B283" s="31">
        <v>0.5273775216138328</v>
      </c>
      <c r="C283" s="1">
        <f ca="1" t="shared" si="20"/>
        <v>-0.8495362791581842</v>
      </c>
      <c r="D283" s="7">
        <f>C283*'Top 25 Simulated Judgments'!$C$3</f>
        <v>0.14401410976878842</v>
      </c>
      <c r="E283" s="7">
        <f>(C283*'Top 25 Simulated Judgments'!$K$2)+((3.71*(I283-0.8))*'Top 25 Simulated Judgments'!$L$2)</f>
        <v>-0.9708657746654832</v>
      </c>
      <c r="H283" s="4">
        <f t="shared" si="17"/>
        <v>0.3723657381328822</v>
      </c>
      <c r="I283" s="1">
        <f t="shared" si="19"/>
        <v>1.2219020172910664</v>
      </c>
      <c r="J283" s="1">
        <f t="shared" si="18"/>
        <v>1.3746397694524495</v>
      </c>
    </row>
    <row r="284" spans="1:10" ht="12.75">
      <c r="A284" t="s">
        <v>301</v>
      </c>
      <c r="B284" s="31">
        <v>-0.02898458800011583</v>
      </c>
      <c r="C284" s="1">
        <f ca="1" t="shared" si="20"/>
        <v>-2.4425377521521954</v>
      </c>
      <c r="D284" s="7">
        <f>C284*'Top 25 Simulated Judgments'!$C$3</f>
        <v>0.41406106905925094</v>
      </c>
      <c r="E284" s="7">
        <f>(C284*'Top 25 Simulated Judgments'!$K$2)+((3.71*(I284-0.8))*'Top 25 Simulated Judgments'!$L$2)</f>
        <v>-2.013893439093735</v>
      </c>
      <c r="H284" s="4">
        <f t="shared" si="17"/>
        <v>-1.665725422552288</v>
      </c>
      <c r="I284" s="1">
        <f t="shared" si="19"/>
        <v>0.7768123295999074</v>
      </c>
      <c r="J284" s="1">
        <f t="shared" si="18"/>
        <v>0.8739138707998958</v>
      </c>
    </row>
    <row r="285" spans="1:10" ht="12.75">
      <c r="A285" t="s">
        <v>302</v>
      </c>
      <c r="B285" s="31">
        <v>0.002139348261366747</v>
      </c>
      <c r="C285" s="1">
        <f ca="1" t="shared" si="20"/>
        <v>0.7494195535862103</v>
      </c>
      <c r="D285" s="7">
        <f>C285*'Top 25 Simulated Judgments'!$C$3</f>
        <v>-0.12704223763108394</v>
      </c>
      <c r="E285" s="7">
        <f>(C285*'Top 25 Simulated Judgments'!$K$2)+((3.71*(I285-0.8))*'Top 25 Simulated Judgments'!$L$2)</f>
        <v>0.6213009288181186</v>
      </c>
      <c r="H285" s="4">
        <f t="shared" si="17"/>
        <v>1.5511310321953036</v>
      </c>
      <c r="I285" s="1">
        <f t="shared" si="19"/>
        <v>0.8017114786090934</v>
      </c>
      <c r="J285" s="1">
        <f t="shared" si="18"/>
        <v>0.9019254134352301</v>
      </c>
    </row>
    <row r="286" spans="1:10" ht="12.75">
      <c r="A286" t="s">
        <v>303</v>
      </c>
      <c r="B286" s="31">
        <v>-0.12547174415967888</v>
      </c>
      <c r="C286" s="1">
        <f ca="1" t="shared" si="20"/>
        <v>-0.5714031403398945</v>
      </c>
      <c r="D286" s="7">
        <f>C286*'Top 25 Simulated Judgments'!$C$3</f>
        <v>0.09686474444232358</v>
      </c>
      <c r="E286" s="7">
        <f>(C286*'Top 25 Simulated Judgments'!$K$2)+((3.71*(I286-0.8))*'Top 25 Simulated Judgments'!$L$2)</f>
        <v>-0.4114088092331119</v>
      </c>
      <c r="H286" s="4">
        <f t="shared" si="17"/>
        <v>0.12821946433236242</v>
      </c>
      <c r="I286" s="1">
        <f t="shared" si="19"/>
        <v>0.6996226046722569</v>
      </c>
      <c r="J286" s="1">
        <f t="shared" si="18"/>
        <v>0.787075430256289</v>
      </c>
    </row>
    <row r="287" spans="1:10" ht="12.75">
      <c r="A287" t="s">
        <v>304</v>
      </c>
      <c r="B287" s="31">
        <v>0.560557033431367</v>
      </c>
      <c r="C287" s="1">
        <f ca="1" t="shared" si="20"/>
        <v>0.7313749765695272</v>
      </c>
      <c r="D287" s="7">
        <f>C287*'Top 25 Simulated Judgments'!$C$3</f>
        <v>-0.12398330564787657</v>
      </c>
      <c r="E287" s="7">
        <f>(C287*'Top 25 Simulated Judgments'!$K$2)+((3.71*(I287-0.8))*'Top 25 Simulated Judgments'!$L$2)</f>
        <v>0.32535419659323067</v>
      </c>
      <c r="H287" s="4">
        <f t="shared" si="17"/>
        <v>1.9798206033146208</v>
      </c>
      <c r="I287" s="1">
        <f t="shared" si="19"/>
        <v>1.2484456267450936</v>
      </c>
      <c r="J287" s="1">
        <f t="shared" si="18"/>
        <v>1.4045013300882303</v>
      </c>
    </row>
    <row r="288" spans="1:10" ht="12.75">
      <c r="A288" t="s">
        <v>305</v>
      </c>
      <c r="B288" s="31">
        <v>-0.28354138012585595</v>
      </c>
      <c r="C288" s="1">
        <f ca="1" t="shared" si="20"/>
        <v>-0.03449733150760004</v>
      </c>
      <c r="D288" s="7">
        <f>C288*'Top 25 Simulated Judgments'!$C$3</f>
        <v>0.005848016863257151</v>
      </c>
      <c r="E288" s="7">
        <f>(C288*'Top 25 Simulated Judgments'!$K$2)+((3.71*(I288-0.8))*'Top 25 Simulated Judgments'!$L$2)</f>
        <v>0.11401109268079701</v>
      </c>
      <c r="H288" s="4">
        <f t="shared" si="17"/>
        <v>0.5386695643917152</v>
      </c>
      <c r="I288" s="1">
        <f t="shared" si="19"/>
        <v>0.5731668958993152</v>
      </c>
      <c r="J288" s="1">
        <f t="shared" si="18"/>
        <v>0.6448127578867296</v>
      </c>
    </row>
    <row r="289" spans="1:10" ht="12.75">
      <c r="A289" t="s">
        <v>306</v>
      </c>
      <c r="B289" s="31">
        <v>-0.2504920378930511</v>
      </c>
      <c r="C289" s="1">
        <f ca="1" t="shared" si="20"/>
        <v>-0.1725960559483486</v>
      </c>
      <c r="D289" s="7">
        <f>C289*'Top 25 Simulated Judgments'!$C$3</f>
        <v>0.029258629627490186</v>
      </c>
      <c r="E289" s="7">
        <f>(C289*'Top 25 Simulated Judgments'!$K$2)+((3.71*(I289-0.8))*'Top 25 Simulated Judgments'!$L$2)</f>
        <v>-0.01730539479986784</v>
      </c>
      <c r="H289" s="4">
        <f t="shared" si="17"/>
        <v>0.42701031373721055</v>
      </c>
      <c r="I289" s="1">
        <f t="shared" si="19"/>
        <v>0.5996063696855591</v>
      </c>
      <c r="J289" s="1">
        <f t="shared" si="18"/>
        <v>0.674557165896254</v>
      </c>
    </row>
    <row r="290" spans="1:10" ht="12.75">
      <c r="A290" t="s">
        <v>307</v>
      </c>
      <c r="B290" s="31">
        <v>-0.41961114208873085</v>
      </c>
      <c r="C290" s="1">
        <f ca="1" t="shared" si="20"/>
        <v>1.233008302521557</v>
      </c>
      <c r="D290" s="7">
        <f>C290*'Top 25 Simulated Judgments'!$C$3</f>
        <v>-0.20902061204628467</v>
      </c>
      <c r="E290" s="7">
        <f>(C290*'Top 25 Simulated Judgments'!$K$2)+((3.71*(I290-0.8))*'Top 25 Simulated Judgments'!$L$2)</f>
        <v>1.2351099486161283</v>
      </c>
      <c r="H290" s="4">
        <f t="shared" si="17"/>
        <v>1.6973193888505724</v>
      </c>
      <c r="I290" s="1">
        <f t="shared" si="19"/>
        <v>0.46431108632901535</v>
      </c>
      <c r="J290" s="1">
        <f t="shared" si="18"/>
        <v>0.5223499721201422</v>
      </c>
    </row>
    <row r="291" spans="1:10" ht="12.75">
      <c r="A291" t="s">
        <v>308</v>
      </c>
      <c r="B291" s="31">
        <v>0.059304332434199525</v>
      </c>
      <c r="C291" s="1">
        <f ca="1" t="shared" si="20"/>
        <v>0.1839010567423216</v>
      </c>
      <c r="D291" s="7">
        <f>C291*'Top 25 Simulated Judgments'!$C$3</f>
        <v>-0.031175062939664627</v>
      </c>
      <c r="E291" s="7">
        <f>(C291*'Top 25 Simulated Judgments'!$K$2)+((3.71*(I291-0.8))*'Top 25 Simulated Judgments'!$L$2)</f>
        <v>0.12288773803394666</v>
      </c>
      <c r="H291" s="4">
        <f t="shared" si="17"/>
        <v>1.0313445226896811</v>
      </c>
      <c r="I291" s="1">
        <f t="shared" si="19"/>
        <v>0.8474434659473596</v>
      </c>
      <c r="J291" s="1">
        <f t="shared" si="18"/>
        <v>0.9533738991907796</v>
      </c>
    </row>
    <row r="292" spans="1:10" ht="12.75">
      <c r="A292" t="s">
        <v>309</v>
      </c>
      <c r="B292" s="31">
        <v>0.5299379336907997</v>
      </c>
      <c r="C292" s="1">
        <f ca="1" t="shared" si="20"/>
        <v>-0.1189960781876982</v>
      </c>
      <c r="D292" s="7">
        <f>C292*'Top 25 Simulated Judgments'!$C$3</f>
        <v>0.020172315987681978</v>
      </c>
      <c r="E292" s="7">
        <f>(C292*'Top 25 Simulated Judgments'!$K$2)+((3.71*(I292-0.8))*'Top 25 Simulated Judgments'!$L$2)</f>
        <v>-0.3654556077663151</v>
      </c>
      <c r="H292" s="4">
        <f t="shared" si="17"/>
        <v>1.1049542687649416</v>
      </c>
      <c r="I292" s="1">
        <f t="shared" si="19"/>
        <v>1.2239503469526398</v>
      </c>
      <c r="J292" s="1">
        <f t="shared" si="18"/>
        <v>1.3769441403217197</v>
      </c>
    </row>
    <row r="293" spans="1:10" ht="12.75">
      <c r="A293" t="s">
        <v>310</v>
      </c>
      <c r="B293" s="31">
        <v>-0.41799875597134106</v>
      </c>
      <c r="C293" s="1">
        <f ca="1" t="shared" si="20"/>
        <v>0.7667341565389139</v>
      </c>
      <c r="D293" s="7">
        <f>C293*'Top 25 Simulated Judgments'!$C$3</f>
        <v>-0.12997742379253255</v>
      </c>
      <c r="E293" s="7">
        <f>(C293*'Top 25 Simulated Judgments'!$K$2)+((3.71*(I293-0.8))*'Top 25 Simulated Judgments'!$L$2)</f>
        <v>0.8470677383632842</v>
      </c>
      <c r="H293" s="4">
        <f t="shared" si="17"/>
        <v>1.232335151761841</v>
      </c>
      <c r="I293" s="1">
        <f t="shared" si="19"/>
        <v>0.4656009952229272</v>
      </c>
      <c r="J293" s="1">
        <f t="shared" si="18"/>
        <v>0.523801119625793</v>
      </c>
    </row>
    <row r="294" spans="1:10" ht="12.75">
      <c r="A294" t="s">
        <v>311</v>
      </c>
      <c r="B294" s="31">
        <v>0.5088554304937758</v>
      </c>
      <c r="C294" s="1">
        <f ca="1" t="shared" si="20"/>
        <v>-0.012550424358694023</v>
      </c>
      <c r="D294" s="7">
        <f>C294*'Top 25 Simulated Judgments'!$C$3</f>
        <v>0.0021275585699869694</v>
      </c>
      <c r="E294" s="7">
        <f>(C294*'Top 25 Simulated Judgments'!$K$2)+((3.71*(I294-0.8))*'Top 25 Simulated Judgments'!$L$2)</f>
        <v>-0.26644730550762663</v>
      </c>
      <c r="H294" s="4">
        <f t="shared" si="17"/>
        <v>1.1945339200363267</v>
      </c>
      <c r="I294" s="1">
        <f t="shared" si="19"/>
        <v>1.2070843443950208</v>
      </c>
      <c r="J294" s="1">
        <f t="shared" si="18"/>
        <v>1.3579698874443982</v>
      </c>
    </row>
    <row r="295" spans="1:10" ht="12.75">
      <c r="A295" t="s">
        <v>312</v>
      </c>
      <c r="B295" s="31">
        <v>-0.24966919877146942</v>
      </c>
      <c r="C295" s="1">
        <f ca="1" t="shared" si="20"/>
        <v>-1.8373829388325698</v>
      </c>
      <c r="D295" s="7">
        <f>C295*'Top 25 Simulated Judgments'!$C$3</f>
        <v>0.31147471241903535</v>
      </c>
      <c r="E295" s="7">
        <f>(C295*'Top 25 Simulated Judgments'!$K$2)+((3.71*(I295-0.8))*'Top 25 Simulated Judgments'!$L$2)</f>
        <v>-1.4002901964192198</v>
      </c>
      <c r="H295" s="4">
        <f t="shared" si="17"/>
        <v>-1.2371182978497453</v>
      </c>
      <c r="I295" s="1">
        <f t="shared" si="19"/>
        <v>0.6002646409828245</v>
      </c>
      <c r="J295" s="1">
        <f t="shared" si="18"/>
        <v>0.6752977211056775</v>
      </c>
    </row>
    <row r="296" spans="1:10" ht="12.75">
      <c r="A296" t="s">
        <v>313</v>
      </c>
      <c r="B296" s="31">
        <v>-0.6592794416477755</v>
      </c>
      <c r="C296" s="1">
        <f ca="1" t="shared" si="20"/>
        <v>2.2047628058685316</v>
      </c>
      <c r="D296" s="7">
        <f>C296*'Top 25 Simulated Judgments'!$C$3</f>
        <v>-0.3737532587226576</v>
      </c>
      <c r="E296" s="7">
        <f>(C296*'Top 25 Simulated Judgments'!$K$2)+((3.71*(I296-0.8))*'Top 25 Simulated Judgments'!$L$2)</f>
        <v>2.162718004108364</v>
      </c>
      <c r="H296" s="4">
        <f t="shared" si="17"/>
        <v>2.477339252550311</v>
      </c>
      <c r="I296" s="1">
        <f t="shared" si="19"/>
        <v>0.2725764466817796</v>
      </c>
      <c r="J296" s="1">
        <f t="shared" si="18"/>
        <v>0.30664850251700204</v>
      </c>
    </row>
    <row r="297" spans="1:10" ht="12.75">
      <c r="A297" t="s">
        <v>314</v>
      </c>
      <c r="B297" s="31">
        <v>0.09175503768869575</v>
      </c>
      <c r="C297" s="1">
        <f ca="1" t="shared" si="20"/>
        <v>-0.07888486108354176</v>
      </c>
      <c r="D297" s="7">
        <f>C297*'Top 25 Simulated Judgments'!$C$3</f>
        <v>0.013372628482020919</v>
      </c>
      <c r="E297" s="7">
        <f>(C297*'Top 25 Simulated Judgments'!$K$2)+((3.71*(I297-0.8))*'Top 25 Simulated Judgments'!$L$2)</f>
        <v>-0.11167766723752603</v>
      </c>
      <c r="H297" s="4">
        <f t="shared" si="17"/>
        <v>0.7945191690674149</v>
      </c>
      <c r="I297" s="1">
        <f t="shared" si="19"/>
        <v>0.8734040301509567</v>
      </c>
      <c r="J297" s="1">
        <f t="shared" si="18"/>
        <v>0.9825795339198262</v>
      </c>
    </row>
    <row r="298" spans="1:10" ht="12.75">
      <c r="A298" t="s">
        <v>315</v>
      </c>
      <c r="B298" s="31">
        <v>0.25316382484514244</v>
      </c>
      <c r="C298" s="1">
        <f ca="1" t="shared" si="20"/>
        <v>-1.480399163442618</v>
      </c>
      <c r="D298" s="7">
        <f>C298*'Top 25 Simulated Judgments'!$C$3</f>
        <v>0.2509585203787984</v>
      </c>
      <c r="E298" s="7">
        <f>(C298*'Top 25 Simulated Judgments'!$K$2)+((3.71*(I298-0.8))*'Top 25 Simulated Judgments'!$L$2)</f>
        <v>-1.356816951792963</v>
      </c>
      <c r="H298" s="4">
        <f t="shared" si="17"/>
        <v>-0.477868103566504</v>
      </c>
      <c r="I298" s="1">
        <f t="shared" si="19"/>
        <v>1.002531059876114</v>
      </c>
      <c r="J298" s="1">
        <f t="shared" si="18"/>
        <v>1.1278474423606282</v>
      </c>
    </row>
    <row r="299" spans="1:10" ht="12.75">
      <c r="A299" t="s">
        <v>316</v>
      </c>
      <c r="B299" s="31">
        <v>0.12708875552103072</v>
      </c>
      <c r="C299" s="1">
        <f ca="1" t="shared" si="20"/>
        <v>-0.07244065395987587</v>
      </c>
      <c r="D299" s="7">
        <f>C299*'Top 25 Simulated Judgments'!$C$3</f>
        <v>0.01228020103089423</v>
      </c>
      <c r="E299" s="7">
        <f>(C299*'Top 25 Simulated Judgments'!$K$2)+((3.71*(I299-0.8))*'Top 25 Simulated Judgments'!$L$2)</f>
        <v>-0.12410361925280966</v>
      </c>
      <c r="H299" s="4">
        <f t="shared" si="17"/>
        <v>0.8292303504569487</v>
      </c>
      <c r="I299" s="1">
        <f t="shared" si="19"/>
        <v>0.9016710044168246</v>
      </c>
      <c r="J299" s="1">
        <f t="shared" si="18"/>
        <v>1.0143798799689276</v>
      </c>
    </row>
    <row r="300" spans="1:10" ht="12.75">
      <c r="A300" t="s">
        <v>317</v>
      </c>
      <c r="B300" s="31">
        <v>-0.5571717156304253</v>
      </c>
      <c r="C300" s="1">
        <f ca="1" t="shared" si="20"/>
        <v>0.06236131593536065</v>
      </c>
      <c r="D300" s="7">
        <f>C300*'Top 25 Simulated Judgments'!$C$3</f>
        <v>-0.01057154310977798</v>
      </c>
      <c r="E300" s="7">
        <f>(C300*'Top 25 Simulated Judgments'!$K$2)+((3.71*(I300-0.8))*'Top 25 Simulated Judgments'!$L$2)</f>
        <v>0.3321239655511798</v>
      </c>
      <c r="H300" s="4">
        <f t="shared" si="17"/>
        <v>0.4166239434310204</v>
      </c>
      <c r="I300" s="1">
        <f t="shared" si="19"/>
        <v>0.35426262749565973</v>
      </c>
      <c r="J300" s="1">
        <f t="shared" si="18"/>
        <v>0.3985454559326172</v>
      </c>
    </row>
    <row r="301" spans="1:10" ht="12.75">
      <c r="A301" t="s">
        <v>318</v>
      </c>
      <c r="B301" s="31">
        <v>0.062471882680828594</v>
      </c>
      <c r="C301" s="1">
        <f ca="1" t="shared" si="20"/>
        <v>-0.2342650015375085</v>
      </c>
      <c r="D301" s="7">
        <f>C301*'Top 25 Simulated Judgments'!$C$3</f>
        <v>0.039712801529605074</v>
      </c>
      <c r="E301" s="7">
        <f>(C301*'Top 25 Simulated Judgments'!$K$2)+((3.71*(I301-0.8))*'Top 25 Simulated Judgments'!$L$2)</f>
        <v>-0.22598417027502798</v>
      </c>
      <c r="H301" s="4">
        <f t="shared" si="17"/>
        <v>0.6157125046071544</v>
      </c>
      <c r="I301" s="1">
        <f t="shared" si="19"/>
        <v>0.8499775061446629</v>
      </c>
      <c r="J301" s="1">
        <f t="shared" si="18"/>
        <v>0.9562246944127457</v>
      </c>
    </row>
    <row r="302" spans="1:10" ht="12.75">
      <c r="A302" t="s">
        <v>319</v>
      </c>
      <c r="B302" s="31">
        <v>0.008307904937644217</v>
      </c>
      <c r="C302" s="1">
        <f ca="1" t="shared" si="20"/>
        <v>0.2374289625337651</v>
      </c>
      <c r="D302" s="7">
        <f>C302*'Top 25 Simulated Judgments'!$C$3</f>
        <v>-0.04024915887819362</v>
      </c>
      <c r="E302" s="7">
        <f>(C302*'Top 25 Simulated Judgments'!$K$2)+((3.71*(I302-0.8))*'Top 25 Simulated Judgments'!$L$2)</f>
        <v>0.19299978202381962</v>
      </c>
      <c r="H302" s="4">
        <f aca="true" t="shared" si="21" ref="H302:H358">C302+I302</f>
        <v>1.0440752864838805</v>
      </c>
      <c r="I302" s="1">
        <f t="shared" si="19"/>
        <v>0.8066463239501154</v>
      </c>
      <c r="J302" s="1">
        <f aca="true" t="shared" si="22" ref="J302:J358">(B302+100%)*0.9</f>
        <v>0.9074771144438798</v>
      </c>
    </row>
    <row r="303" spans="1:10" ht="12.75">
      <c r="A303" t="s">
        <v>320</v>
      </c>
      <c r="B303" s="31">
        <v>0.018296130822266</v>
      </c>
      <c r="C303" s="1">
        <f ca="1" t="shared" si="20"/>
        <v>0.00012842164072601747</v>
      </c>
      <c r="D303" s="7">
        <f>C303*'Top 25 Simulated Judgments'!$C$3</f>
        <v>-2.1770145334500656E-05</v>
      </c>
      <c r="E303" s="7">
        <f>(C303*'Top 25 Simulated Judgments'!$K$2)+((3.71*(I303-0.8))*'Top 25 Simulated Judgments'!$L$2)</f>
        <v>-0.009098824877827595</v>
      </c>
      <c r="H303" s="4">
        <f t="shared" si="21"/>
        <v>0.8147653262985388</v>
      </c>
      <c r="I303" s="1">
        <f t="shared" si="19"/>
        <v>0.8146369046578128</v>
      </c>
      <c r="J303" s="1">
        <f t="shared" si="22"/>
        <v>0.9164665177400394</v>
      </c>
    </row>
    <row r="304" spans="1:10" ht="12.75">
      <c r="A304" t="s">
        <v>321</v>
      </c>
      <c r="B304" s="31">
        <v>-0.21672597707452967</v>
      </c>
      <c r="C304" s="1">
        <f ca="1" t="shared" si="20"/>
        <v>0.7568247617495265</v>
      </c>
      <c r="D304" s="7">
        <f>C304*'Top 25 Simulated Judgments'!$C$3</f>
        <v>-0.12829757479261084</v>
      </c>
      <c r="E304" s="7">
        <f>(C304*'Top 25 Simulated Judgments'!$K$2)+((3.71*(I304-0.8))*'Top 25 Simulated Judgments'!$L$2)</f>
        <v>0.7375702344079355</v>
      </c>
      <c r="H304" s="4">
        <f t="shared" si="21"/>
        <v>1.3834439800899028</v>
      </c>
      <c r="I304" s="1">
        <f t="shared" si="19"/>
        <v>0.6266192183403763</v>
      </c>
      <c r="J304" s="1">
        <f t="shared" si="22"/>
        <v>0.7049466206329233</v>
      </c>
    </row>
    <row r="305" spans="1:10" ht="12.75">
      <c r="A305" t="s">
        <v>322</v>
      </c>
      <c r="B305" s="31">
        <v>0.1335624236246007</v>
      </c>
      <c r="C305" s="1">
        <f ca="1" t="shared" si="20"/>
        <v>-0.5874276041876332</v>
      </c>
      <c r="D305" s="7">
        <f>C305*'Top 25 Simulated Judgments'!$C$3</f>
        <v>0.09958122512969458</v>
      </c>
      <c r="E305" s="7">
        <f>(C305*'Top 25 Simulated Judgments'!$K$2)+((3.71*(I305-0.8))*'Top 25 Simulated Judgments'!$L$2)</f>
        <v>-0.5550466929915199</v>
      </c>
      <c r="H305" s="4">
        <f t="shared" si="21"/>
        <v>0.3194223347120474</v>
      </c>
      <c r="I305" s="1">
        <f aca="true" t="shared" si="23" ref="I305:I361">(B305+100%)*0.8</f>
        <v>0.9068499388996806</v>
      </c>
      <c r="J305" s="1">
        <f t="shared" si="22"/>
        <v>1.0202061812621406</v>
      </c>
    </row>
    <row r="306" spans="1:10" ht="12.75">
      <c r="A306" t="s">
        <v>323</v>
      </c>
      <c r="B306" s="31">
        <v>0.3951455822789527</v>
      </c>
      <c r="C306" s="1">
        <f ca="1" t="shared" si="20"/>
        <v>-0.03416936011827687</v>
      </c>
      <c r="D306" s="7">
        <f>C306*'Top 25 Simulated Judgments'!$C$3</f>
        <v>0.0057924188754822055</v>
      </c>
      <c r="E306" s="7">
        <f>(C306*'Top 25 Simulated Judgments'!$K$2)+((3.71*(I306-0.8))*'Top 25 Simulated Judgments'!$L$2)</f>
        <v>-0.22718964962286672</v>
      </c>
      <c r="H306" s="4">
        <f t="shared" si="21"/>
        <v>1.0819471057048853</v>
      </c>
      <c r="I306" s="1">
        <f t="shared" si="23"/>
        <v>1.1161164658231622</v>
      </c>
      <c r="J306" s="1">
        <f t="shared" si="22"/>
        <v>1.2556310240510575</v>
      </c>
    </row>
    <row r="307" spans="1:10" ht="12.75">
      <c r="A307" t="s">
        <v>324</v>
      </c>
      <c r="B307" s="31">
        <v>-0.7665351397468967</v>
      </c>
      <c r="C307" s="1">
        <f ca="1" t="shared" si="20"/>
        <v>-3.107554948804366</v>
      </c>
      <c r="D307" s="7">
        <f>C307*'Top 25 Simulated Judgments'!$C$3</f>
        <v>0.5267953476373232</v>
      </c>
      <c r="E307" s="7">
        <f>(C307*'Top 25 Simulated Judgments'!$K$2)+((3.71*(I307-0.8))*'Top 25 Simulated Judgments'!$L$2)</f>
        <v>-2.195086740236529</v>
      </c>
      <c r="H307" s="4">
        <f t="shared" si="21"/>
        <v>-2.9207830606018836</v>
      </c>
      <c r="I307" s="1">
        <f t="shared" si="23"/>
        <v>0.18677188820248267</v>
      </c>
      <c r="J307" s="1">
        <f t="shared" si="22"/>
        <v>0.21011837422779298</v>
      </c>
    </row>
    <row r="308" spans="1:10" ht="12.75">
      <c r="A308" t="s">
        <v>325</v>
      </c>
      <c r="B308" s="31">
        <v>-0.2537112003977149</v>
      </c>
      <c r="C308" s="1">
        <f ca="1" t="shared" si="20"/>
        <v>0.2791235132777894</v>
      </c>
      <c r="D308" s="7">
        <f>C308*'Top 25 Simulated Judgments'!$C$3</f>
        <v>-0.04731725444388302</v>
      </c>
      <c r="E308" s="7">
        <f>(C308*'Top 25 Simulated Judgments'!$K$2)+((3.71*(I308-0.8))*'Top 25 Simulated Judgments'!$L$2)</f>
        <v>0.3594579729351161</v>
      </c>
      <c r="H308" s="4">
        <f t="shared" si="21"/>
        <v>0.8761545529596175</v>
      </c>
      <c r="I308" s="1">
        <f t="shared" si="23"/>
        <v>0.5970310396818281</v>
      </c>
      <c r="J308" s="1">
        <f t="shared" si="22"/>
        <v>0.6716599196420566</v>
      </c>
    </row>
    <row r="309" spans="1:10" ht="12.75">
      <c r="A309" t="s">
        <v>326</v>
      </c>
      <c r="B309" s="31">
        <v>0.23688774819827116</v>
      </c>
      <c r="C309" s="1">
        <f ca="1" t="shared" si="20"/>
        <v>-1.3650041978513485</v>
      </c>
      <c r="D309" s="7">
        <f>C309*'Top 25 Simulated Judgments'!$C$3</f>
        <v>0.23139666804932035</v>
      </c>
      <c r="E309" s="7">
        <f>(C309*'Top 25 Simulated Judgments'!$K$2)+((3.71*(I309-0.8))*'Top 25 Simulated Judgments'!$L$2)</f>
        <v>-1.2527947279221057</v>
      </c>
      <c r="H309" s="4">
        <f t="shared" si="21"/>
        <v>-0.37549399929273153</v>
      </c>
      <c r="I309" s="1">
        <f t="shared" si="23"/>
        <v>0.989510198558617</v>
      </c>
      <c r="J309" s="1">
        <f t="shared" si="22"/>
        <v>1.1131989733784442</v>
      </c>
    </row>
    <row r="310" spans="1:10" ht="12.75">
      <c r="A310" t="s">
        <v>327</v>
      </c>
      <c r="B310" s="31">
        <v>-0.1204790126777695</v>
      </c>
      <c r="C310" s="1">
        <f ca="1" t="shared" si="20"/>
        <v>0.43742480163950237</v>
      </c>
      <c r="D310" s="7">
        <f>C310*'Top 25 Simulated Judgments'!$C$3</f>
        <v>-0.07415262295958054</v>
      </c>
      <c r="E310" s="7">
        <f>(C310*'Top 25 Simulated Judgments'!$K$2)+((3.71*(I310-0.8))*'Top 25 Simulated Judgments'!$L$2)</f>
        <v>0.4238897330386973</v>
      </c>
      <c r="H310" s="4">
        <f t="shared" si="21"/>
        <v>1.1410415914972867</v>
      </c>
      <c r="I310" s="1">
        <f t="shared" si="23"/>
        <v>0.7036167898577844</v>
      </c>
      <c r="J310" s="1">
        <f t="shared" si="22"/>
        <v>0.7915688885900075</v>
      </c>
    </row>
    <row r="311" spans="1:10" ht="12.75">
      <c r="A311" t="s">
        <v>328</v>
      </c>
      <c r="B311" s="31">
        <v>0.09773915166440217</v>
      </c>
      <c r="C311" s="1">
        <f ca="1" t="shared" si="20"/>
        <v>0.049800266621740086</v>
      </c>
      <c r="D311" s="7">
        <f>C311*'Top 25 Simulated Judgments'!$C$3</f>
        <v>-0.008442183388430415</v>
      </c>
      <c r="E311" s="7">
        <f>(C311*'Top 25 Simulated Judgments'!$K$2)+((3.71*(I311-0.8))*'Top 25 Simulated Judgments'!$L$2)</f>
        <v>-0.00781818578910995</v>
      </c>
      <c r="H311" s="4">
        <f t="shared" si="21"/>
        <v>0.9279915879532619</v>
      </c>
      <c r="I311" s="1">
        <f t="shared" si="23"/>
        <v>0.8781913213315218</v>
      </c>
      <c r="J311" s="1">
        <f t="shared" si="22"/>
        <v>0.987965236497962</v>
      </c>
    </row>
    <row r="312" spans="1:10" ht="12.75">
      <c r="A312" t="s">
        <v>329</v>
      </c>
      <c r="B312" s="31">
        <v>0.3548393570061654</v>
      </c>
      <c r="C312" s="1">
        <f ca="1" t="shared" si="20"/>
        <v>-0.10480920190502463</v>
      </c>
      <c r="D312" s="7">
        <f>C312*'Top 25 Simulated Judgments'!$C$3</f>
        <v>0.01776734470114232</v>
      </c>
      <c r="E312" s="7">
        <f>(C312*'Top 25 Simulated Judgments'!$K$2)+((3.71*(I312-0.8))*'Top 25 Simulated Judgments'!$L$2)</f>
        <v>-0.26557497707168015</v>
      </c>
      <c r="H312" s="4">
        <f t="shared" si="21"/>
        <v>0.9790622836999077</v>
      </c>
      <c r="I312" s="1">
        <f t="shared" si="23"/>
        <v>1.0838714856049323</v>
      </c>
      <c r="J312" s="1">
        <f t="shared" si="22"/>
        <v>1.2193554213055489</v>
      </c>
    </row>
    <row r="313" spans="1:10" ht="12.75">
      <c r="A313" t="s">
        <v>330</v>
      </c>
      <c r="B313" s="31">
        <v>0.13753755961475211</v>
      </c>
      <c r="C313" s="1">
        <f ca="1" t="shared" si="20"/>
        <v>1.1657781758981125</v>
      </c>
      <c r="D313" s="7">
        <f>C313*'Top 25 Simulated Judgments'!$C$3</f>
        <v>-0.1976237040238134</v>
      </c>
      <c r="E313" s="7">
        <f>(C313*'Top 25 Simulated Judgments'!$K$2)+((3.71*(I313-0.8))*'Top 25 Simulated Judgments'!$L$2)</f>
        <v>0.8989541164678432</v>
      </c>
      <c r="H313" s="4">
        <f t="shared" si="21"/>
        <v>2.075808223589914</v>
      </c>
      <c r="I313" s="1">
        <f t="shared" si="23"/>
        <v>0.9100300476918017</v>
      </c>
      <c r="J313" s="1">
        <f t="shared" si="22"/>
        <v>1.023783803653277</v>
      </c>
    </row>
    <row r="314" spans="1:10" ht="12.75">
      <c r="A314" t="s">
        <v>331</v>
      </c>
      <c r="B314" s="31">
        <v>1.6021053916529606</v>
      </c>
      <c r="C314" s="1">
        <f ca="1" t="shared" si="20"/>
        <v>0.5324533254319359</v>
      </c>
      <c r="D314" s="7">
        <f>C314*'Top 25 Simulated Judgments'!$C$3</f>
        <v>-0.09026193882090024</v>
      </c>
      <c r="E314" s="7">
        <f>(C314*'Top 25 Simulated Judgments'!$K$2)+((3.71*(I314-0.8))*'Top 25 Simulated Judgments'!$L$2)</f>
        <v>-0.3638885148466076</v>
      </c>
      <c r="H314" s="4">
        <f t="shared" si="21"/>
        <v>2.6141376387543045</v>
      </c>
      <c r="I314" s="1">
        <f t="shared" si="23"/>
        <v>2.0816843133223686</v>
      </c>
      <c r="J314" s="1">
        <f t="shared" si="22"/>
        <v>2.341894852487665</v>
      </c>
    </row>
    <row r="315" spans="1:10" ht="12.75">
      <c r="A315" t="s">
        <v>332</v>
      </c>
      <c r="B315" s="31">
        <v>0.08868739289687966</v>
      </c>
      <c r="C315" s="1">
        <f ca="1" t="shared" si="20"/>
        <v>1.8295377011132343</v>
      </c>
      <c r="D315" s="7">
        <f>C315*'Top 25 Simulated Judgments'!$C$3</f>
        <v>-0.3101447810743797</v>
      </c>
      <c r="E315" s="7">
        <f>(C315*'Top 25 Simulated Judgments'!$K$2)+((3.71*(I315-0.8))*'Top 25 Simulated Judgments'!$L$2)</f>
        <v>1.4747709336830797</v>
      </c>
      <c r="H315" s="4">
        <f t="shared" si="21"/>
        <v>2.7004876154307382</v>
      </c>
      <c r="I315" s="1">
        <f t="shared" si="23"/>
        <v>0.8709499143175038</v>
      </c>
      <c r="J315" s="1">
        <f t="shared" si="22"/>
        <v>0.9798186536071917</v>
      </c>
    </row>
    <row r="316" spans="1:10" ht="12.75">
      <c r="A316" t="s">
        <v>333</v>
      </c>
      <c r="B316" s="31">
        <v>-0.2348708057168708</v>
      </c>
      <c r="C316" s="1">
        <f ca="1" t="shared" si="20"/>
        <v>-1.4372168665310134</v>
      </c>
      <c r="D316" s="7">
        <f>C316*'Top 25 Simulated Judgments'!$C$3</f>
        <v>0.24363822082236442</v>
      </c>
      <c r="E316" s="7">
        <f>(C316*'Top 25 Simulated Judgments'!$K$2)+((3.71*(I316-0.8))*'Top 25 Simulated Judgments'!$L$2)</f>
        <v>-1.0754062477416226</v>
      </c>
      <c r="H316" s="4">
        <f t="shared" si="21"/>
        <v>-0.82511351110451</v>
      </c>
      <c r="I316" s="1">
        <f t="shared" si="23"/>
        <v>0.6121033554265034</v>
      </c>
      <c r="J316" s="1">
        <f t="shared" si="22"/>
        <v>0.6886162748548162</v>
      </c>
    </row>
    <row r="317" spans="1:10" ht="12.75">
      <c r="A317" t="s">
        <v>334</v>
      </c>
      <c r="B317" s="31">
        <v>-0.5248171898626512</v>
      </c>
      <c r="C317" s="1">
        <f ca="1" t="shared" si="20"/>
        <v>-1.1592704347247595</v>
      </c>
      <c r="D317" s="7">
        <f>C317*'Top 25 Simulated Judgments'!$C$3</f>
        <v>0.19652050622675782</v>
      </c>
      <c r="E317" s="7">
        <f>(C317*'Top 25 Simulated Judgments'!$K$2)+((3.71*(I317-0.8))*'Top 25 Simulated Judgments'!$L$2)</f>
        <v>-0.698694523097181</v>
      </c>
      <c r="H317" s="4">
        <f t="shared" si="21"/>
        <v>-0.7791241866148806</v>
      </c>
      <c r="I317" s="1">
        <f t="shared" si="23"/>
        <v>0.380146248109879</v>
      </c>
      <c r="J317" s="1">
        <f t="shared" si="22"/>
        <v>0.4276645291236139</v>
      </c>
    </row>
    <row r="318" spans="1:10" ht="12.75">
      <c r="A318" t="s">
        <v>335</v>
      </c>
      <c r="B318" s="31">
        <v>0.3685854465323455</v>
      </c>
      <c r="C318" s="1">
        <f ca="1" t="shared" si="20"/>
        <v>1.5681373377323897</v>
      </c>
      <c r="D318" s="7">
        <f>C318*'Top 25 Simulated Judgments'!$C$3</f>
        <v>-0.2658319700160534</v>
      </c>
      <c r="E318" s="7">
        <f>(C318*'Top 25 Simulated Judgments'!$K$2)+((3.71*(I318-0.8))*'Top 25 Simulated Judgments'!$L$2)</f>
        <v>1.1168560695818521</v>
      </c>
      <c r="H318" s="4">
        <f t="shared" si="21"/>
        <v>2.663005694958266</v>
      </c>
      <c r="I318" s="1">
        <f t="shared" si="23"/>
        <v>1.0948683572258764</v>
      </c>
      <c r="J318" s="1">
        <f t="shared" si="22"/>
        <v>1.231726901879111</v>
      </c>
    </row>
    <row r="319" spans="1:10" ht="12.75">
      <c r="A319" t="s">
        <v>336</v>
      </c>
      <c r="B319" s="31">
        <v>0.43434343434343425</v>
      </c>
      <c r="C319" s="1">
        <f ca="1" t="shared" si="20"/>
        <v>1.9661799074904973</v>
      </c>
      <c r="D319" s="7">
        <f>C319*'Top 25 Simulated Judgments'!$C$3</f>
        <v>-0.3333084836625307</v>
      </c>
      <c r="E319" s="7">
        <f>(C319*'Top 25 Simulated Judgments'!$K$2)+((3.71*(I319-0.8))*'Top 25 Simulated Judgments'!$L$2)</f>
        <v>1.4143367914757836</v>
      </c>
      <c r="H319" s="4">
        <f t="shared" si="21"/>
        <v>3.113654654965245</v>
      </c>
      <c r="I319" s="1">
        <f t="shared" si="23"/>
        <v>1.1474747474747475</v>
      </c>
      <c r="J319" s="1">
        <f t="shared" si="22"/>
        <v>1.2909090909090908</v>
      </c>
    </row>
    <row r="320" spans="1:10" ht="12.75">
      <c r="A320" t="s">
        <v>337</v>
      </c>
      <c r="B320" s="31">
        <v>0.16294909717104455</v>
      </c>
      <c r="C320" s="1">
        <f ca="1" t="shared" si="20"/>
        <v>2.902553320596555</v>
      </c>
      <c r="D320" s="7">
        <f>C320*'Top 25 Simulated Judgments'!$C$3</f>
        <v>-0.49204329794645546</v>
      </c>
      <c r="E320" s="7">
        <f>(C320*'Top 25 Simulated Judgments'!$K$2)+((3.71*(I320-0.8))*'Top 25 Simulated Judgments'!$L$2)</f>
        <v>2.3285241602501685</v>
      </c>
      <c r="H320" s="4">
        <f t="shared" si="21"/>
        <v>3.8329125983333903</v>
      </c>
      <c r="I320" s="1">
        <f t="shared" si="23"/>
        <v>0.9303592777368357</v>
      </c>
      <c r="J320" s="1">
        <f t="shared" si="22"/>
        <v>1.0466541874539401</v>
      </c>
    </row>
    <row r="321" spans="1:10" ht="12.75">
      <c r="A321" t="s">
        <v>338</v>
      </c>
      <c r="B321" s="31">
        <v>-0.8629580617740454</v>
      </c>
      <c r="C321" s="1">
        <f ca="1" t="shared" si="20"/>
        <v>-1.464342640908117</v>
      </c>
      <c r="D321" s="7">
        <f>C321*'Top 25 Simulated Judgments'!$C$3</f>
        <v>0.2482366050756874</v>
      </c>
      <c r="E321" s="7">
        <f>(C321*'Top 25 Simulated Judgments'!$K$2)+((3.71*(I321-0.8))*'Top 25 Simulated Judgments'!$L$2)</f>
        <v>-0.781919150861518</v>
      </c>
      <c r="H321" s="4">
        <f t="shared" si="21"/>
        <v>-1.3547090903273533</v>
      </c>
      <c r="I321" s="1">
        <f t="shared" si="23"/>
        <v>0.10963355058076366</v>
      </c>
      <c r="J321" s="1">
        <f t="shared" si="22"/>
        <v>0.12333774440335911</v>
      </c>
    </row>
    <row r="322" spans="1:10" ht="12.75">
      <c r="A322" t="s">
        <v>339</v>
      </c>
      <c r="B322" s="31">
        <v>-0.4187907019326853</v>
      </c>
      <c r="C322" s="1">
        <f ca="1" t="shared" si="20"/>
        <v>0.2692080496418967</v>
      </c>
      <c r="D322" s="7">
        <f>C322*'Top 25 Simulated Judgments'!$C$3</f>
        <v>-0.0456363766479602</v>
      </c>
      <c r="E322" s="7">
        <f>(C322*'Top 25 Simulated Judgments'!$K$2)+((3.71*(I322-0.8))*'Top 25 Simulated Judgments'!$L$2)</f>
        <v>0.43428113661853723</v>
      </c>
      <c r="H322" s="4">
        <f t="shared" si="21"/>
        <v>0.7341754880957485</v>
      </c>
      <c r="I322" s="1">
        <f t="shared" si="23"/>
        <v>0.4649674384538518</v>
      </c>
      <c r="J322" s="1">
        <f t="shared" si="22"/>
        <v>0.5230883682605832</v>
      </c>
    </row>
    <row r="323" spans="1:10" ht="12.75">
      <c r="A323" t="s">
        <v>340</v>
      </c>
      <c r="B323" s="31">
        <v>0.057606080195604425</v>
      </c>
      <c r="C323" s="1">
        <f ca="1" t="shared" si="20"/>
        <v>-0.8541781886039335</v>
      </c>
      <c r="D323" s="7">
        <f>C323*'Top 25 Simulated Judgments'!$C$3</f>
        <v>0.14480101019065073</v>
      </c>
      <c r="E323" s="7">
        <f>(C323*'Top 25 Simulated Judgments'!$K$2)+((3.71*(I323-0.8))*'Top 25 Simulated Judgments'!$L$2)</f>
        <v>-0.7383609791603265</v>
      </c>
      <c r="H323" s="4">
        <f t="shared" si="21"/>
        <v>-0.008093324447449923</v>
      </c>
      <c r="I323" s="1">
        <f t="shared" si="23"/>
        <v>0.8460848641564835</v>
      </c>
      <c r="J323" s="1">
        <f t="shared" si="22"/>
        <v>0.951845472176044</v>
      </c>
    </row>
    <row r="324" spans="1:10" ht="12.75">
      <c r="A324" t="s">
        <v>341</v>
      </c>
      <c r="B324" s="31">
        <v>-0.27586568475016393</v>
      </c>
      <c r="C324" s="1">
        <f aca="true" ca="1" t="shared" si="24" ref="C324:C387">RAND()+RAND()+RAND()+RAND()+RAND()+RAND()+RAND()+RAND()+RAND()+RAND()+RAND()+RAND()-6</f>
        <v>0.5623613889936054</v>
      </c>
      <c r="D324" s="7">
        <f>C324*'Top 25 Simulated Judgments'!$C$3</f>
        <v>-0.09533197909394216</v>
      </c>
      <c r="E324" s="7">
        <f>(C324*'Top 25 Simulated Judgments'!$K$2)+((3.71*(I324-0.8))*'Top 25 Simulated Judgments'!$L$2)</f>
        <v>0.6058278841682811</v>
      </c>
      <c r="H324" s="4">
        <f t="shared" si="21"/>
        <v>1.1416688411934743</v>
      </c>
      <c r="I324" s="1">
        <f t="shared" si="23"/>
        <v>0.5793074521998689</v>
      </c>
      <c r="J324" s="1">
        <f t="shared" si="22"/>
        <v>0.6517208837248525</v>
      </c>
    </row>
    <row r="325" spans="1:10" ht="12.75">
      <c r="A325" t="s">
        <v>342</v>
      </c>
      <c r="B325" s="31">
        <v>1.5366456987776396</v>
      </c>
      <c r="C325" s="1">
        <f ca="1" t="shared" si="24"/>
        <v>1.0975558684643332</v>
      </c>
      <c r="D325" s="7">
        <f>C325*'Top 25 Simulated Judgments'!$C$3</f>
        <v>-0.18605860066980007</v>
      </c>
      <c r="E325" s="7">
        <f>(C325*'Top 25 Simulated Judgments'!$K$2)+((3.71*(I325-0.8))*'Top 25 Simulated Judgments'!$L$2)</f>
        <v>0.13835261707463686</v>
      </c>
      <c r="H325" s="4">
        <f t="shared" si="21"/>
        <v>3.1268724274864446</v>
      </c>
      <c r="I325" s="1">
        <f t="shared" si="23"/>
        <v>2.0293165590221114</v>
      </c>
      <c r="J325" s="1">
        <f t="shared" si="22"/>
        <v>2.2829811288998756</v>
      </c>
    </row>
    <row r="326" spans="1:10" ht="12.75">
      <c r="A326" t="s">
        <v>343</v>
      </c>
      <c r="B326" s="31">
        <v>-0.1073899023786632</v>
      </c>
      <c r="C326" s="1">
        <f ca="1" t="shared" si="24"/>
        <v>0.020669911222227277</v>
      </c>
      <c r="D326" s="7">
        <f>C326*'Top 25 Simulated Judgments'!$C$3</f>
        <v>-0.0035039808619105207</v>
      </c>
      <c r="E326" s="7">
        <f>(C326*'Top 25 Simulated Judgments'!$K$2)+((3.71*(I326-0.8))*'Top 25 Simulated Judgments'!$L$2)</f>
        <v>0.07119785758429675</v>
      </c>
      <c r="H326" s="4">
        <f t="shared" si="21"/>
        <v>0.7347579893192968</v>
      </c>
      <c r="I326" s="1">
        <f t="shared" si="23"/>
        <v>0.7140880780970695</v>
      </c>
      <c r="J326" s="1">
        <f t="shared" si="22"/>
        <v>0.8033490878592031</v>
      </c>
    </row>
    <row r="327" spans="1:10" ht="12.75">
      <c r="A327" t="s">
        <v>344</v>
      </c>
      <c r="B327" s="31">
        <v>0.08100842387736339</v>
      </c>
      <c r="C327" s="1">
        <f ca="1" t="shared" si="24"/>
        <v>-0.05823036402624293</v>
      </c>
      <c r="D327" s="7">
        <f>C327*'Top 25 Simulated Judgments'!$C$3</f>
        <v>0.009871260642407929</v>
      </c>
      <c r="E327" s="7">
        <f>(C327*'Top 25 Simulated Judgments'!$K$2)+((3.71*(I327-0.8))*'Top 25 Simulated Judgments'!$L$2)</f>
        <v>-0.0891175095888925</v>
      </c>
      <c r="H327" s="4">
        <f t="shared" si="21"/>
        <v>0.8065763750756478</v>
      </c>
      <c r="I327" s="1">
        <f t="shared" si="23"/>
        <v>0.8648067391018908</v>
      </c>
      <c r="J327" s="1">
        <f t="shared" si="22"/>
        <v>0.9729075814896271</v>
      </c>
    </row>
    <row r="328" spans="1:10" ht="12.75">
      <c r="A328" t="s">
        <v>345</v>
      </c>
      <c r="B328" s="31">
        <v>-0.005332460145297646</v>
      </c>
      <c r="C328" s="1">
        <f ca="1" t="shared" si="24"/>
        <v>-0.6778211067117326</v>
      </c>
      <c r="D328" s="7">
        <f>C328*'Top 25 Simulated Judgments'!$C$3</f>
        <v>0.11490480825882303</v>
      </c>
      <c r="E328" s="7">
        <f>(C328*'Top 25 Simulated Judgments'!$K$2)+((3.71*(I328-0.8))*'Top 25 Simulated Judgments'!$L$2)</f>
        <v>-0.5602333357896272</v>
      </c>
      <c r="H328" s="4">
        <f t="shared" si="21"/>
        <v>0.11791292517202934</v>
      </c>
      <c r="I328" s="1">
        <f t="shared" si="23"/>
        <v>0.7957340318837619</v>
      </c>
      <c r="J328" s="1">
        <f t="shared" si="22"/>
        <v>0.8952007858692321</v>
      </c>
    </row>
    <row r="329" spans="1:10" ht="12.75">
      <c r="A329" t="s">
        <v>346</v>
      </c>
      <c r="B329" s="31">
        <v>-0.3273639683987708</v>
      </c>
      <c r="C329" s="1">
        <f ca="1" t="shared" si="24"/>
        <v>-1.4468637210165465</v>
      </c>
      <c r="D329" s="7">
        <f>C329*'Top 25 Simulated Judgments'!$C$3</f>
        <v>0.245273563767553</v>
      </c>
      <c r="E329" s="7">
        <f>(C329*'Top 25 Simulated Judgments'!$K$2)+((3.71*(I329-0.8))*'Top 25 Simulated Judgments'!$L$2)</f>
        <v>-1.0368809460057766</v>
      </c>
      <c r="H329" s="4">
        <f t="shared" si="21"/>
        <v>-0.9087548957355631</v>
      </c>
      <c r="I329" s="1">
        <f t="shared" si="23"/>
        <v>0.5381088252809834</v>
      </c>
      <c r="J329" s="1">
        <f t="shared" si="22"/>
        <v>0.6053724284411063</v>
      </c>
    </row>
    <row r="330" spans="1:10" ht="12.75">
      <c r="A330" t="s">
        <v>347</v>
      </c>
      <c r="B330" s="31">
        <v>-0.12463344534553933</v>
      </c>
      <c r="C330" s="1">
        <f ca="1" t="shared" si="24"/>
        <v>0.7938517790927504</v>
      </c>
      <c r="D330" s="7">
        <f>C330*'Top 25 Simulated Judgments'!$C$3</f>
        <v>-0.1345744261418691</v>
      </c>
      <c r="E330" s="7">
        <f>(C330*'Top 25 Simulated Judgments'!$K$2)+((3.71*(I330-0.8))*'Top 25 Simulated Judgments'!$L$2)</f>
        <v>0.7219851597318105</v>
      </c>
      <c r="H330" s="4">
        <f t="shared" si="21"/>
        <v>1.4941450228163191</v>
      </c>
      <c r="I330" s="1">
        <f t="shared" si="23"/>
        <v>0.7002932437235686</v>
      </c>
      <c r="J330" s="1">
        <f t="shared" si="22"/>
        <v>0.7878298991890146</v>
      </c>
    </row>
    <row r="331" spans="1:10" ht="12.75">
      <c r="A331" t="s">
        <v>348</v>
      </c>
      <c r="B331" s="31">
        <v>-0.03800001144409182</v>
      </c>
      <c r="C331" s="1">
        <f ca="1" t="shared" si="24"/>
        <v>-0.5336354935997392</v>
      </c>
      <c r="D331" s="7">
        <f>C331*'Top 25 Simulated Judgments'!$C$3</f>
        <v>0.09046234097023738</v>
      </c>
      <c r="E331" s="7">
        <f>(C331*'Top 25 Simulated Judgments'!$K$2)+((3.71*(I331-0.8))*'Top 25 Simulated Judgments'!$L$2)</f>
        <v>-0.42405390764110595</v>
      </c>
      <c r="H331" s="4">
        <f t="shared" si="21"/>
        <v>0.23596449724498747</v>
      </c>
      <c r="I331" s="1">
        <f t="shared" si="23"/>
        <v>0.7695999908447266</v>
      </c>
      <c r="J331" s="1">
        <f t="shared" si="22"/>
        <v>0.8657999897003174</v>
      </c>
    </row>
    <row r="332" spans="1:10" ht="12.75">
      <c r="A332" t="s">
        <v>349</v>
      </c>
      <c r="B332" s="31">
        <v>-0.29324146872698076</v>
      </c>
      <c r="C332" s="1">
        <f ca="1" t="shared" si="24"/>
        <v>-1.6631457351233694</v>
      </c>
      <c r="D332" s="7">
        <f>C332*'Top 25 Simulated Judgments'!$C$3</f>
        <v>0.2819378740327476</v>
      </c>
      <c r="E332" s="7">
        <f>(C332*'Top 25 Simulated Judgments'!$K$2)+((3.71*(I332-0.8))*'Top 25 Simulated Judgments'!$L$2)</f>
        <v>-1.2336669718043933</v>
      </c>
      <c r="H332" s="4">
        <f t="shared" si="21"/>
        <v>-1.097738910104954</v>
      </c>
      <c r="I332" s="1">
        <f t="shared" si="23"/>
        <v>0.5654068250184154</v>
      </c>
      <c r="J332" s="1">
        <f t="shared" si="22"/>
        <v>0.6360826781457173</v>
      </c>
    </row>
    <row r="333" spans="1:10" ht="12.75">
      <c r="A333" t="s">
        <v>350</v>
      </c>
      <c r="B333" s="31">
        <v>-0.4096850622709989</v>
      </c>
      <c r="C333" s="1">
        <f ca="1" t="shared" si="24"/>
        <v>0.037734756464423924</v>
      </c>
      <c r="D333" s="7">
        <f>C333*'Top 25 Simulated Judgments'!$C$3</f>
        <v>-0.006396827884679624</v>
      </c>
      <c r="E333" s="7">
        <f>(C333*'Top 25 Simulated Judgments'!$K$2)+((3.71*(I333-0.8))*'Top 25 Simulated Judgments'!$L$2)</f>
        <v>0.23746600001913545</v>
      </c>
      <c r="H333" s="4">
        <f t="shared" si="21"/>
        <v>0.5099867066476249</v>
      </c>
      <c r="I333" s="1">
        <f t="shared" si="23"/>
        <v>0.47225195018320093</v>
      </c>
      <c r="J333" s="1">
        <f t="shared" si="22"/>
        <v>0.531283443956101</v>
      </c>
    </row>
    <row r="334" spans="1:10" ht="12.75">
      <c r="A334" t="s">
        <v>351</v>
      </c>
      <c r="B334" s="31">
        <v>0.09110625452805611</v>
      </c>
      <c r="C334" s="1">
        <f ca="1" t="shared" si="24"/>
        <v>-1.1411841665236402</v>
      </c>
      <c r="D334" s="7">
        <f>C334*'Top 25 Simulated Judgments'!$C$3</f>
        <v>0.1934545067186441</v>
      </c>
      <c r="E334" s="7">
        <f>(C334*'Top 25 Simulated Judgments'!$K$2)+((3.71*(I334-0.8))*'Top 25 Simulated Judgments'!$L$2)</f>
        <v>-0.9935686670605552</v>
      </c>
      <c r="H334" s="4">
        <f t="shared" si="21"/>
        <v>-0.26829916290119527</v>
      </c>
      <c r="I334" s="1">
        <f t="shared" si="23"/>
        <v>0.8728850036224449</v>
      </c>
      <c r="J334" s="1">
        <f t="shared" si="22"/>
        <v>0.9819956290752505</v>
      </c>
    </row>
    <row r="335" spans="1:10" ht="12.75">
      <c r="A335" t="s">
        <v>352</v>
      </c>
      <c r="B335" s="31">
        <v>-0.09053386466468671</v>
      </c>
      <c r="C335" s="1">
        <f ca="1" t="shared" si="24"/>
        <v>1.4370556890378303</v>
      </c>
      <c r="D335" s="7">
        <f>C335*'Top 25 Simulated Judgments'!$C$3</f>
        <v>-0.2436108978771707</v>
      </c>
      <c r="E335" s="7">
        <f>(C335*'Top 25 Simulated Judgments'!$K$2)+((3.71*(I335-0.8))*'Top 25 Simulated Judgments'!$L$2)</f>
        <v>1.238995807396986</v>
      </c>
      <c r="H335" s="4">
        <f t="shared" si="21"/>
        <v>2.164628597306081</v>
      </c>
      <c r="I335" s="1">
        <f t="shared" si="23"/>
        <v>0.7275729082682507</v>
      </c>
      <c r="J335" s="1">
        <f t="shared" si="22"/>
        <v>0.818519521801782</v>
      </c>
    </row>
    <row r="336" spans="1:10" ht="12.75">
      <c r="A336" t="s">
        <v>353</v>
      </c>
      <c r="B336" s="31">
        <v>0.20098282058868988</v>
      </c>
      <c r="C336" s="1">
        <f ca="1" t="shared" si="24"/>
        <v>0.16927761141417452</v>
      </c>
      <c r="D336" s="7">
        <f>C336*'Top 25 Simulated Judgments'!$C$3</f>
        <v>-0.028696084098675644</v>
      </c>
      <c r="E336" s="7">
        <f>(C336*'Top 25 Simulated Judgments'!$K$2)+((3.71*(I336-0.8))*'Top 25 Simulated Judgments'!$L$2)</f>
        <v>0.039459458156453395</v>
      </c>
      <c r="H336" s="4">
        <f t="shared" si="21"/>
        <v>1.1300638678851265</v>
      </c>
      <c r="I336" s="1">
        <f t="shared" si="23"/>
        <v>0.960786256470952</v>
      </c>
      <c r="J336" s="1">
        <f t="shared" si="22"/>
        <v>1.080884538529821</v>
      </c>
    </row>
    <row r="337" spans="1:10" ht="12.75">
      <c r="A337" t="s">
        <v>354</v>
      </c>
      <c r="B337" s="31">
        <v>0.14471147643646298</v>
      </c>
      <c r="C337" s="1">
        <f ca="1" t="shared" si="24"/>
        <v>-1.1199448533049292</v>
      </c>
      <c r="D337" s="7">
        <f>C337*'Top 25 Simulated Judgments'!$C$3</f>
        <v>0.18985400034789313</v>
      </c>
      <c r="E337" s="7">
        <f>(C337*'Top 25 Simulated Judgments'!$K$2)+((3.71*(I337-0.8))*'Top 25 Simulated Judgments'!$L$2)</f>
        <v>-1.0029006776249016</v>
      </c>
      <c r="H337" s="4">
        <f t="shared" si="21"/>
        <v>-0.20417567215575882</v>
      </c>
      <c r="I337" s="1">
        <f t="shared" si="23"/>
        <v>0.9157691811491704</v>
      </c>
      <c r="J337" s="1">
        <f t="shared" si="22"/>
        <v>1.0302403287928168</v>
      </c>
    </row>
    <row r="338" spans="1:10" ht="12.75">
      <c r="A338" t="s">
        <v>355</v>
      </c>
      <c r="B338" s="31">
        <v>-0.20758653754267098</v>
      </c>
      <c r="C338" s="1">
        <f ca="1" t="shared" si="24"/>
        <v>-0.28682768144181203</v>
      </c>
      <c r="D338" s="7">
        <f>C338*'Top 25 Simulated Judgments'!$C$3</f>
        <v>0.048623271558008135</v>
      </c>
      <c r="E338" s="7">
        <f>(C338*'Top 25 Simulated Judgments'!$K$2)+((3.71*(I338-0.8))*'Top 25 Simulated Judgments'!$L$2)</f>
        <v>-0.13375976061283013</v>
      </c>
      <c r="H338" s="4">
        <f t="shared" si="21"/>
        <v>0.34710308852405125</v>
      </c>
      <c r="I338" s="1">
        <f t="shared" si="23"/>
        <v>0.6339307699658633</v>
      </c>
      <c r="J338" s="1">
        <f t="shared" si="22"/>
        <v>0.7131721162115962</v>
      </c>
    </row>
    <row r="339" spans="1:10" ht="12.75">
      <c r="A339" t="s">
        <v>356</v>
      </c>
      <c r="B339" s="31">
        <v>-0.09443925410344377</v>
      </c>
      <c r="C339" s="1">
        <f ca="1" t="shared" si="24"/>
        <v>-0.2206154993045315</v>
      </c>
      <c r="D339" s="7">
        <f>C339*'Top 25 Simulated Judgments'!$C$3</f>
        <v>0.037398926347232485</v>
      </c>
      <c r="E339" s="7">
        <f>(C339*'Top 25 Simulated Judgments'!$K$2)+((3.71*(I339-0.8))*'Top 25 Simulated Judgments'!$L$2)</f>
        <v>-0.1357006073797191</v>
      </c>
      <c r="H339" s="4">
        <f t="shared" si="21"/>
        <v>0.5038330974127135</v>
      </c>
      <c r="I339" s="1">
        <f t="shared" si="23"/>
        <v>0.724448596717245</v>
      </c>
      <c r="J339" s="1">
        <f t="shared" si="22"/>
        <v>0.8150046713069006</v>
      </c>
    </row>
    <row r="340" spans="1:10" ht="12.75">
      <c r="A340" t="s">
        <v>357</v>
      </c>
      <c r="B340" s="31">
        <v>-0.7351987320213137</v>
      </c>
      <c r="C340" s="1">
        <f ca="1" t="shared" si="24"/>
        <v>-0.08694664916885841</v>
      </c>
      <c r="D340" s="7">
        <f>C340*'Top 25 Simulated Judgments'!$C$3</f>
        <v>0.014739269628178873</v>
      </c>
      <c r="E340" s="7">
        <f>(C340*'Top 25 Simulated Judgments'!$K$2)+((3.71*(I340-0.8))*'Top 25 Simulated Judgments'!$L$2)</f>
        <v>0.2976989478127815</v>
      </c>
      <c r="H340" s="4">
        <f t="shared" si="21"/>
        <v>0.12489436521409064</v>
      </c>
      <c r="I340" s="1">
        <f t="shared" si="23"/>
        <v>0.21184101438294906</v>
      </c>
      <c r="J340" s="1">
        <f t="shared" si="22"/>
        <v>0.23832114118081768</v>
      </c>
    </row>
    <row r="341" spans="1:10" ht="12.75">
      <c r="A341" t="s">
        <v>358</v>
      </c>
      <c r="B341" s="31">
        <v>-0.2080678143393029</v>
      </c>
      <c r="C341" s="1">
        <f ca="1" t="shared" si="24"/>
        <v>-0.22885632870756734</v>
      </c>
      <c r="D341" s="7">
        <f>C341*'Top 25 Simulated Judgments'!$C$3</f>
        <v>0.03879591872925373</v>
      </c>
      <c r="E341" s="7">
        <f>(C341*'Top 25 Simulated Judgments'!$K$2)+((3.71*(I341-0.8))*'Top 25 Simulated Judgments'!$L$2)</f>
        <v>-0.08537361212284335</v>
      </c>
      <c r="H341" s="4">
        <f t="shared" si="21"/>
        <v>0.4046894198209904</v>
      </c>
      <c r="I341" s="1">
        <f t="shared" si="23"/>
        <v>0.6335457485285577</v>
      </c>
      <c r="J341" s="1">
        <f t="shared" si="22"/>
        <v>0.7127389670946275</v>
      </c>
    </row>
    <row r="342" spans="1:10" ht="12.75">
      <c r="A342" t="s">
        <v>359</v>
      </c>
      <c r="B342" s="31">
        <v>0.15217907706890355</v>
      </c>
      <c r="C342" s="1">
        <f ca="1" t="shared" si="24"/>
        <v>0.3356631528600813</v>
      </c>
      <c r="D342" s="7">
        <f>C342*'Top 25 Simulated Judgments'!$C$3</f>
        <v>-0.05690190204617309</v>
      </c>
      <c r="E342" s="7">
        <f>(C342*'Top 25 Simulated Judgments'!$K$2)+((3.71*(I342-0.8))*'Top 25 Simulated Judgments'!$L$2)</f>
        <v>0.20219419343633177</v>
      </c>
      <c r="H342" s="4">
        <f t="shared" si="21"/>
        <v>1.2574064145152042</v>
      </c>
      <c r="I342" s="1">
        <f t="shared" si="23"/>
        <v>0.9217432616551229</v>
      </c>
      <c r="J342" s="1">
        <f t="shared" si="22"/>
        <v>1.0369611693620133</v>
      </c>
    </row>
    <row r="343" spans="1:10" ht="12.75">
      <c r="A343" t="s">
        <v>360</v>
      </c>
      <c r="B343" s="31">
        <v>0.26328386542391446</v>
      </c>
      <c r="C343" s="1">
        <f ca="1" t="shared" si="24"/>
        <v>-0.38727806830496725</v>
      </c>
      <c r="D343" s="7">
        <f>C343*'Top 25 Simulated Judgments'!$C$3</f>
        <v>0.06565170624047102</v>
      </c>
      <c r="E343" s="7">
        <f>(C343*'Top 25 Simulated Judgments'!$K$2)+((3.71*(I343-0.8))*'Top 25 Simulated Judgments'!$L$2)</f>
        <v>-0.4540944465001474</v>
      </c>
      <c r="H343" s="4">
        <f t="shared" si="21"/>
        <v>0.6233490240341644</v>
      </c>
      <c r="I343" s="1">
        <f t="shared" si="23"/>
        <v>1.0106270923391316</v>
      </c>
      <c r="J343" s="1">
        <f t="shared" si="22"/>
        <v>1.136955478881523</v>
      </c>
    </row>
    <row r="344" spans="1:10" ht="12.75">
      <c r="A344" t="s">
        <v>361</v>
      </c>
      <c r="B344" s="31">
        <v>0.030387751895995185</v>
      </c>
      <c r="C344" s="1">
        <f ca="1" t="shared" si="24"/>
        <v>1.2041813250724953</v>
      </c>
      <c r="D344" s="7">
        <f>C344*'Top 25 Simulated Judgments'!$C$3</f>
        <v>-0.20413383840694657</v>
      </c>
      <c r="E344" s="7">
        <f>(C344*'Top 25 Simulated Judgments'!$K$2)+((3.71*(I344-0.8))*'Top 25 Simulated Judgments'!$L$2)</f>
        <v>0.9847582577662122</v>
      </c>
      <c r="H344" s="4">
        <f t="shared" si="21"/>
        <v>2.0284915265892915</v>
      </c>
      <c r="I344" s="1">
        <f t="shared" si="23"/>
        <v>0.8243102015167962</v>
      </c>
      <c r="J344" s="1">
        <f t="shared" si="22"/>
        <v>0.9273489767063957</v>
      </c>
    </row>
    <row r="345" spans="1:10" ht="12.75">
      <c r="A345" t="s">
        <v>362</v>
      </c>
      <c r="B345" s="31">
        <v>-0.03807045687413024</v>
      </c>
      <c r="C345" s="1">
        <f ca="1" t="shared" si="24"/>
        <v>0.28509780737878554</v>
      </c>
      <c r="D345" s="7">
        <f>C345*'Top 25 Simulated Judgments'!$C$3</f>
        <v>-0.04833002184129711</v>
      </c>
      <c r="E345" s="7">
        <f>(C345*'Top 25 Simulated Judgments'!$K$2)+((3.71*(I345-0.8))*'Top 25 Simulated Judgments'!$L$2)</f>
        <v>0.25592247428982107</v>
      </c>
      <c r="H345" s="4">
        <f t="shared" si="21"/>
        <v>1.0546414418794814</v>
      </c>
      <c r="I345" s="1">
        <f t="shared" si="23"/>
        <v>0.7695436345006959</v>
      </c>
      <c r="J345" s="1">
        <f t="shared" si="22"/>
        <v>0.8657365888132827</v>
      </c>
    </row>
    <row r="346" spans="1:10" ht="12.75">
      <c r="A346" t="s">
        <v>363</v>
      </c>
      <c r="B346" s="31">
        <v>0.44398939279421756</v>
      </c>
      <c r="C346" s="1">
        <f ca="1" t="shared" si="24"/>
        <v>0.7440616620079554</v>
      </c>
      <c r="D346" s="7">
        <f>C346*'Top 25 Simulated Judgments'!$C$3</f>
        <v>-0.12613396331154028</v>
      </c>
      <c r="E346" s="7">
        <f>(C346*'Top 25 Simulated Judgments'!$K$2)+((3.71*(I346-0.8))*'Top 25 Simulated Judgments'!$L$2)</f>
        <v>0.39453981931193194</v>
      </c>
      <c r="H346" s="4">
        <f t="shared" si="21"/>
        <v>1.8992531762433296</v>
      </c>
      <c r="I346" s="1">
        <f t="shared" si="23"/>
        <v>1.1551915142353741</v>
      </c>
      <c r="J346" s="1">
        <f t="shared" si="22"/>
        <v>1.2995904535147957</v>
      </c>
    </row>
    <row r="347" spans="1:10" ht="12.75">
      <c r="A347" t="s">
        <v>364</v>
      </c>
      <c r="B347" s="31">
        <v>-0.9381436897103235</v>
      </c>
      <c r="C347" s="1">
        <f ca="1" t="shared" si="24"/>
        <v>0.7314646607684008</v>
      </c>
      <c r="D347" s="7">
        <f>C347*'Top 25 Simulated Judgments'!$C$3</f>
        <v>-0.12399850898924995</v>
      </c>
      <c r="E347" s="7">
        <f>(C347*'Top 25 Simulated Judgments'!$K$2)+((3.71*(I347-0.8))*'Top 25 Simulated Judgments'!$L$2)</f>
        <v>1.0794817737817608</v>
      </c>
      <c r="H347" s="4">
        <f t="shared" si="21"/>
        <v>0.780949709000142</v>
      </c>
      <c r="I347" s="1">
        <f t="shared" si="23"/>
        <v>0.04948504823174123</v>
      </c>
      <c r="J347" s="1">
        <f t="shared" si="22"/>
        <v>0.05567067926070888</v>
      </c>
    </row>
    <row r="348" spans="1:10" ht="12.75">
      <c r="A348" t="s">
        <v>365</v>
      </c>
      <c r="B348" s="31">
        <v>-0.08899704351305694</v>
      </c>
      <c r="C348" s="1">
        <f ca="1" t="shared" si="24"/>
        <v>-0.4457450342931457</v>
      </c>
      <c r="D348" s="7">
        <f>C348*'Top 25 Simulated Judgments'!$C$3</f>
        <v>0.07556307584791509</v>
      </c>
      <c r="E348" s="7">
        <f>(C348*'Top 25 Simulated Judgments'!$K$2)+((3.71*(I348-0.8))*'Top 25 Simulated Judgments'!$L$2)</f>
        <v>-0.3254041751365991</v>
      </c>
      <c r="H348" s="4">
        <f t="shared" si="21"/>
        <v>0.28305733089640883</v>
      </c>
      <c r="I348" s="1">
        <f t="shared" si="23"/>
        <v>0.7288023651895545</v>
      </c>
      <c r="J348" s="1">
        <f t="shared" si="22"/>
        <v>0.8199026608382488</v>
      </c>
    </row>
    <row r="349" spans="1:10" ht="12.75">
      <c r="A349" t="s">
        <v>366</v>
      </c>
      <c r="B349" s="31">
        <v>0.06322214578213337</v>
      </c>
      <c r="C349" s="1">
        <f ca="1" t="shared" si="24"/>
        <v>-0.3971921161350078</v>
      </c>
      <c r="D349" s="7">
        <f>C349*'Top 25 Simulated Judgments'!$C$3</f>
        <v>0.06733234402778632</v>
      </c>
      <c r="E349" s="7">
        <f>(C349*'Top 25 Simulated Judgments'!$K$2)+((3.71*(I349-0.8))*'Top 25 Simulated Judgments'!$L$2)</f>
        <v>-0.3616692281564412</v>
      </c>
      <c r="H349" s="4">
        <f t="shared" si="21"/>
        <v>0.45338560049069887</v>
      </c>
      <c r="I349" s="1">
        <f t="shared" si="23"/>
        <v>0.8505777166257067</v>
      </c>
      <c r="J349" s="1">
        <f t="shared" si="22"/>
        <v>0.95689993120392</v>
      </c>
    </row>
    <row r="350" spans="1:10" ht="12.75">
      <c r="A350" t="s">
        <v>367</v>
      </c>
      <c r="B350" s="31">
        <v>-0.42194807374632204</v>
      </c>
      <c r="C350" s="1">
        <f ca="1" t="shared" si="24"/>
        <v>-2.3226475739988657</v>
      </c>
      <c r="D350" s="7">
        <f>C350*'Top 25 Simulated Judgments'!$C$3</f>
        <v>0.39373718448791495</v>
      </c>
      <c r="E350" s="7">
        <f>(C350*'Top 25 Simulated Judgments'!$K$2)+((3.71*(I350-0.8))*'Top 25 Simulated Judgments'!$L$2)</f>
        <v>-1.716612332543077</v>
      </c>
      <c r="H350" s="4">
        <f t="shared" si="21"/>
        <v>-1.8602060329959234</v>
      </c>
      <c r="I350" s="1">
        <f t="shared" si="23"/>
        <v>0.4624415410029424</v>
      </c>
      <c r="J350" s="1">
        <f t="shared" si="22"/>
        <v>0.5202467336283102</v>
      </c>
    </row>
    <row r="351" spans="1:10" ht="12.75">
      <c r="A351" t="s">
        <v>368</v>
      </c>
      <c r="B351" s="31">
        <v>-0.38555133079847914</v>
      </c>
      <c r="C351" s="1">
        <f ca="1" t="shared" si="24"/>
        <v>1.3843864226178146</v>
      </c>
      <c r="D351" s="7">
        <f>C351*'Top 25 Simulated Judgments'!$C$3</f>
        <v>-0.23468235921232417</v>
      </c>
      <c r="E351" s="7">
        <f>(C351*'Top 25 Simulated Judgments'!$K$2)+((3.71*(I351-0.8))*'Top 25 Simulated Judgments'!$L$2)</f>
        <v>1.3436895404884002</v>
      </c>
      <c r="H351" s="4">
        <f t="shared" si="21"/>
        <v>1.8759453579790313</v>
      </c>
      <c r="I351" s="1">
        <f t="shared" si="23"/>
        <v>0.4915589353612167</v>
      </c>
      <c r="J351" s="1">
        <f t="shared" si="22"/>
        <v>0.5530038022813688</v>
      </c>
    </row>
    <row r="352" spans="1:10" ht="12.75">
      <c r="A352" t="s">
        <v>369</v>
      </c>
      <c r="B352" s="31">
        <v>-0.2334328722597948</v>
      </c>
      <c r="C352" s="1">
        <f ca="1" t="shared" si="24"/>
        <v>0.022024982151389594</v>
      </c>
      <c r="D352" s="7">
        <f>C352*'Top 25 Simulated Judgments'!$C$3</f>
        <v>-0.0037336936338362254</v>
      </c>
      <c r="E352" s="7">
        <f>(C352*'Top 25 Simulated Judgments'!$K$2)+((3.71*(I352-0.8))*'Top 25 Simulated Judgments'!$L$2)</f>
        <v>0.13574020770133538</v>
      </c>
      <c r="H352" s="4">
        <f t="shared" si="21"/>
        <v>0.6352786843435538</v>
      </c>
      <c r="I352" s="1">
        <f t="shared" si="23"/>
        <v>0.6132537021921642</v>
      </c>
      <c r="J352" s="1">
        <f t="shared" si="22"/>
        <v>0.6899104149661847</v>
      </c>
    </row>
    <row r="353" spans="1:10" ht="12.75">
      <c r="A353" t="s">
        <v>370</v>
      </c>
      <c r="B353" s="31">
        <v>-0.6538414885907684</v>
      </c>
      <c r="C353" s="1">
        <f ca="1" t="shared" si="24"/>
        <v>0.98756268561847</v>
      </c>
      <c r="D353" s="7">
        <f>C353*'Top 25 Simulated Judgments'!$C$3</f>
        <v>-0.16741246312770575</v>
      </c>
      <c r="E353" s="7">
        <f>(C353*'Top 25 Simulated Judgments'!$K$2)+((3.71*(I353-0.8))*'Top 25 Simulated Judgments'!$L$2)</f>
        <v>1.1491226393106009</v>
      </c>
      <c r="H353" s="4">
        <f t="shared" si="21"/>
        <v>1.2644894947458554</v>
      </c>
      <c r="I353" s="1">
        <f t="shared" si="23"/>
        <v>0.27692680912738526</v>
      </c>
      <c r="J353" s="1">
        <f t="shared" si="22"/>
        <v>0.31154266026830846</v>
      </c>
    </row>
    <row r="354" spans="1:10" ht="12.75">
      <c r="A354" t="s">
        <v>371</v>
      </c>
      <c r="B354" s="31">
        <v>-0.2930103245244442</v>
      </c>
      <c r="C354" s="1">
        <f ca="1" t="shared" si="24"/>
        <v>-0.023148880277394035</v>
      </c>
      <c r="D354" s="7">
        <f>C354*'Top 25 Simulated Judgments'!$C$3</f>
        <v>0.003924217796321346</v>
      </c>
      <c r="E354" s="7">
        <f>(C354*'Top 25 Simulated Judgments'!$K$2)+((3.71*(I354-0.8))*'Top 25 Simulated Judgments'!$L$2)</f>
        <v>0.128199929402392</v>
      </c>
      <c r="H354" s="4">
        <f t="shared" si="21"/>
        <v>0.5424428601030507</v>
      </c>
      <c r="I354" s="1">
        <f t="shared" si="23"/>
        <v>0.5655917403804447</v>
      </c>
      <c r="J354" s="1">
        <f t="shared" si="22"/>
        <v>0.6362907079280002</v>
      </c>
    </row>
    <row r="355" spans="1:10" ht="12.75">
      <c r="A355" t="s">
        <v>372</v>
      </c>
      <c r="B355" s="31">
        <v>-0.030724219016084353</v>
      </c>
      <c r="C355" s="1">
        <f ca="1" t="shared" si="24"/>
        <v>0.5223973506847317</v>
      </c>
      <c r="D355" s="7">
        <f>C355*'Top 25 Simulated Judgments'!$C$3</f>
        <v>-0.08855724146234707</v>
      </c>
      <c r="E355" s="7">
        <f>(C355*'Top 25 Simulated Judgments'!$K$2)+((3.71*(I355-0.8))*'Top 25 Simulated Judgments'!$L$2)</f>
        <v>0.44929862747335686</v>
      </c>
      <c r="H355" s="4">
        <f t="shared" si="21"/>
        <v>1.2978179754718644</v>
      </c>
      <c r="I355" s="1">
        <f t="shared" si="23"/>
        <v>0.7754206247871326</v>
      </c>
      <c r="J355" s="1">
        <f t="shared" si="22"/>
        <v>0.8723482028855241</v>
      </c>
    </row>
    <row r="356" spans="1:10" ht="12.75">
      <c r="A356" t="s">
        <v>373</v>
      </c>
      <c r="B356" s="31">
        <v>0.00754719860148878</v>
      </c>
      <c r="C356" s="1">
        <f ca="1" t="shared" si="24"/>
        <v>-0.527257242604728</v>
      </c>
      <c r="D356" s="7">
        <f>C356*'Top 25 Simulated Judgments'!$C$3</f>
        <v>0.08938109445791817</v>
      </c>
      <c r="E356" s="7">
        <f>(C356*'Top 25 Simulated Judgments'!$K$2)+((3.71*(I356-0.8))*'Top 25 Simulated Judgments'!$L$2)</f>
        <v>-0.441673429609481</v>
      </c>
      <c r="H356" s="4">
        <f t="shared" si="21"/>
        <v>0.27878051627646316</v>
      </c>
      <c r="I356" s="1">
        <f t="shared" si="23"/>
        <v>0.8060377588811911</v>
      </c>
      <c r="J356" s="1">
        <f t="shared" si="22"/>
        <v>0.90679247874134</v>
      </c>
    </row>
    <row r="357" spans="1:10" ht="12.75">
      <c r="A357" t="s">
        <v>374</v>
      </c>
      <c r="B357" s="31">
        <v>-0.046449190874878976</v>
      </c>
      <c r="C357" s="1">
        <f ca="1" t="shared" si="24"/>
        <v>1.166215745823938</v>
      </c>
      <c r="D357" s="7">
        <f>C357*'Top 25 Simulated Judgments'!$C$3</f>
        <v>-0.19769788124834795</v>
      </c>
      <c r="E357" s="7">
        <f>(C357*'Top 25 Simulated Judgments'!$K$2)+((3.71*(I357-0.8))*'Top 25 Simulated Judgments'!$L$2)</f>
        <v>0.9918882117439368</v>
      </c>
      <c r="H357" s="4">
        <f t="shared" si="21"/>
        <v>1.9290563931240348</v>
      </c>
      <c r="I357" s="1">
        <f t="shared" si="23"/>
        <v>0.7628406473000968</v>
      </c>
      <c r="J357" s="1">
        <f t="shared" si="22"/>
        <v>0.8581957282126089</v>
      </c>
    </row>
    <row r="358" spans="1:10" ht="12.75">
      <c r="A358" t="s">
        <v>375</v>
      </c>
      <c r="B358" s="31">
        <v>-0.02453001223854001</v>
      </c>
      <c r="C358" s="1">
        <f ca="1" t="shared" si="24"/>
        <v>-1.4177864785374625</v>
      </c>
      <c r="D358" s="7">
        <f>C358*'Top 25 Simulated Judgments'!$C$3</f>
        <v>0.2403443649883014</v>
      </c>
      <c r="E358" s="7">
        <f>(C358*'Top 25 Simulated Judgments'!$K$2)+((3.71*(I358-0.8))*'Top 25 Simulated Judgments'!$L$2)</f>
        <v>-1.165100135330365</v>
      </c>
      <c r="H358" s="4">
        <f t="shared" si="21"/>
        <v>-0.6374104883282945</v>
      </c>
      <c r="I358" s="1">
        <f t="shared" si="23"/>
        <v>0.780375990209168</v>
      </c>
      <c r="J358" s="1">
        <f t="shared" si="22"/>
        <v>0.877922988985314</v>
      </c>
    </row>
    <row r="359" spans="1:10" ht="12.75">
      <c r="A359" t="s">
        <v>376</v>
      </c>
      <c r="B359" s="31">
        <v>-0.2825925615098741</v>
      </c>
      <c r="C359" s="1">
        <f ca="1" t="shared" si="24"/>
        <v>-0.04610848890608121</v>
      </c>
      <c r="D359" s="7">
        <f>C359*'Top 25 Simulated Judgments'!$C$3</f>
        <v>0.007816350102403244</v>
      </c>
      <c r="E359" s="7">
        <f>(C359*'Top 25 Simulated Judgments'!$K$2)+((3.71*(I359-0.8))*'Top 25 Simulated Judgments'!$L$2)</f>
        <v>0.10389088193974479</v>
      </c>
      <c r="H359" s="4">
        <f aca="true" t="shared" si="25" ref="H359:H417">C359+I359</f>
        <v>0.5278174618860195</v>
      </c>
      <c r="I359" s="1">
        <f t="shared" si="23"/>
        <v>0.5739259507921007</v>
      </c>
      <c r="J359" s="1">
        <f aca="true" t="shared" si="26" ref="J359:J417">(B359+100%)*0.9</f>
        <v>0.6456666946411134</v>
      </c>
    </row>
    <row r="360" spans="1:10" ht="12.75">
      <c r="A360" t="s">
        <v>377</v>
      </c>
      <c r="B360" s="31">
        <v>-0.17111783820380766</v>
      </c>
      <c r="C360" s="1">
        <f ca="1" t="shared" si="24"/>
        <v>-1.2203056312413043</v>
      </c>
      <c r="D360" s="7">
        <f>C360*'Top 25 Simulated Judgments'!$C$3</f>
        <v>0.20686724444917168</v>
      </c>
      <c r="E360" s="7">
        <f>(C360*'Top 25 Simulated Judgments'!$K$2)+((3.71*(I360-0.8))*'Top 25 Simulated Judgments'!$L$2)</f>
        <v>-0.9273425213917564</v>
      </c>
      <c r="H360" s="4">
        <f t="shared" si="25"/>
        <v>-0.5571999018043504</v>
      </c>
      <c r="I360" s="1">
        <f t="shared" si="23"/>
        <v>0.6631057294369539</v>
      </c>
      <c r="J360" s="1">
        <f t="shared" si="26"/>
        <v>0.7459939456165732</v>
      </c>
    </row>
    <row r="361" spans="1:10" ht="12.75">
      <c r="A361" t="s">
        <v>378</v>
      </c>
      <c r="B361" s="31">
        <v>0.3701705711993388</v>
      </c>
      <c r="C361" s="1">
        <f ca="1" t="shared" si="24"/>
        <v>0.16547788063793334</v>
      </c>
      <c r="D361" s="7">
        <f>C361*'Top 25 Simulated Judgments'!$C$3</f>
        <v>-0.02805195051836088</v>
      </c>
      <c r="E361" s="7">
        <f>(C361*'Top 25 Simulated Judgments'!$K$2)+((3.71*(I361-0.8))*'Top 25 Simulated Judgments'!$L$2)</f>
        <v>-0.04882090427065697</v>
      </c>
      <c r="H361" s="4">
        <f t="shared" si="25"/>
        <v>1.2616143375974045</v>
      </c>
      <c r="I361" s="1">
        <f t="shared" si="23"/>
        <v>1.0961364569594712</v>
      </c>
      <c r="J361" s="1">
        <f t="shared" si="26"/>
        <v>1.233153514079405</v>
      </c>
    </row>
    <row r="362" spans="1:10" ht="12.75">
      <c r="A362" t="s">
        <v>379</v>
      </c>
      <c r="B362" s="31">
        <v>-0.01797104987545295</v>
      </c>
      <c r="C362" s="1">
        <f ca="1" t="shared" si="24"/>
        <v>-0.4948073416045329</v>
      </c>
      <c r="D362" s="7">
        <f>C362*'Top 25 Simulated Judgments'!$C$3</f>
        <v>0.08388015974885644</v>
      </c>
      <c r="E362" s="7">
        <f>(C362*'Top 25 Simulated Judgments'!$K$2)+((3.71*(I362-0.8))*'Top 25 Simulated Judgments'!$L$2)</f>
        <v>-0.4018852660190725</v>
      </c>
      <c r="H362" s="4">
        <f t="shared" si="25"/>
        <v>0.29081581849510485</v>
      </c>
      <c r="I362" s="1">
        <f aca="true" t="shared" si="27" ref="I362:I420">(B362+100%)*0.8</f>
        <v>0.7856231600996377</v>
      </c>
      <c r="J362" s="1">
        <f t="shared" si="26"/>
        <v>0.8838260551120923</v>
      </c>
    </row>
    <row r="363" spans="1:10" ht="12.75">
      <c r="A363" t="s">
        <v>380</v>
      </c>
      <c r="B363" s="31">
        <v>-0.020296523642070685</v>
      </c>
      <c r="C363" s="1">
        <f ca="1" t="shared" si="24"/>
        <v>1.5016365464762726</v>
      </c>
      <c r="D363" s="7">
        <f>C363*'Top 25 Simulated Judgments'!$C$3</f>
        <v>-0.2545586995429434</v>
      </c>
      <c r="E363" s="7">
        <f>(C363*'Top 25 Simulated Judgments'!$K$2)+((3.71*(I363-0.8))*'Top 25 Simulated Judgments'!$L$2)</f>
        <v>1.2572897966980405</v>
      </c>
      <c r="H363" s="4">
        <f t="shared" si="25"/>
        <v>2.285399327562616</v>
      </c>
      <c r="I363" s="1">
        <f t="shared" si="27"/>
        <v>0.7837627810863435</v>
      </c>
      <c r="J363" s="1">
        <f t="shared" si="26"/>
        <v>0.8817331287221364</v>
      </c>
    </row>
    <row r="364" spans="1:10" ht="12.75">
      <c r="A364" t="s">
        <v>381</v>
      </c>
      <c r="B364" s="31">
        <v>-0.33199999999999996</v>
      </c>
      <c r="C364" s="1">
        <f ca="1" t="shared" si="24"/>
        <v>-1.397024270380518</v>
      </c>
      <c r="D364" s="7">
        <f>C364*'Top 25 Simulated Judgments'!$C$3</f>
        <v>0.2368247378718238</v>
      </c>
      <c r="E364" s="7">
        <f>(C364*'Top 25 Simulated Judgments'!$K$2)+((3.71*(I364-0.8))*'Top 25 Simulated Judgments'!$L$2)</f>
        <v>-0.9931577581795884</v>
      </c>
      <c r="H364" s="4">
        <f t="shared" si="25"/>
        <v>-0.8626242703805179</v>
      </c>
      <c r="I364" s="1">
        <f t="shared" si="27"/>
        <v>0.5344000000000001</v>
      </c>
      <c r="J364" s="1">
        <f t="shared" si="26"/>
        <v>0.6012000000000001</v>
      </c>
    </row>
    <row r="365" spans="1:10" ht="12.75">
      <c r="A365" t="s">
        <v>382</v>
      </c>
      <c r="B365" s="31">
        <v>-0.4805872856501071</v>
      </c>
      <c r="C365" s="1">
        <f ca="1" t="shared" si="24"/>
        <v>0.6844928707264524</v>
      </c>
      <c r="D365" s="7">
        <f>C365*'Top 25 Simulated Judgments'!$C$3</f>
        <v>-0.11603581134690703</v>
      </c>
      <c r="E365" s="7">
        <f>(C365*'Top 25 Simulated Judgments'!$K$2)+((3.71*(I365-0.8))*'Top 25 Simulated Judgments'!$L$2)</f>
        <v>0.8102587247861801</v>
      </c>
      <c r="H365" s="4">
        <f t="shared" si="25"/>
        <v>1.1000230422063666</v>
      </c>
      <c r="I365" s="1">
        <f t="shared" si="27"/>
        <v>0.41553017147991433</v>
      </c>
      <c r="J365" s="1">
        <f t="shared" si="26"/>
        <v>0.4674714429149036</v>
      </c>
    </row>
    <row r="366" spans="1:10" ht="12.75">
      <c r="A366" t="s">
        <v>383</v>
      </c>
      <c r="B366" s="31">
        <v>-0.3532984468949402</v>
      </c>
      <c r="C366" s="1">
        <f ca="1" t="shared" si="24"/>
        <v>-0.8790436913442932</v>
      </c>
      <c r="D366" s="7">
        <f>C366*'Top 25 Simulated Judgments'!$C$3</f>
        <v>0.14901623128121405</v>
      </c>
      <c r="E366" s="7">
        <f>(C366*'Top 25 Simulated Judgments'!$K$2)+((3.71*(I366-0.8))*'Top 25 Simulated Judgments'!$L$2)</f>
        <v>-0.5522696304334159</v>
      </c>
      <c r="H366" s="4">
        <f t="shared" si="25"/>
        <v>-0.36168244886024536</v>
      </c>
      <c r="I366" s="1">
        <f t="shared" si="27"/>
        <v>0.5173612424840478</v>
      </c>
      <c r="J366" s="1">
        <f t="shared" si="26"/>
        <v>0.5820313977945538</v>
      </c>
    </row>
    <row r="367" spans="1:10" ht="12.75">
      <c r="A367" t="s">
        <v>384</v>
      </c>
      <c r="B367" s="31">
        <v>-0.0695128329775413</v>
      </c>
      <c r="C367" s="1">
        <f ca="1" t="shared" si="24"/>
        <v>-1.205305601259676</v>
      </c>
      <c r="D367" s="7">
        <f>C367*'Top 25 Simulated Judgments'!$C$3</f>
        <v>0.20432442665868258</v>
      </c>
      <c r="E367" s="7">
        <f>(C367*'Top 25 Simulated Judgments'!$K$2)+((3.71*(I367-0.8))*'Top 25 Simulated Judgments'!$L$2)</f>
        <v>-0.9660066355672244</v>
      </c>
      <c r="H367" s="4">
        <f t="shared" si="25"/>
        <v>-0.4609158676417089</v>
      </c>
      <c r="I367" s="1">
        <f t="shared" si="27"/>
        <v>0.744389733617967</v>
      </c>
      <c r="J367" s="1">
        <f t="shared" si="26"/>
        <v>0.8374384503202128</v>
      </c>
    </row>
    <row r="368" spans="1:10" ht="12.75">
      <c r="A368" t="s">
        <v>385</v>
      </c>
      <c r="B368" s="31">
        <v>-0.15992552367627755</v>
      </c>
      <c r="C368" s="1">
        <f ca="1" t="shared" si="24"/>
        <v>1.774650577962377</v>
      </c>
      <c r="D368" s="7">
        <f>C368*'Top 25 Simulated Judgments'!$C$3</f>
        <v>-0.3008402694575559</v>
      </c>
      <c r="E368" s="7">
        <f>(C368*'Top 25 Simulated Judgments'!$K$2)+((3.71*(I368-0.8))*'Top 25 Simulated Judgments'!$L$2)</f>
        <v>1.5542748965632454</v>
      </c>
      <c r="H368" s="4">
        <f t="shared" si="25"/>
        <v>2.4467101590213547</v>
      </c>
      <c r="I368" s="1">
        <f t="shared" si="27"/>
        <v>0.672059581058978</v>
      </c>
      <c r="J368" s="1">
        <f t="shared" si="26"/>
        <v>0.7560670286913502</v>
      </c>
    </row>
    <row r="369" spans="1:10" ht="12.75">
      <c r="A369" t="s">
        <v>386</v>
      </c>
      <c r="B369" s="31">
        <v>-0.35941041549873065</v>
      </c>
      <c r="C369" s="1">
        <f ca="1" t="shared" si="24"/>
        <v>2.095847188980363</v>
      </c>
      <c r="D369" s="7">
        <f>C369*'Top 25 Simulated Judgments'!$C$3</f>
        <v>-0.35528979107462394</v>
      </c>
      <c r="E369" s="7">
        <f>(C369*'Top 25 Simulated Judgments'!$K$2)+((3.71*(I369-0.8))*'Top 25 Simulated Judgments'!$L$2)</f>
        <v>1.9213903904276342</v>
      </c>
      <c r="H369" s="4">
        <f t="shared" si="25"/>
        <v>2.6083188565813784</v>
      </c>
      <c r="I369" s="1">
        <f t="shared" si="27"/>
        <v>0.5124716676010155</v>
      </c>
      <c r="J369" s="1">
        <f t="shared" si="26"/>
        <v>0.5765306260511425</v>
      </c>
    </row>
    <row r="370" spans="1:10" ht="12.75">
      <c r="A370" t="s">
        <v>387</v>
      </c>
      <c r="B370" s="31">
        <v>-0.30309371430246135</v>
      </c>
      <c r="C370" s="1">
        <f ca="1" t="shared" si="24"/>
        <v>-0.144024136736137</v>
      </c>
      <c r="D370" s="7">
        <f>C370*'Top 25 Simulated Judgments'!$C$3</f>
        <v>0.024415093676547917</v>
      </c>
      <c r="E370" s="7">
        <f>(C370*'Top 25 Simulated Judgments'!$K$2)+((3.71*(I370-0.8))*'Top 25 Simulated Judgments'!$L$2)</f>
        <v>0.03288888412439349</v>
      </c>
      <c r="H370" s="4">
        <f t="shared" si="25"/>
        <v>0.413500891821894</v>
      </c>
      <c r="I370" s="1">
        <f t="shared" si="27"/>
        <v>0.557525028558031</v>
      </c>
      <c r="J370" s="1">
        <f t="shared" si="26"/>
        <v>0.6272156571277848</v>
      </c>
    </row>
    <row r="371" spans="1:10" ht="12.75">
      <c r="A371" t="s">
        <v>388</v>
      </c>
      <c r="B371" s="31">
        <v>-0.2638694753822537</v>
      </c>
      <c r="C371" s="1">
        <f ca="1" t="shared" si="24"/>
        <v>-0.8435230966153204</v>
      </c>
      <c r="D371" s="7">
        <f>C371*'Top 25 Simulated Judgments'!$C$3</f>
        <v>0.1429947499697627</v>
      </c>
      <c r="E371" s="7">
        <f>(C371*'Top 25 Simulated Judgments'!$K$2)+((3.71*(I371-0.8))*'Top 25 Simulated Judgments'!$L$2)</f>
        <v>-0.5677656196601903</v>
      </c>
      <c r="H371" s="4">
        <f t="shared" si="25"/>
        <v>-0.2546186769211234</v>
      </c>
      <c r="I371" s="1">
        <f t="shared" si="27"/>
        <v>0.588904419694197</v>
      </c>
      <c r="J371" s="1">
        <f t="shared" si="26"/>
        <v>0.6625174721559717</v>
      </c>
    </row>
    <row r="372" spans="1:10" ht="12.75">
      <c r="A372" t="s">
        <v>389</v>
      </c>
      <c r="B372" s="31">
        <v>0.3383606457319417</v>
      </c>
      <c r="C372" s="1">
        <f ca="1" t="shared" si="24"/>
        <v>1.3376505956085332</v>
      </c>
      <c r="D372" s="7">
        <f>C372*'Top 25 Simulated Judgments'!$C$3</f>
        <v>-0.2267596622231865</v>
      </c>
      <c r="E372" s="7">
        <f>(C372*'Top 25 Simulated Judgments'!$K$2)+((3.71*(I372-0.8))*'Top 25 Simulated Judgments'!$L$2)</f>
        <v>0.940648877282318</v>
      </c>
      <c r="H372" s="4">
        <f t="shared" si="25"/>
        <v>2.4083391121940867</v>
      </c>
      <c r="I372" s="1">
        <f t="shared" si="27"/>
        <v>1.0706885165855533</v>
      </c>
      <c r="J372" s="1">
        <f t="shared" si="26"/>
        <v>1.2045245811587475</v>
      </c>
    </row>
    <row r="373" spans="1:10" ht="12.75">
      <c r="A373" t="s">
        <v>390</v>
      </c>
      <c r="B373" s="31">
        <v>0.4010723663687863</v>
      </c>
      <c r="C373" s="1">
        <f ca="1" t="shared" si="24"/>
        <v>1.441406220505475</v>
      </c>
      <c r="D373" s="7">
        <f>C373*'Top 25 Simulated Judgments'!$C$3</f>
        <v>-0.2443484036573297</v>
      </c>
      <c r="E373" s="7">
        <f>(C373*'Top 25 Simulated Judgments'!$K$2)+((3.71*(I373-0.8))*'Top 25 Simulated Judgments'!$L$2)</f>
        <v>0.9952631189185814</v>
      </c>
      <c r="H373" s="4">
        <f t="shared" si="25"/>
        <v>2.562264113600504</v>
      </c>
      <c r="I373" s="1">
        <f t="shared" si="27"/>
        <v>1.120857893095029</v>
      </c>
      <c r="J373" s="1">
        <f t="shared" si="26"/>
        <v>1.2609651297319078</v>
      </c>
    </row>
    <row r="374" spans="1:10" ht="12.75">
      <c r="A374" t="s">
        <v>391</v>
      </c>
      <c r="B374" s="31">
        <v>0.0989695871383487</v>
      </c>
      <c r="C374" s="1">
        <f ca="1" t="shared" si="24"/>
        <v>0.5999394644372984</v>
      </c>
      <c r="D374" s="7">
        <f>C374*'Top 25 Simulated Judgments'!$C$3</f>
        <v>-0.10170224627924752</v>
      </c>
      <c r="E374" s="7">
        <f>(C374*'Top 25 Simulated Judgments'!$K$2)+((3.71*(I374-0.8))*'Top 25 Simulated Judgments'!$L$2)</f>
        <v>0.44844187044657857</v>
      </c>
      <c r="H374" s="4">
        <f t="shared" si="25"/>
        <v>1.4791151341479774</v>
      </c>
      <c r="I374" s="1">
        <f t="shared" si="27"/>
        <v>0.879175669710679</v>
      </c>
      <c r="J374" s="1">
        <f t="shared" si="26"/>
        <v>0.9890726284245138</v>
      </c>
    </row>
    <row r="375" spans="1:10" ht="12.75">
      <c r="A375" t="s">
        <v>392</v>
      </c>
      <c r="B375" s="31">
        <v>0.07060366659117823</v>
      </c>
      <c r="C375" s="1">
        <f ca="1" t="shared" si="24"/>
        <v>-0.7333218806327286</v>
      </c>
      <c r="D375" s="7">
        <f>C375*'Top 25 Simulated Judgments'!$C$3</f>
        <v>0.12431334647408476</v>
      </c>
      <c r="E375" s="7">
        <f>(C375*'Top 25 Simulated Judgments'!$K$2)+((3.71*(I375-0.8))*'Top 25 Simulated Judgments'!$L$2)</f>
        <v>-0.6445319128981951</v>
      </c>
      <c r="H375" s="4">
        <f t="shared" si="25"/>
        <v>0.12316105264021404</v>
      </c>
      <c r="I375" s="1">
        <f t="shared" si="27"/>
        <v>0.8564829332729427</v>
      </c>
      <c r="J375" s="1">
        <f t="shared" si="26"/>
        <v>0.9635432999320604</v>
      </c>
    </row>
    <row r="376" spans="1:10" ht="12.75">
      <c r="A376" t="s">
        <v>393</v>
      </c>
      <c r="B376" s="31">
        <v>-0.5862476962331042</v>
      </c>
      <c r="C376" s="1">
        <f ca="1" t="shared" si="24"/>
        <v>0.15088999333433595</v>
      </c>
      <c r="D376" s="7">
        <f>C376*'Top 25 Simulated Judgments'!$C$3</f>
        <v>-0.025578999503818266</v>
      </c>
      <c r="E376" s="7">
        <f>(C376*'Top 25 Simulated Judgments'!$K$2)+((3.71*(I376-0.8))*'Top 25 Simulated Judgments'!$L$2)</f>
        <v>0.42027441363512125</v>
      </c>
      <c r="H376" s="4">
        <f t="shared" si="25"/>
        <v>0.4818918363478526</v>
      </c>
      <c r="I376" s="1">
        <f t="shared" si="27"/>
        <v>0.33100184301351665</v>
      </c>
      <c r="J376" s="1">
        <f t="shared" si="26"/>
        <v>0.3723770733902062</v>
      </c>
    </row>
    <row r="377" spans="1:10" ht="12.75">
      <c r="A377" t="s">
        <v>394</v>
      </c>
      <c r="B377" s="31">
        <v>0.009940334551926888</v>
      </c>
      <c r="C377" s="1">
        <f ca="1" t="shared" si="24"/>
        <v>2.7253573401376947</v>
      </c>
      <c r="D377" s="7">
        <f>C377*'Top 25 Simulated Judgments'!$C$3</f>
        <v>-0.46200488521889405</v>
      </c>
      <c r="E377" s="7">
        <f>(C377*'Top 25 Simulated Judgments'!$K$2)+((3.71*(I377-0.8))*'Top 25 Simulated Judgments'!$L$2)</f>
        <v>2.2583510961206716</v>
      </c>
      <c r="H377" s="4">
        <f t="shared" si="25"/>
        <v>3.5333096077792363</v>
      </c>
      <c r="I377" s="1">
        <f t="shared" si="27"/>
        <v>0.8079522676415416</v>
      </c>
      <c r="J377" s="1">
        <f t="shared" si="26"/>
        <v>0.9089463010967342</v>
      </c>
    </row>
    <row r="378" spans="1:10" ht="12.75">
      <c r="A378" t="s">
        <v>395</v>
      </c>
      <c r="B378" s="31">
        <v>0.2490015520922002</v>
      </c>
      <c r="C378" s="1">
        <f ca="1" t="shared" si="24"/>
        <v>0.43549123353392805</v>
      </c>
      <c r="D378" s="7">
        <f>C378*'Top 25 Simulated Judgments'!$C$3</f>
        <v>-0.07382484285620751</v>
      </c>
      <c r="E378" s="7">
        <f>(C378*'Top 25 Simulated Judgments'!$K$2)+((3.71*(I378-0.8))*'Top 25 Simulated Judgments'!$L$2)</f>
        <v>0.23638427901452053</v>
      </c>
      <c r="H378" s="4">
        <f t="shared" si="25"/>
        <v>1.4346924752076884</v>
      </c>
      <c r="I378" s="1">
        <f t="shared" si="27"/>
        <v>0.9992012416737602</v>
      </c>
      <c r="J378" s="1">
        <f t="shared" si="26"/>
        <v>1.1241013968829803</v>
      </c>
    </row>
    <row r="379" spans="1:10" ht="12.75">
      <c r="A379" t="s">
        <v>396</v>
      </c>
      <c r="B379" s="31">
        <v>-0.667256660022267</v>
      </c>
      <c r="C379" s="1">
        <f ca="1" t="shared" si="24"/>
        <v>0.5387537400888656</v>
      </c>
      <c r="D379" s="7">
        <f>C379*'Top 25 Simulated Judgments'!$C$3</f>
        <v>-0.09132999045124503</v>
      </c>
      <c r="E379" s="7">
        <f>(C379*'Top 25 Simulated Judgments'!$K$2)+((3.71*(I379-0.8))*'Top 25 Simulated Judgments'!$L$2)</f>
        <v>0.7831458472973568</v>
      </c>
      <c r="H379" s="4">
        <f t="shared" si="25"/>
        <v>0.8049484120710519</v>
      </c>
      <c r="I379" s="1">
        <f t="shared" si="27"/>
        <v>0.2661946719821864</v>
      </c>
      <c r="J379" s="1">
        <f t="shared" si="26"/>
        <v>0.2994690059799597</v>
      </c>
    </row>
    <row r="380" spans="1:10" ht="12.75">
      <c r="A380" t="s">
        <v>397</v>
      </c>
      <c r="B380" s="31">
        <v>0.2792183633280325</v>
      </c>
      <c r="C380" s="1">
        <f ca="1" t="shared" si="24"/>
        <v>1.3569992226036636</v>
      </c>
      <c r="D380" s="7">
        <f>C380*'Top 25 Simulated Judgments'!$C$3</f>
        <v>-0.23003965786352948</v>
      </c>
      <c r="E380" s="7">
        <f>(C380*'Top 25 Simulated Judgments'!$K$2)+((3.71*(I380-0.8))*'Top 25 Simulated Judgments'!$L$2)</f>
        <v>0.986474230898015</v>
      </c>
      <c r="H380" s="4">
        <f t="shared" si="25"/>
        <v>2.38037391326609</v>
      </c>
      <c r="I380" s="1">
        <f t="shared" si="27"/>
        <v>1.0233746906624261</v>
      </c>
      <c r="J380" s="1">
        <f t="shared" si="26"/>
        <v>1.1512965269952293</v>
      </c>
    </row>
    <row r="381" spans="1:10" ht="12.75">
      <c r="A381" t="s">
        <v>398</v>
      </c>
      <c r="B381" s="31">
        <v>0.24164437507557746</v>
      </c>
      <c r="C381" s="1">
        <f ca="1" t="shared" si="24"/>
        <v>1.91700910132373</v>
      </c>
      <c r="D381" s="7">
        <f>C381*'Top 25 Simulated Judgments'!$C$3</f>
        <v>-0.32497300694370523</v>
      </c>
      <c r="E381" s="7">
        <f>(C381*'Top 25 Simulated Judgments'!$K$2)+((3.71*(I381-0.8))*'Top 25 Simulated Judgments'!$L$2)</f>
        <v>1.4704556571231804</v>
      </c>
      <c r="H381" s="4">
        <f t="shared" si="25"/>
        <v>2.910324601384192</v>
      </c>
      <c r="I381" s="1">
        <f t="shared" si="27"/>
        <v>0.993315500060462</v>
      </c>
      <c r="J381" s="1">
        <f t="shared" si="26"/>
        <v>1.1174799375680198</v>
      </c>
    </row>
    <row r="382" spans="1:10" ht="12.75">
      <c r="A382" t="s">
        <v>399</v>
      </c>
      <c r="B382" s="31">
        <v>-0.17246747962387274</v>
      </c>
      <c r="C382" s="1">
        <f ca="1" t="shared" si="24"/>
        <v>-1.1848063918593619</v>
      </c>
      <c r="D382" s="7">
        <f>C382*'Top 25 Simulated Judgments'!$C$3</f>
        <v>0.20084938331424113</v>
      </c>
      <c r="E382" s="7">
        <f>(C382*'Top 25 Simulated Judgments'!$K$2)+((3.71*(I382-0.8))*'Top 25 Simulated Judgments'!$L$2)</f>
        <v>-0.8971820874293358</v>
      </c>
      <c r="H382" s="4">
        <f t="shared" si="25"/>
        <v>-0.52278037555846</v>
      </c>
      <c r="I382" s="1">
        <f t="shared" si="27"/>
        <v>0.6620260163009019</v>
      </c>
      <c r="J382" s="1">
        <f t="shared" si="26"/>
        <v>0.7447792683385145</v>
      </c>
    </row>
    <row r="383" spans="1:10" ht="12.75">
      <c r="A383" t="s">
        <v>400</v>
      </c>
      <c r="B383" s="31">
        <v>0.011454961530122931</v>
      </c>
      <c r="C383" s="1">
        <f ca="1" t="shared" si="24"/>
        <v>0.6436791461739979</v>
      </c>
      <c r="D383" s="7">
        <f>C383*'Top 25 Simulated Judgments'!$C$3</f>
        <v>-0.10911703418344722</v>
      </c>
      <c r="E383" s="7">
        <f>(C383*'Top 25 Simulated Judgments'!$K$2)+((3.71*(I383-0.8))*'Top 25 Simulated Judgments'!$L$2)</f>
        <v>0.5287986869939743</v>
      </c>
      <c r="H383" s="4">
        <f t="shared" si="25"/>
        <v>1.4528431153980963</v>
      </c>
      <c r="I383" s="1">
        <f t="shared" si="27"/>
        <v>0.8091639692240984</v>
      </c>
      <c r="J383" s="1">
        <f t="shared" si="26"/>
        <v>0.9103094653771107</v>
      </c>
    </row>
    <row r="384" spans="1:10" ht="12.75">
      <c r="A384" t="s">
        <v>401</v>
      </c>
      <c r="B384" s="31">
        <v>0.19437308121894106</v>
      </c>
      <c r="C384" s="1">
        <f ca="1" t="shared" si="24"/>
        <v>-0.18047621188892382</v>
      </c>
      <c r="D384" s="7">
        <f>C384*'Top 25 Simulated Judgments'!$C$3</f>
        <v>0.030594480338593084</v>
      </c>
      <c r="E384" s="7">
        <f>(C384*'Top 25 Simulated Judgments'!$K$2)+((3.71*(I384-0.8))*'Top 25 Simulated Judgments'!$L$2)</f>
        <v>-0.24767819049197926</v>
      </c>
      <c r="H384" s="4">
        <f t="shared" si="25"/>
        <v>0.7750222530862291</v>
      </c>
      <c r="I384" s="1">
        <f t="shared" si="27"/>
        <v>0.9554984649751529</v>
      </c>
      <c r="J384" s="1">
        <f t="shared" si="26"/>
        <v>1.074935773097047</v>
      </c>
    </row>
    <row r="385" spans="1:10" ht="12.75">
      <c r="A385" t="s">
        <v>402</v>
      </c>
      <c r="B385" s="31">
        <v>0.2638860879085072</v>
      </c>
      <c r="C385" s="1">
        <f ca="1" t="shared" si="24"/>
        <v>-0.39101076162812465</v>
      </c>
      <c r="D385" s="7">
        <f>C385*'Top 25 Simulated Judgments'!$C$3</f>
        <v>0.06628447557494499</v>
      </c>
      <c r="E385" s="7">
        <f>(C385*'Top 25 Simulated Judgments'!$K$2)+((3.71*(I385-0.8))*'Top 25 Simulated Judgments'!$L$2)</f>
        <v>-0.4574973714296961</v>
      </c>
      <c r="H385" s="4">
        <f t="shared" si="25"/>
        <v>0.6200981086986812</v>
      </c>
      <c r="I385" s="1">
        <f t="shared" si="27"/>
        <v>1.0111088703268059</v>
      </c>
      <c r="J385" s="1">
        <f t="shared" si="26"/>
        <v>1.1374974791176564</v>
      </c>
    </row>
    <row r="386" spans="1:10" ht="12.75">
      <c r="A386" t="s">
        <v>403</v>
      </c>
      <c r="B386" s="31">
        <v>-0.16996340361409212</v>
      </c>
      <c r="C386" s="1">
        <f ca="1" t="shared" si="24"/>
        <v>-1.3173096034864695</v>
      </c>
      <c r="D386" s="7">
        <f>C386*'Top 25 Simulated Judgments'!$C$3</f>
        <v>0.22331144000579548</v>
      </c>
      <c r="E386" s="7">
        <f>(C386*'Top 25 Simulated Judgments'!$K$2)+((3.71*(I386-0.8))*'Top 25 Simulated Judgments'!$L$2)</f>
        <v>-1.0084831378459997</v>
      </c>
      <c r="H386" s="4">
        <f t="shared" si="25"/>
        <v>-0.6532803263777431</v>
      </c>
      <c r="I386" s="1">
        <f t="shared" si="27"/>
        <v>0.6640292771087264</v>
      </c>
      <c r="J386" s="1">
        <f t="shared" si="26"/>
        <v>0.7470329367473171</v>
      </c>
    </row>
    <row r="387" spans="1:10" ht="12.75">
      <c r="A387" t="s">
        <v>404</v>
      </c>
      <c r="B387" s="31">
        <v>0.5301557709563709</v>
      </c>
      <c r="C387" s="1">
        <f ca="1" t="shared" si="24"/>
        <v>-0.2078391269148563</v>
      </c>
      <c r="D387" s="7">
        <f>C387*'Top 25 Simulated Judgments'!$C$3</f>
        <v>0.035233064875610745</v>
      </c>
      <c r="E387" s="7">
        <f>(C387*'Top 25 Simulated Judgments'!$K$2)+((3.71*(I387-0.8))*'Top 25 Simulated Judgments'!$L$2)</f>
        <v>-0.4393475097843276</v>
      </c>
      <c r="H387" s="4">
        <f t="shared" si="25"/>
        <v>1.0162854898502405</v>
      </c>
      <c r="I387" s="1">
        <f t="shared" si="27"/>
        <v>1.2241246167650968</v>
      </c>
      <c r="J387" s="1">
        <f t="shared" si="26"/>
        <v>1.377140193860734</v>
      </c>
    </row>
    <row r="388" spans="1:10" ht="12.75">
      <c r="A388" t="s">
        <v>405</v>
      </c>
      <c r="B388" s="31">
        <v>0.58306884765625</v>
      </c>
      <c r="C388" s="1">
        <f aca="true" ca="1" t="shared" si="28" ref="C388:C451">RAND()+RAND()+RAND()+RAND()+RAND()+RAND()+RAND()+RAND()+RAND()+RAND()+RAND()+RAND()-6</f>
        <v>0.7650396918136568</v>
      </c>
      <c r="D388" s="7">
        <f>C388*'Top 25 Simulated Judgments'!$C$3</f>
        <v>-0.12969017669675895</v>
      </c>
      <c r="E388" s="7">
        <f>(C388*'Top 25 Simulated Judgments'!$K$2)+((3.71*(I388-0.8))*'Top 25 Simulated Judgments'!$L$2)</f>
        <v>0.3419854944285632</v>
      </c>
      <c r="H388" s="4">
        <f t="shared" si="25"/>
        <v>2.031494769938657</v>
      </c>
      <c r="I388" s="1">
        <f t="shared" si="27"/>
        <v>1.2664550781250001</v>
      </c>
      <c r="J388" s="1">
        <f t="shared" si="26"/>
        <v>1.424761962890625</v>
      </c>
    </row>
    <row r="389" spans="1:10" ht="12.75">
      <c r="A389" t="s">
        <v>406</v>
      </c>
      <c r="B389" s="31">
        <v>-0.13898308533059678</v>
      </c>
      <c r="C389" s="1">
        <f ca="1" t="shared" si="28"/>
        <v>-0.8483906568285446</v>
      </c>
      <c r="D389" s="7">
        <f>C389*'Top 25 Simulated Judgments'!$C$3</f>
        <v>0.14381990290089836</v>
      </c>
      <c r="E389" s="7">
        <f>(C389*'Top 25 Simulated Judgments'!$K$2)+((3.71*(I389-0.8))*'Top 25 Simulated Judgments'!$L$2)</f>
        <v>-0.6346430997850065</v>
      </c>
      <c r="H389" s="4">
        <f t="shared" si="25"/>
        <v>-0.15957712509302202</v>
      </c>
      <c r="I389" s="1">
        <f t="shared" si="27"/>
        <v>0.6888135317355226</v>
      </c>
      <c r="J389" s="1">
        <f t="shared" si="26"/>
        <v>0.7749152232024629</v>
      </c>
    </row>
    <row r="390" spans="1:10" ht="12.75">
      <c r="A390" t="s">
        <v>407</v>
      </c>
      <c r="B390" s="31">
        <v>-0.13006688747310624</v>
      </c>
      <c r="C390" s="1">
        <f ca="1" t="shared" si="28"/>
        <v>0.041307493195547274</v>
      </c>
      <c r="D390" s="7">
        <f>C390*'Top 25 Simulated Judgments'!$C$3</f>
        <v>-0.007002481242156986</v>
      </c>
      <c r="E390" s="7">
        <f>(C390*'Top 25 Simulated Judgments'!$K$2)+((3.71*(I390-0.8))*'Top 25 Simulated Judgments'!$L$2)</f>
        <v>0.09974658925752222</v>
      </c>
      <c r="H390" s="4">
        <f t="shared" si="25"/>
        <v>0.7372539832170624</v>
      </c>
      <c r="I390" s="1">
        <f t="shared" si="27"/>
        <v>0.6959464900215151</v>
      </c>
      <c r="J390" s="1">
        <f t="shared" si="26"/>
        <v>0.7829398012742044</v>
      </c>
    </row>
    <row r="391" spans="1:10" ht="12.75">
      <c r="A391" t="s">
        <v>408</v>
      </c>
      <c r="B391" s="31">
        <v>-0.15162883713976028</v>
      </c>
      <c r="C391" s="1">
        <f ca="1" t="shared" si="28"/>
        <v>-0.8145337782194026</v>
      </c>
      <c r="D391" s="7">
        <f>C391*'Top 25 Simulated Judgments'!$C$3</f>
        <v>0.13808045615557857</v>
      </c>
      <c r="E391" s="7">
        <f>(C391*'Top 25 Simulated Judgments'!$K$2)+((3.71*(I391-0.8))*'Top 25 Simulated Judgments'!$L$2)</f>
        <v>-0.6001631112346537</v>
      </c>
      <c r="H391" s="4">
        <f t="shared" si="25"/>
        <v>-0.13583684793121087</v>
      </c>
      <c r="I391" s="1">
        <f t="shared" si="27"/>
        <v>0.6786969302881918</v>
      </c>
      <c r="J391" s="1">
        <f t="shared" si="26"/>
        <v>0.7635340465742158</v>
      </c>
    </row>
    <row r="392" spans="1:10" ht="12.75">
      <c r="A392" t="s">
        <v>409</v>
      </c>
      <c r="B392" s="31">
        <v>0.15576176866668479</v>
      </c>
      <c r="C392" s="1">
        <f ca="1" t="shared" si="28"/>
        <v>1.3654371824670832</v>
      </c>
      <c r="D392" s="7">
        <f>C392*'Top 25 Simulated Judgments'!$C$3</f>
        <v>-0.23147006796820363</v>
      </c>
      <c r="E392" s="7">
        <f>(C392*'Top 25 Simulated Judgments'!$K$2)+((3.71*(I392-0.8))*'Top 25 Simulated Judgments'!$L$2)</f>
        <v>1.0555974692858594</v>
      </c>
      <c r="H392" s="4">
        <f t="shared" si="25"/>
        <v>2.290046597400431</v>
      </c>
      <c r="I392" s="1">
        <f t="shared" si="27"/>
        <v>0.9246094149333479</v>
      </c>
      <c r="J392" s="1">
        <f t="shared" si="26"/>
        <v>1.0401855918000162</v>
      </c>
    </row>
    <row r="393" spans="1:10" ht="12.75">
      <c r="A393" t="s">
        <v>410</v>
      </c>
      <c r="B393" s="31">
        <v>-0.5587443877763278</v>
      </c>
      <c r="C393" s="1">
        <f ca="1" t="shared" si="28"/>
        <v>-1.4209101176417862</v>
      </c>
      <c r="D393" s="7">
        <f>C393*'Top 25 Simulated Judgments'!$C$3</f>
        <v>0.24087388693560882</v>
      </c>
      <c r="E393" s="7">
        <f>(C393*'Top 25 Simulated Judgments'!$K$2)+((3.71*(I393-0.8))*'Top 25 Simulated Judgments'!$L$2)</f>
        <v>-0.8989107670598286</v>
      </c>
      <c r="H393" s="4">
        <f t="shared" si="25"/>
        <v>-1.0679056278628485</v>
      </c>
      <c r="I393" s="1">
        <f t="shared" si="27"/>
        <v>0.3530044897789377</v>
      </c>
      <c r="J393" s="1">
        <f t="shared" si="26"/>
        <v>0.39713005100130494</v>
      </c>
    </row>
    <row r="394" spans="1:10" ht="12.75">
      <c r="A394" t="s">
        <v>411</v>
      </c>
      <c r="B394" s="31">
        <v>0.13908203552095655</v>
      </c>
      <c r="C394" s="1">
        <f ca="1" t="shared" si="28"/>
        <v>-1.1798850736901914</v>
      </c>
      <c r="D394" s="7">
        <f>C394*'Top 25 Simulated Judgments'!$C$3</f>
        <v>0.20001511728886978</v>
      </c>
      <c r="E394" s="7">
        <f>(C394*'Top 25 Simulated Judgments'!$K$2)+((3.71*(I394-0.8))*'Top 25 Simulated Judgments'!$L$2)</f>
        <v>-1.0498473961324188</v>
      </c>
      <c r="H394" s="4">
        <f t="shared" si="25"/>
        <v>-0.26861944527342607</v>
      </c>
      <c r="I394" s="1">
        <f t="shared" si="27"/>
        <v>0.9112656284167653</v>
      </c>
      <c r="J394" s="1">
        <f t="shared" si="26"/>
        <v>1.025173831968861</v>
      </c>
    </row>
    <row r="395" spans="1:10" ht="12.75">
      <c r="A395" t="s">
        <v>412</v>
      </c>
      <c r="B395" s="31">
        <v>0.02012753767748432</v>
      </c>
      <c r="C395" s="1">
        <f ca="1" t="shared" si="28"/>
        <v>0.2941907417915459</v>
      </c>
      <c r="D395" s="7">
        <f>C395*'Top 25 Simulated Judgments'!$C$3</f>
        <v>-0.04987146378646898</v>
      </c>
      <c r="E395" s="7">
        <f>(C395*'Top 25 Simulated Judgments'!$K$2)+((3.71*(I395-0.8))*'Top 25 Simulated Judgments'!$L$2)</f>
        <v>0.23419235147940554</v>
      </c>
      <c r="H395" s="4">
        <f t="shared" si="25"/>
        <v>1.1102927719335334</v>
      </c>
      <c r="I395" s="1">
        <f t="shared" si="27"/>
        <v>0.8161020301419875</v>
      </c>
      <c r="J395" s="1">
        <f t="shared" si="26"/>
        <v>0.9181147839097359</v>
      </c>
    </row>
    <row r="396" spans="1:10" ht="12.75">
      <c r="A396" t="s">
        <v>413</v>
      </c>
      <c r="B396" s="31">
        <v>0.6450184174675022</v>
      </c>
      <c r="C396" s="1">
        <f ca="1" t="shared" si="28"/>
        <v>-0.35943136118822583</v>
      </c>
      <c r="D396" s="7">
        <f>C396*'Top 25 Simulated Judgments'!$C$3</f>
        <v>0.06093110885835148</v>
      </c>
      <c r="E396" s="7">
        <f>(C396*'Top 25 Simulated Judgments'!$K$2)+((3.71*(I396-0.8))*'Top 25 Simulated Judgments'!$L$2)</f>
        <v>-0.6230334478983186</v>
      </c>
      <c r="H396" s="4">
        <f t="shared" si="25"/>
        <v>0.956583372785776</v>
      </c>
      <c r="I396" s="1">
        <f t="shared" si="27"/>
        <v>1.3160147339740018</v>
      </c>
      <c r="J396" s="1">
        <f t="shared" si="26"/>
        <v>1.4805165757207521</v>
      </c>
    </row>
    <row r="397" spans="1:10" ht="12.75">
      <c r="A397" t="s">
        <v>414</v>
      </c>
      <c r="B397" s="31">
        <v>-0.3375127892546824</v>
      </c>
      <c r="C397" s="1">
        <f ca="1" t="shared" si="28"/>
        <v>1.420563161228765</v>
      </c>
      <c r="D397" s="7">
        <f>C397*'Top 25 Simulated Judgments'!$C$3</f>
        <v>-0.2408150705905325</v>
      </c>
      <c r="E397" s="7">
        <f>(C397*'Top 25 Simulated Judgments'!$K$2)+((3.71*(I397-0.8))*'Top 25 Simulated Judgments'!$L$2)</f>
        <v>1.3495635580354244</v>
      </c>
      <c r="H397" s="4">
        <f t="shared" si="25"/>
        <v>1.9505529298250193</v>
      </c>
      <c r="I397" s="1">
        <f t="shared" si="27"/>
        <v>0.5299897685962541</v>
      </c>
      <c r="J397" s="1">
        <f t="shared" si="26"/>
        <v>0.5962384896707859</v>
      </c>
    </row>
    <row r="398" spans="1:10" ht="12.75">
      <c r="A398" t="s">
        <v>415</v>
      </c>
      <c r="B398" s="31">
        <v>-0.05275101897535361</v>
      </c>
      <c r="C398" s="1">
        <f ca="1" t="shared" si="28"/>
        <v>-0.21263280786430538</v>
      </c>
      <c r="D398" s="7">
        <f>C398*'Top 25 Simulated Judgments'!$C$3</f>
        <v>0.036045693731360844</v>
      </c>
      <c r="E398" s="7">
        <f>(C398*'Top 25 Simulated Judgments'!$K$2)+((3.71*(I398-0.8))*'Top 25 Simulated Judgments'!$L$2)</f>
        <v>-0.15004607856875363</v>
      </c>
      <c r="H398" s="4">
        <f t="shared" si="25"/>
        <v>0.5451663769554118</v>
      </c>
      <c r="I398" s="1">
        <f t="shared" si="27"/>
        <v>0.7577991848197172</v>
      </c>
      <c r="J398" s="1">
        <f t="shared" si="26"/>
        <v>0.8525240829221817</v>
      </c>
    </row>
    <row r="399" spans="1:10" ht="12.75">
      <c r="A399" t="s">
        <v>416</v>
      </c>
      <c r="B399" s="31">
        <v>-0.11669857675942563</v>
      </c>
      <c r="C399" s="1">
        <f ca="1" t="shared" si="28"/>
        <v>-1.652499905039952</v>
      </c>
      <c r="D399" s="7">
        <f>C399*'Top 25 Simulated Judgments'!$C$3</f>
        <v>0.280133183897875</v>
      </c>
      <c r="E399" s="7">
        <f>(C399*'Top 25 Simulated Judgments'!$K$2)+((3.71*(I399-0.8))*'Top 25 Simulated Judgments'!$L$2)</f>
        <v>-1.313651247275885</v>
      </c>
      <c r="H399" s="4">
        <f t="shared" si="25"/>
        <v>-0.9458587664474924</v>
      </c>
      <c r="I399" s="1">
        <f t="shared" si="27"/>
        <v>0.7066411385924596</v>
      </c>
      <c r="J399" s="1">
        <f t="shared" si="26"/>
        <v>0.7949712809165169</v>
      </c>
    </row>
    <row r="400" spans="1:10" ht="12.75">
      <c r="A400" t="s">
        <v>417</v>
      </c>
      <c r="B400" s="31">
        <v>-0.16296098578180307</v>
      </c>
      <c r="C400" s="1">
        <f ca="1" t="shared" si="28"/>
        <v>-0.6800154170346842</v>
      </c>
      <c r="D400" s="7">
        <f>C400*'Top 25 Simulated Judgments'!$C$3</f>
        <v>0.11527678960378628</v>
      </c>
      <c r="E400" s="7">
        <f>(C400*'Top 25 Simulated Judgments'!$K$2)+((3.71*(I400-0.8))*'Top 25 Simulated Judgments'!$L$2)</f>
        <v>-0.48274678342061905</v>
      </c>
      <c r="H400" s="4">
        <f t="shared" si="25"/>
        <v>-0.010384205660126544</v>
      </c>
      <c r="I400" s="1">
        <f t="shared" si="27"/>
        <v>0.6696312113745576</v>
      </c>
      <c r="J400" s="1">
        <f t="shared" si="26"/>
        <v>0.7533351127963772</v>
      </c>
    </row>
    <row r="401" spans="1:10" ht="12.75">
      <c r="A401" t="s">
        <v>418</v>
      </c>
      <c r="B401" s="31">
        <v>0.280417284381032</v>
      </c>
      <c r="C401" s="1">
        <f ca="1" t="shared" si="28"/>
        <v>-1.3394254249237445</v>
      </c>
      <c r="D401" s="7">
        <f>C401*'Top 25 Simulated Judgments'!$C$3</f>
        <v>0.2270605327923339</v>
      </c>
      <c r="E401" s="7">
        <f>(C401*'Top 25 Simulated Judgments'!$K$2)+((3.71*(I401-0.8))*'Top 25 Simulated Judgments'!$L$2)</f>
        <v>-1.2534534485638114</v>
      </c>
      <c r="H401" s="4">
        <f t="shared" si="25"/>
        <v>-0.3150915974189188</v>
      </c>
      <c r="I401" s="1">
        <f t="shared" si="27"/>
        <v>1.0243338275048257</v>
      </c>
      <c r="J401" s="1">
        <f t="shared" si="26"/>
        <v>1.1523755559429287</v>
      </c>
    </row>
    <row r="402" spans="1:10" ht="12.75">
      <c r="A402" t="s">
        <v>419</v>
      </c>
      <c r="B402" s="31">
        <v>-0.23473096291961382</v>
      </c>
      <c r="C402" s="1">
        <f ca="1" t="shared" si="28"/>
        <v>0.4889638125688647</v>
      </c>
      <c r="D402" s="7">
        <f>C402*'Top 25 Simulated Judgments'!$C$3</f>
        <v>-0.08288955975610071</v>
      </c>
      <c r="E402" s="7">
        <f>(C402*'Top 25 Simulated Judgments'!$K$2)+((3.71*(I402-0.8))*'Top 25 Simulated Judgments'!$L$2)</f>
        <v>0.5241762905720165</v>
      </c>
      <c r="H402" s="4">
        <f t="shared" si="25"/>
        <v>1.1011790422331735</v>
      </c>
      <c r="I402" s="1">
        <f t="shared" si="27"/>
        <v>0.612215229664309</v>
      </c>
      <c r="J402" s="1">
        <f t="shared" si="26"/>
        <v>0.6887421333723476</v>
      </c>
    </row>
    <row r="403" spans="1:10" ht="12.75">
      <c r="A403" t="s">
        <v>420</v>
      </c>
      <c r="B403" s="31">
        <v>-0.7352212382628855</v>
      </c>
      <c r="C403" s="1">
        <f ca="1" t="shared" si="28"/>
        <v>1.466433128670479</v>
      </c>
      <c r="D403" s="7">
        <f>C403*'Top 25 Simulated Judgments'!$C$3</f>
        <v>-0.24859098633222118</v>
      </c>
      <c r="E403" s="7">
        <f>(C403*'Top 25 Simulated Judgments'!$K$2)+((3.71*(I403-0.8))*'Top 25 Simulated Judgments'!$L$2)</f>
        <v>1.587759793434266</v>
      </c>
      <c r="H403" s="4">
        <f t="shared" si="25"/>
        <v>1.6782561380601706</v>
      </c>
      <c r="I403" s="1">
        <f t="shared" si="27"/>
        <v>0.21182300938969156</v>
      </c>
      <c r="J403" s="1">
        <f t="shared" si="26"/>
        <v>0.238300885563403</v>
      </c>
    </row>
    <row r="404" spans="1:10" ht="12.75">
      <c r="A404" t="s">
        <v>421</v>
      </c>
      <c r="B404" s="31">
        <v>0.08334050589873489</v>
      </c>
      <c r="C404" s="1">
        <f ca="1" t="shared" si="28"/>
        <v>-1.9722377347449846</v>
      </c>
      <c r="D404" s="7">
        <f>C404*'Top 25 Simulated Judgments'!$C$3</f>
        <v>0.33433541167089376</v>
      </c>
      <c r="E404" s="7">
        <f>(C404*'Top 25 Simulated Judgments'!$K$2)+((3.71*(I404-0.8))*'Top 25 Simulated Judgments'!$L$2)</f>
        <v>-1.6798340880705067</v>
      </c>
      <c r="H404" s="4">
        <f t="shared" si="25"/>
        <v>-1.1055653300259967</v>
      </c>
      <c r="I404" s="1">
        <f t="shared" si="27"/>
        <v>0.866672404718988</v>
      </c>
      <c r="J404" s="1">
        <f t="shared" si="26"/>
        <v>0.9750064553088614</v>
      </c>
    </row>
    <row r="405" spans="1:10" ht="12.75">
      <c r="A405" t="s">
        <v>422</v>
      </c>
      <c r="B405" s="31">
        <v>0.32140649723101267</v>
      </c>
      <c r="C405" s="1">
        <f ca="1" t="shared" si="28"/>
        <v>0.22759865182536743</v>
      </c>
      <c r="D405" s="7">
        <f>C405*'Top 25 Simulated Judgments'!$C$3</f>
        <v>-0.03858271627868119</v>
      </c>
      <c r="E405" s="7">
        <f>(C405*'Top 25 Simulated Judgments'!$K$2)+((3.71*(I405-0.8))*'Top 25 Simulated Judgments'!$L$2)</f>
        <v>0.027304153684122395</v>
      </c>
      <c r="H405" s="4">
        <f t="shared" si="25"/>
        <v>1.2847238496101776</v>
      </c>
      <c r="I405" s="1">
        <f t="shared" si="27"/>
        <v>1.0571251977848102</v>
      </c>
      <c r="J405" s="1">
        <f t="shared" si="26"/>
        <v>1.1892658475079114</v>
      </c>
    </row>
    <row r="406" spans="1:10" ht="12.75">
      <c r="A406" t="s">
        <v>423</v>
      </c>
      <c r="B406" s="31">
        <v>-0.19087249960675334</v>
      </c>
      <c r="C406" s="1">
        <f ca="1" t="shared" si="28"/>
        <v>-0.03156105402901588</v>
      </c>
      <c r="D406" s="7">
        <f>C406*'Top 25 Simulated Judgments'!$C$3</f>
        <v>0.005350256617477579</v>
      </c>
      <c r="E406" s="7">
        <f>(C406*'Top 25 Simulated Judgments'!$K$2)+((3.71*(I406-0.8))*'Top 25 Simulated Judgments'!$L$2)</f>
        <v>0.06982438633829191</v>
      </c>
      <c r="H406" s="4">
        <f t="shared" si="25"/>
        <v>0.6157409462855815</v>
      </c>
      <c r="I406" s="1">
        <f t="shared" si="27"/>
        <v>0.6473020003145974</v>
      </c>
      <c r="J406" s="1">
        <f t="shared" si="26"/>
        <v>0.728214750353922</v>
      </c>
    </row>
    <row r="407" spans="1:10" ht="12.75">
      <c r="A407" t="s">
        <v>424</v>
      </c>
      <c r="B407" s="31">
        <v>-0.4075456950440227</v>
      </c>
      <c r="C407" s="1">
        <f ca="1" t="shared" si="28"/>
        <v>-0.9467353596982608</v>
      </c>
      <c r="D407" s="7">
        <f>C407*'Top 25 Simulated Judgments'!$C$3</f>
        <v>0.16049138024886106</v>
      </c>
      <c r="E407" s="7">
        <f>(C407*'Top 25 Simulated Judgments'!$K$2)+((3.71*(I407-0.8))*'Top 25 Simulated Judgments'!$L$2)</f>
        <v>-0.5811923046893328</v>
      </c>
      <c r="H407" s="4">
        <f t="shared" si="25"/>
        <v>-0.472771915733479</v>
      </c>
      <c r="I407" s="1">
        <f t="shared" si="27"/>
        <v>0.47396344396478185</v>
      </c>
      <c r="J407" s="1">
        <f t="shared" si="26"/>
        <v>0.5332088744603796</v>
      </c>
    </row>
    <row r="408" spans="1:10" ht="12.75">
      <c r="A408" t="s">
        <v>425</v>
      </c>
      <c r="B408" s="31">
        <v>-0.0821325844462345</v>
      </c>
      <c r="C408" s="1">
        <f ca="1" t="shared" si="28"/>
        <v>-0.6903071875475018</v>
      </c>
      <c r="D408" s="7">
        <f>C408*'Top 25 Simulated Judgments'!$C$3</f>
        <v>0.11702145926029203</v>
      </c>
      <c r="E408" s="7">
        <f>(C408*'Top 25 Simulated Judgments'!$K$2)+((3.71*(I408-0.8))*'Top 25 Simulated Judgments'!$L$2)</f>
        <v>-0.5319617143229503</v>
      </c>
      <c r="H408" s="4">
        <f t="shared" si="25"/>
        <v>0.04398674489551069</v>
      </c>
      <c r="I408" s="1">
        <f t="shared" si="27"/>
        <v>0.7342939324430124</v>
      </c>
      <c r="J408" s="1">
        <f t="shared" si="26"/>
        <v>0.8260806739983889</v>
      </c>
    </row>
    <row r="409" spans="1:10" ht="12.75">
      <c r="A409" t="s">
        <v>426</v>
      </c>
      <c r="B409" s="31">
        <v>-0.07115087029413347</v>
      </c>
      <c r="C409" s="1">
        <f ca="1" t="shared" si="28"/>
        <v>-0.8407903326217676</v>
      </c>
      <c r="D409" s="7">
        <f>C409*'Top 25 Simulated Judgments'!$C$3</f>
        <v>0.14253148950238198</v>
      </c>
      <c r="E409" s="7">
        <f>(C409*'Top 25 Simulated Judgments'!$K$2)+((3.71*(I409-0.8))*'Top 25 Simulated Judgments'!$L$2)</f>
        <v>-0.662460145471819</v>
      </c>
      <c r="H409" s="4">
        <f t="shared" si="25"/>
        <v>-0.09771102885707439</v>
      </c>
      <c r="I409" s="1">
        <f t="shared" si="27"/>
        <v>0.7430793037646932</v>
      </c>
      <c r="J409" s="1">
        <f t="shared" si="26"/>
        <v>0.8359642167352799</v>
      </c>
    </row>
    <row r="410" spans="1:10" ht="12.75">
      <c r="A410" t="s">
        <v>427</v>
      </c>
      <c r="B410" s="31">
        <v>0.3444805052726936</v>
      </c>
      <c r="C410" s="1">
        <f ca="1" t="shared" si="28"/>
        <v>-0.6421102536336463</v>
      </c>
      <c r="D410" s="7">
        <f>C410*'Top 25 Simulated Judgments'!$C$3</f>
        <v>0.10885107419084335</v>
      </c>
      <c r="E410" s="7">
        <f>(C410*'Top 25 Simulated Judgments'!$K$2)+((3.71*(I410-0.8))*'Top 25 Simulated Judgments'!$L$2)</f>
        <v>-0.7065803686673139</v>
      </c>
      <c r="H410" s="4">
        <f t="shared" si="25"/>
        <v>0.43347415058450856</v>
      </c>
      <c r="I410" s="1">
        <f t="shared" si="27"/>
        <v>1.0755844042181548</v>
      </c>
      <c r="J410" s="1">
        <f t="shared" si="26"/>
        <v>1.2100324547454242</v>
      </c>
    </row>
    <row r="411" spans="1:10" ht="12.75">
      <c r="A411" t="s">
        <v>428</v>
      </c>
      <c r="B411" s="31">
        <v>0.0007731012291816164</v>
      </c>
      <c r="C411" s="1">
        <f ca="1" t="shared" si="28"/>
        <v>0.48013097370910973</v>
      </c>
      <c r="D411" s="7">
        <f>C411*'Top 25 Simulated Judgments'!$C$3</f>
        <v>-0.08139220942942689</v>
      </c>
      <c r="E411" s="7">
        <f>(C411*'Top 25 Simulated Judgments'!$K$2)+((3.71*(I411-0.8))*'Top 25 Simulated Judgments'!$L$2)</f>
        <v>0.3983497877704705</v>
      </c>
      <c r="H411" s="4">
        <f t="shared" si="25"/>
        <v>1.280749454692455</v>
      </c>
      <c r="I411" s="1">
        <f t="shared" si="27"/>
        <v>0.8006184809833453</v>
      </c>
      <c r="J411" s="1">
        <f t="shared" si="26"/>
        <v>0.9006957911062635</v>
      </c>
    </row>
    <row r="412" spans="1:10" ht="12.75">
      <c r="A412" t="s">
        <v>429</v>
      </c>
      <c r="B412" s="31">
        <v>0.11604010129173649</v>
      </c>
      <c r="C412" s="1">
        <f ca="1" t="shared" si="28"/>
        <v>-0.040179542594851014</v>
      </c>
      <c r="D412" s="7">
        <f>C412*'Top 25 Simulated Judgments'!$C$3</f>
        <v>0.006811270100728857</v>
      </c>
      <c r="E412" s="7">
        <f>(C412*'Top 25 Simulated Judgments'!$K$2)+((3.71*(I412-0.8))*'Top 25 Simulated Judgments'!$L$2)</f>
        <v>-0.09175244241310052</v>
      </c>
      <c r="H412" s="4">
        <f t="shared" si="25"/>
        <v>0.8526525384385382</v>
      </c>
      <c r="I412" s="1">
        <f t="shared" si="27"/>
        <v>0.8928320810333892</v>
      </c>
      <c r="J412" s="1">
        <f t="shared" si="26"/>
        <v>1.004436091162563</v>
      </c>
    </row>
    <row r="413" spans="1:10" ht="12.75">
      <c r="A413" t="s">
        <v>430</v>
      </c>
      <c r="B413" s="31">
        <v>0.4437776162024807</v>
      </c>
      <c r="C413" s="1">
        <f ca="1" t="shared" si="28"/>
        <v>-0.1371134548804589</v>
      </c>
      <c r="D413" s="7">
        <f>C413*'Top 25 Simulated Judgments'!$C$3</f>
        <v>0.023243589033653804</v>
      </c>
      <c r="E413" s="7">
        <f>(C413*'Top 25 Simulated Judgments'!$K$2)+((3.71*(I413-0.8))*'Top 25 Simulated Judgments'!$L$2)</f>
        <v>-0.33715119240705604</v>
      </c>
      <c r="H413" s="4">
        <f t="shared" si="25"/>
        <v>1.0179086380815257</v>
      </c>
      <c r="I413" s="1">
        <f t="shared" si="27"/>
        <v>1.1550220929619845</v>
      </c>
      <c r="J413" s="1">
        <f t="shared" si="26"/>
        <v>1.2993998545822327</v>
      </c>
    </row>
    <row r="414" spans="1:10" ht="12.75">
      <c r="A414" t="s">
        <v>431</v>
      </c>
      <c r="B414" s="31">
        <v>0.03304477759781177</v>
      </c>
      <c r="C414" s="1">
        <f ca="1" t="shared" si="28"/>
        <v>0.1896296408834255</v>
      </c>
      <c r="D414" s="7">
        <f>C414*'Top 25 Simulated Judgments'!$C$3</f>
        <v>-0.032146177376512666</v>
      </c>
      <c r="E414" s="7">
        <f>(C414*'Top 25 Simulated Judgments'!$K$2)+((3.71*(I414-0.8))*'Top 25 Simulated Judgments'!$L$2)</f>
        <v>0.1408573843435117</v>
      </c>
      <c r="H414" s="4">
        <f t="shared" si="25"/>
        <v>1.016065462961675</v>
      </c>
      <c r="I414" s="1">
        <f t="shared" si="27"/>
        <v>0.8264358220782495</v>
      </c>
      <c r="J414" s="1">
        <f t="shared" si="26"/>
        <v>0.9297402998380306</v>
      </c>
    </row>
    <row r="415" spans="1:10" ht="12.75">
      <c r="A415" t="s">
        <v>432</v>
      </c>
      <c r="B415" s="31">
        <v>0.24284642823180014</v>
      </c>
      <c r="C415" s="1">
        <f ca="1" t="shared" si="28"/>
        <v>1.7923426590779519</v>
      </c>
      <c r="D415" s="7">
        <f>C415*'Top 25 Simulated Judgments'!$C$3</f>
        <v>-0.30383944603697344</v>
      </c>
      <c r="E415" s="7">
        <f>(C415*'Top 25 Simulated Judgments'!$K$2)+((3.71*(I415-0.8))*'Top 25 Simulated Judgments'!$L$2)</f>
        <v>1.3663179773140937</v>
      </c>
      <c r="H415" s="4">
        <f t="shared" si="25"/>
        <v>2.786619801663392</v>
      </c>
      <c r="I415" s="1">
        <f t="shared" si="27"/>
        <v>0.9942771425854402</v>
      </c>
      <c r="J415" s="1">
        <f t="shared" si="26"/>
        <v>1.11856178540862</v>
      </c>
    </row>
    <row r="416" spans="1:10" ht="12.75">
      <c r="A416" t="s">
        <v>433</v>
      </c>
      <c r="B416" s="31">
        <v>-0.26236622956495437</v>
      </c>
      <c r="C416" s="1">
        <f ca="1" t="shared" si="28"/>
        <v>-1.1220942546866883</v>
      </c>
      <c r="D416" s="7">
        <f>C416*'Top 25 Simulated Judgments'!$C$3</f>
        <v>0.19021836869109862</v>
      </c>
      <c r="E416" s="7">
        <f>(C416*'Top 25 Simulated Judgments'!$K$2)+((3.71*(I416-0.8))*'Top 25 Simulated Judgments'!$L$2)</f>
        <v>-0.7998694989155671</v>
      </c>
      <c r="H416" s="4">
        <f t="shared" si="25"/>
        <v>-0.5319872383386518</v>
      </c>
      <c r="I416" s="1">
        <f t="shared" si="27"/>
        <v>0.5901070163480365</v>
      </c>
      <c r="J416" s="1">
        <f t="shared" si="26"/>
        <v>0.6638703933915411</v>
      </c>
    </row>
    <row r="417" spans="1:10" ht="12.75">
      <c r="A417" t="s">
        <v>434</v>
      </c>
      <c r="B417" s="31">
        <v>-0.10419969453928356</v>
      </c>
      <c r="C417" s="1">
        <f ca="1" t="shared" si="28"/>
        <v>1.3383780384593438</v>
      </c>
      <c r="D417" s="7">
        <f>C417*'Top 25 Simulated Judgments'!$C$3</f>
        <v>-0.2268829789515444</v>
      </c>
      <c r="E417" s="7">
        <f>(C417*'Top 25 Simulated Judgments'!$K$2)+((3.71*(I417-0.8))*'Top 25 Simulated Judgments'!$L$2)</f>
        <v>1.1639218723403078</v>
      </c>
      <c r="H417" s="4">
        <f t="shared" si="25"/>
        <v>2.055018282827917</v>
      </c>
      <c r="I417" s="1">
        <f t="shared" si="27"/>
        <v>0.7166402443685732</v>
      </c>
      <c r="J417" s="1">
        <f t="shared" si="26"/>
        <v>0.8062202749146448</v>
      </c>
    </row>
    <row r="418" spans="1:10" ht="12.75">
      <c r="A418" t="s">
        <v>435</v>
      </c>
      <c r="B418" s="31">
        <v>0.49090911402846826</v>
      </c>
      <c r="C418" s="1">
        <f ca="1" t="shared" si="28"/>
        <v>-0.5276105032824789</v>
      </c>
      <c r="D418" s="7">
        <f>C418*'Top 25 Simulated Judgments'!$C$3</f>
        <v>0.08944097950729245</v>
      </c>
      <c r="E418" s="7">
        <f>(C418*'Top 25 Simulated Judgments'!$K$2)+((3.71*(I418-0.8))*'Top 25 Simulated Judgments'!$L$2)</f>
        <v>-0.6851644919729114</v>
      </c>
      <c r="H418" s="4">
        <f aca="true" t="shared" si="29" ref="H418:H463">C418+I418</f>
        <v>0.6651167879402957</v>
      </c>
      <c r="I418" s="1">
        <f t="shared" si="27"/>
        <v>1.1927272912227747</v>
      </c>
      <c r="J418" s="1">
        <f aca="true" t="shared" si="30" ref="J418:J463">(B418+100%)*0.9</f>
        <v>1.3418182026256216</v>
      </c>
    </row>
    <row r="419" spans="1:10" ht="12.75">
      <c r="A419" t="s">
        <v>436</v>
      </c>
      <c r="B419" s="31">
        <v>-0.013703980248882863</v>
      </c>
      <c r="C419" s="1">
        <f ca="1" t="shared" si="28"/>
        <v>1.495685462381017</v>
      </c>
      <c r="D419" s="7">
        <f>C419*'Top 25 Simulated Judgments'!$C$3</f>
        <v>-0.2535498667253659</v>
      </c>
      <c r="E419" s="7">
        <f>(C419*'Top 25 Simulated Judgments'!$K$2)+((3.71*(I419-0.8))*'Top 25 Simulated Judgments'!$L$2)</f>
        <v>1.2490305871500618</v>
      </c>
      <c r="H419" s="4">
        <f t="shared" si="29"/>
        <v>2.2847222781819108</v>
      </c>
      <c r="I419" s="1">
        <f t="shared" si="27"/>
        <v>0.7890368158008938</v>
      </c>
      <c r="J419" s="1">
        <f t="shared" si="30"/>
        <v>0.8876664177760054</v>
      </c>
    </row>
    <row r="420" spans="1:10" ht="12.75">
      <c r="A420" t="s">
        <v>437</v>
      </c>
      <c r="B420" s="31">
        <v>-0.01882088695245454</v>
      </c>
      <c r="C420" s="1">
        <f ca="1" t="shared" si="28"/>
        <v>0.10204608950287497</v>
      </c>
      <c r="D420" s="7">
        <f>C420*'Top 25 Simulated Judgments'!$C$3</f>
        <v>-0.017298939545825124</v>
      </c>
      <c r="E420" s="7">
        <f>(C420*'Top 25 Simulated Judgments'!$K$2)+((3.71*(I420-0.8))*'Top 25 Simulated Judgments'!$L$2)</f>
        <v>0.09421665101423514</v>
      </c>
      <c r="H420" s="4">
        <f t="shared" si="29"/>
        <v>0.8869893799409114</v>
      </c>
      <c r="I420" s="1">
        <f t="shared" si="27"/>
        <v>0.7849432904380365</v>
      </c>
      <c r="J420" s="1">
        <f t="shared" si="30"/>
        <v>0.8830612017427909</v>
      </c>
    </row>
    <row r="421" spans="1:10" ht="12.75">
      <c r="A421" t="s">
        <v>438</v>
      </c>
      <c r="B421" s="31">
        <v>0.12116989452888947</v>
      </c>
      <c r="C421" s="1">
        <f ca="1" t="shared" si="28"/>
        <v>-0.967931159308125</v>
      </c>
      <c r="D421" s="7">
        <f>C421*'Top 25 Simulated Judgments'!$C$3</f>
        <v>0.16408451015577566</v>
      </c>
      <c r="E421" s="7">
        <f>(C421*'Top 25 Simulated Judgments'!$K$2)+((3.71*(I421-0.8))*'Top 25 Simulated Judgments'!$L$2)</f>
        <v>-0.8648118123372177</v>
      </c>
      <c r="H421" s="4">
        <f t="shared" si="29"/>
        <v>-0.07099524368501342</v>
      </c>
      <c r="I421" s="1">
        <f aca="true" t="shared" si="31" ref="I421:I463">(B421+100%)*0.8</f>
        <v>0.8969359156231116</v>
      </c>
      <c r="J421" s="1">
        <f t="shared" si="30"/>
        <v>1.0090529050760007</v>
      </c>
    </row>
    <row r="422" spans="1:10" ht="12.75">
      <c r="A422" t="s">
        <v>439</v>
      </c>
      <c r="B422" s="31">
        <v>0.06232878268334763</v>
      </c>
      <c r="C422" s="1">
        <f ca="1" t="shared" si="28"/>
        <v>-0.42575861458688635</v>
      </c>
      <c r="D422" s="7">
        <f>C422*'Top 25 Simulated Judgments'!$C$3</f>
        <v>0.07217496104684447</v>
      </c>
      <c r="E422" s="7">
        <f>(C422*'Top 25 Simulated Judgments'!$K$2)+((3.71*(I422-0.8))*'Top 25 Simulated Judgments'!$L$2)</f>
        <v>-0.38494362477859506</v>
      </c>
      <c r="H422" s="4">
        <f t="shared" si="29"/>
        <v>0.42410441155979184</v>
      </c>
      <c r="I422" s="1">
        <f t="shared" si="31"/>
        <v>0.8498630261466782</v>
      </c>
      <c r="J422" s="1">
        <f t="shared" si="30"/>
        <v>0.9560959044150129</v>
      </c>
    </row>
    <row r="423" spans="1:10" ht="12.75">
      <c r="A423" t="s">
        <v>440</v>
      </c>
      <c r="B423" s="31">
        <v>-0.0690426298802953</v>
      </c>
      <c r="C423" s="1">
        <f ca="1" t="shared" si="28"/>
        <v>-2.0536916447416655</v>
      </c>
      <c r="D423" s="7">
        <f>C423*'Top 25 Simulated Judgments'!$C$3</f>
        <v>0.3481435475011645</v>
      </c>
      <c r="E423" s="7">
        <f>(C423*'Top 25 Simulated Judgments'!$K$2)+((3.71*(I423-0.8))*'Top 25 Simulated Judgments'!$L$2)</f>
        <v>-1.6708101351936568</v>
      </c>
      <c r="H423" s="4">
        <f t="shared" si="29"/>
        <v>-1.3089257486459016</v>
      </c>
      <c r="I423" s="1">
        <f t="shared" si="31"/>
        <v>0.7447658960957638</v>
      </c>
      <c r="J423" s="1">
        <f t="shared" si="30"/>
        <v>0.8378616331077342</v>
      </c>
    </row>
    <row r="424" spans="1:10" ht="12.75">
      <c r="A424" t="s">
        <v>441</v>
      </c>
      <c r="B424" s="31">
        <v>-0.06341187612682986</v>
      </c>
      <c r="C424" s="1">
        <f ca="1" t="shared" si="28"/>
        <v>-1.2705978878729232</v>
      </c>
      <c r="D424" s="7">
        <f>C424*'Top 25 Simulated Judgments'!$C$3</f>
        <v>0.21539283040088997</v>
      </c>
      <c r="E424" s="7">
        <f>(C424*'Top 25 Simulated Judgments'!$K$2)+((3.71*(I424-0.8))*'Top 25 Simulated Judgments'!$L$2)</f>
        <v>-1.0233001409004576</v>
      </c>
      <c r="H424" s="4">
        <f t="shared" si="29"/>
        <v>-0.521327388774387</v>
      </c>
      <c r="I424" s="1">
        <f t="shared" si="31"/>
        <v>0.7492704990985362</v>
      </c>
      <c r="J424" s="1">
        <f t="shared" si="30"/>
        <v>0.8429293114858531</v>
      </c>
    </row>
    <row r="425" spans="1:10" ht="12.75">
      <c r="A425" t="s">
        <v>442</v>
      </c>
      <c r="B425" s="31">
        <v>0.14006211343571717</v>
      </c>
      <c r="C425" s="1">
        <f ca="1" t="shared" si="28"/>
        <v>0.7618884792141447</v>
      </c>
      <c r="D425" s="7">
        <f>C425*'Top 25 Simulated Judgments'!$C$3</f>
        <v>-0.12915598046718693</v>
      </c>
      <c r="E425" s="7">
        <f>(C425*'Top 25 Simulated Judgments'!$K$2)+((3.71*(I425-0.8))*'Top 25 Simulated Judgments'!$L$2)</f>
        <v>0.5622619446969979</v>
      </c>
      <c r="H425" s="4">
        <f t="shared" si="29"/>
        <v>1.6739381699627185</v>
      </c>
      <c r="I425" s="1">
        <f t="shared" si="31"/>
        <v>0.9120496907485738</v>
      </c>
      <c r="J425" s="1">
        <f t="shared" si="30"/>
        <v>1.0260559020921456</v>
      </c>
    </row>
    <row r="426" spans="1:10" ht="12.75">
      <c r="A426" t="s">
        <v>443</v>
      </c>
      <c r="B426" s="31">
        <v>0.3263253706902838</v>
      </c>
      <c r="C426" s="1">
        <f ca="1" t="shared" si="28"/>
        <v>1.5240941578895963</v>
      </c>
      <c r="D426" s="7">
        <f>C426*'Top 25 Simulated Judgments'!$C$3</f>
        <v>-0.25836573285578557</v>
      </c>
      <c r="E426" s="7">
        <f>(C426*'Top 25 Simulated Judgments'!$K$2)+((3.71*(I426-0.8))*'Top 25 Simulated Judgments'!$L$2)</f>
        <v>1.1015417716340874</v>
      </c>
      <c r="H426" s="4">
        <f t="shared" si="29"/>
        <v>2.5851544544418235</v>
      </c>
      <c r="I426" s="1">
        <f t="shared" si="31"/>
        <v>1.0610602965522271</v>
      </c>
      <c r="J426" s="1">
        <f t="shared" si="30"/>
        <v>1.1936928336212553</v>
      </c>
    </row>
    <row r="427" spans="1:10" ht="12.75">
      <c r="A427" t="s">
        <v>444</v>
      </c>
      <c r="B427" s="31">
        <v>-0.14256410517244256</v>
      </c>
      <c r="C427" s="1">
        <f ca="1" t="shared" si="28"/>
        <v>1.563194296061429</v>
      </c>
      <c r="D427" s="7">
        <f>C427*'Top 25 Simulated Judgments'!$C$3</f>
        <v>-0.2649940214042545</v>
      </c>
      <c r="E427" s="7">
        <f>(C427*'Top 25 Simulated Judgments'!$K$2)+((3.71*(I427-0.8))*'Top 25 Simulated Judgments'!$L$2)</f>
        <v>1.36992967551153</v>
      </c>
      <c r="H427" s="4">
        <f t="shared" si="29"/>
        <v>2.2491430119234748</v>
      </c>
      <c r="I427" s="1">
        <f t="shared" si="31"/>
        <v>0.685948715862046</v>
      </c>
      <c r="J427" s="1">
        <f t="shared" si="30"/>
        <v>0.7716923053448017</v>
      </c>
    </row>
    <row r="428" spans="1:10" ht="12.75">
      <c r="A428" t="s">
        <v>445</v>
      </c>
      <c r="B428" s="31">
        <v>0.15365904065990144</v>
      </c>
      <c r="C428" s="1">
        <f ca="1" t="shared" si="28"/>
        <v>0.8909196499875396</v>
      </c>
      <c r="D428" s="7">
        <f>C428*'Top 25 Simulated Judgments'!$C$3</f>
        <v>-0.151029453851712</v>
      </c>
      <c r="E428" s="7">
        <f>(C428*'Top 25 Simulated Judgments'!$K$2)+((3.71*(I428-0.8))*'Top 25 Simulated Judgments'!$L$2)</f>
        <v>0.6625785130227609</v>
      </c>
      <c r="H428" s="4">
        <f t="shared" si="29"/>
        <v>1.8138468825154608</v>
      </c>
      <c r="I428" s="1">
        <f t="shared" si="31"/>
        <v>0.9229272325279212</v>
      </c>
      <c r="J428" s="1">
        <f t="shared" si="30"/>
        <v>1.0382931365939114</v>
      </c>
    </row>
    <row r="429" spans="1:10" ht="12.75">
      <c r="A429" t="s">
        <v>446</v>
      </c>
      <c r="B429" s="31">
        <v>-0.1675773851516621</v>
      </c>
      <c r="C429" s="1">
        <f ca="1" t="shared" si="28"/>
        <v>1.275613791968679</v>
      </c>
      <c r="D429" s="7">
        <f>C429*'Top 25 Simulated Judgments'!$C$3</f>
        <v>-0.2162431307126691</v>
      </c>
      <c r="E429" s="7">
        <f>(C429*'Top 25 Simulated Judgments'!$K$2)+((3.71*(I429-0.8))*'Top 25 Simulated Judgments'!$L$2)</f>
        <v>1.1436851906330148</v>
      </c>
      <c r="H429" s="4">
        <f t="shared" si="29"/>
        <v>1.9415518838473493</v>
      </c>
      <c r="I429" s="1">
        <f t="shared" si="31"/>
        <v>0.6659380918786704</v>
      </c>
      <c r="J429" s="1">
        <f t="shared" si="30"/>
        <v>0.7491803533635041</v>
      </c>
    </row>
    <row r="430" spans="1:10" ht="12.75">
      <c r="A430" t="s">
        <v>447</v>
      </c>
      <c r="B430" s="31">
        <v>-0.04618412679173122</v>
      </c>
      <c r="C430" s="1">
        <f ca="1" t="shared" si="28"/>
        <v>-0.8798127289051259</v>
      </c>
      <c r="D430" s="7">
        <f>C430*'Top 25 Simulated Judgments'!$C$3</f>
        <v>0.1491465991800539</v>
      </c>
      <c r="E430" s="7">
        <f>(C430*'Top 25 Simulated Judgments'!$K$2)+((3.71*(I430-0.8))*'Top 25 Simulated Judgments'!$L$2)</f>
        <v>-0.7074291463361226</v>
      </c>
      <c r="H430" s="4">
        <f t="shared" si="29"/>
        <v>-0.11676003033851079</v>
      </c>
      <c r="I430" s="1">
        <f t="shared" si="31"/>
        <v>0.7630526985666151</v>
      </c>
      <c r="J430" s="1">
        <f t="shared" si="30"/>
        <v>0.8584342858874419</v>
      </c>
    </row>
    <row r="431" spans="1:10" ht="12.75">
      <c r="A431" t="s">
        <v>448</v>
      </c>
      <c r="B431" s="31">
        <v>0.008022931046657078</v>
      </c>
      <c r="C431" s="1">
        <f ca="1" t="shared" si="28"/>
        <v>-1.1354970698965747</v>
      </c>
      <c r="D431" s="7">
        <f>C431*'Top 25 Simulated Judgments'!$C$3</f>
        <v>0.192490425280324</v>
      </c>
      <c r="E431" s="7">
        <f>(C431*'Top 25 Simulated Judgments'!$K$2)+((3.71*(I431-0.8))*'Top 25 Simulated Judgments'!$L$2)</f>
        <v>-0.9470432850902075</v>
      </c>
      <c r="H431" s="4">
        <f t="shared" si="29"/>
        <v>-0.32907872505924907</v>
      </c>
      <c r="I431" s="1">
        <f t="shared" si="31"/>
        <v>0.8064183448373257</v>
      </c>
      <c r="J431" s="1">
        <f t="shared" si="30"/>
        <v>0.9072206379419914</v>
      </c>
    </row>
    <row r="432" spans="1:10" ht="12.75">
      <c r="A432" t="s">
        <v>449</v>
      </c>
      <c r="B432" s="31">
        <v>0.2472437354146826</v>
      </c>
      <c r="C432" s="1">
        <f ca="1" t="shared" si="28"/>
        <v>1.021581721029075</v>
      </c>
      <c r="D432" s="7">
        <f>C432*'Top 25 Simulated Judgments'!$C$3</f>
        <v>-0.17317939883138853</v>
      </c>
      <c r="E432" s="7">
        <f>(C432*'Top 25 Simulated Judgments'!$K$2)+((3.71*(I432-0.8))*'Top 25 Simulated Judgments'!$L$2)</f>
        <v>0.7240046346813476</v>
      </c>
      <c r="H432" s="4">
        <f t="shared" si="29"/>
        <v>2.019376709360821</v>
      </c>
      <c r="I432" s="1">
        <f t="shared" si="31"/>
        <v>0.9977949883317461</v>
      </c>
      <c r="J432" s="1">
        <f t="shared" si="30"/>
        <v>1.1225193618732143</v>
      </c>
    </row>
    <row r="433" spans="1:10" ht="12.75">
      <c r="A433" t="s">
        <v>450</v>
      </c>
      <c r="B433" s="31">
        <v>0.32145968018943916</v>
      </c>
      <c r="C433" s="1">
        <f ca="1" t="shared" si="28"/>
        <v>0.15547804298743895</v>
      </c>
      <c r="D433" s="7">
        <f>C433*'Top 25 Simulated Judgments'!$C$3</f>
        <v>-0.026356769568001242</v>
      </c>
      <c r="E433" s="7">
        <f>(C433*'Top 25 Simulated Judgments'!$K$2)+((3.71*(I433-0.8))*'Top 25 Simulated Judgments'!$L$2)</f>
        <v>-0.03261726680378774</v>
      </c>
      <c r="H433" s="4">
        <f t="shared" si="29"/>
        <v>1.2126457871389904</v>
      </c>
      <c r="I433" s="1">
        <f t="shared" si="31"/>
        <v>1.0571677441515515</v>
      </c>
      <c r="J433" s="1">
        <f t="shared" si="30"/>
        <v>1.1893137121704953</v>
      </c>
    </row>
    <row r="434" spans="1:10" ht="12.75">
      <c r="A434" t="s">
        <v>451</v>
      </c>
      <c r="B434" s="31">
        <v>0.115130022826772</v>
      </c>
      <c r="C434" s="1">
        <f ca="1" t="shared" si="28"/>
        <v>0.15214966671462804</v>
      </c>
      <c r="D434" s="7">
        <f>C434*'Top 25 Simulated Judgments'!$C$3</f>
        <v>-0.025792540402438828</v>
      </c>
      <c r="E434" s="7">
        <f>(C434*'Top 25 Simulated Judgments'!$K$2)+((3.71*(I434-0.8))*'Top 25 Simulated Judgments'!$L$2)</f>
        <v>0.06843085133768786</v>
      </c>
      <c r="H434" s="4">
        <f t="shared" si="29"/>
        <v>1.0442536849760455</v>
      </c>
      <c r="I434" s="1">
        <f t="shared" si="31"/>
        <v>0.8921040182614176</v>
      </c>
      <c r="J434" s="1">
        <f t="shared" si="30"/>
        <v>1.0036170205440949</v>
      </c>
    </row>
    <row r="435" spans="1:10" ht="12.75">
      <c r="A435" t="s">
        <v>452</v>
      </c>
      <c r="B435" s="31">
        <v>0.03913852662173345</v>
      </c>
      <c r="C435" s="1">
        <f ca="1" t="shared" si="28"/>
        <v>-1.661213444519083</v>
      </c>
      <c r="D435" s="7">
        <f>C435*'Top 25 Simulated Judgments'!$C$3</f>
        <v>0.2816103104924752</v>
      </c>
      <c r="E435" s="7">
        <f>(C435*'Top 25 Simulated Judgments'!$K$2)+((3.71*(I435-0.8))*'Top 25 Simulated Judgments'!$L$2)</f>
        <v>-1.3992952091215514</v>
      </c>
      <c r="H435" s="4">
        <f t="shared" si="29"/>
        <v>-0.8299026232216962</v>
      </c>
      <c r="I435" s="1">
        <f t="shared" si="31"/>
        <v>0.8313108212973868</v>
      </c>
      <c r="J435" s="1">
        <f t="shared" si="30"/>
        <v>0.9352246739595601</v>
      </c>
    </row>
    <row r="436" spans="1:10" ht="12.75">
      <c r="A436" t="s">
        <v>453</v>
      </c>
      <c r="B436" s="31">
        <v>0.10568741166862372</v>
      </c>
      <c r="C436" s="1">
        <f ca="1" t="shared" si="28"/>
        <v>0.5379943937986864</v>
      </c>
      <c r="D436" s="7">
        <f>C436*'Top 25 Simulated Judgments'!$C$3</f>
        <v>-0.0912012654248168</v>
      </c>
      <c r="E436" s="7">
        <f>(C436*'Top 25 Simulated Judgments'!$K$2)+((3.71*(I436-0.8))*'Top 25 Simulated Judgments'!$L$2)</f>
        <v>0.39361778870706976</v>
      </c>
      <c r="H436" s="4">
        <f t="shared" si="29"/>
        <v>1.4225443231335855</v>
      </c>
      <c r="I436" s="1">
        <f t="shared" si="31"/>
        <v>0.8845499293348991</v>
      </c>
      <c r="J436" s="1">
        <f t="shared" si="30"/>
        <v>0.9951186705017614</v>
      </c>
    </row>
    <row r="437" spans="1:10" ht="12.75">
      <c r="A437" t="s">
        <v>454</v>
      </c>
      <c r="B437" s="31">
        <v>-0.4876571219308035</v>
      </c>
      <c r="C437" s="1">
        <f ca="1" t="shared" si="28"/>
        <v>-1.1237953713556337</v>
      </c>
      <c r="D437" s="7">
        <f>C437*'Top 25 Simulated Judgments'!$C$3</f>
        <v>0.1905067434300018</v>
      </c>
      <c r="E437" s="7">
        <f>(C437*'Top 25 Simulated Judgments'!$K$2)+((3.71*(I437-0.8))*'Top 25 Simulated Judgments'!$L$2)</f>
        <v>-0.687929860119769</v>
      </c>
      <c r="H437" s="4">
        <f t="shared" si="29"/>
        <v>-0.7139210689002764</v>
      </c>
      <c r="I437" s="1">
        <f t="shared" si="31"/>
        <v>0.4098743024553573</v>
      </c>
      <c r="J437" s="1">
        <f t="shared" si="30"/>
        <v>0.4611085902622769</v>
      </c>
    </row>
    <row r="438" spans="1:10" ht="12.75">
      <c r="A438" t="s">
        <v>455</v>
      </c>
      <c r="B438" s="31">
        <v>-0.025567005697737732</v>
      </c>
      <c r="C438" s="1">
        <f ca="1" t="shared" si="28"/>
        <v>2.0882504307921312</v>
      </c>
      <c r="D438" s="7">
        <f>C438*'Top 25 Simulated Judgments'!$C$3</f>
        <v>-0.3540019821905925</v>
      </c>
      <c r="E438" s="7">
        <f>(C438*'Top 25 Simulated Judgments'!$K$2)+((3.71*(I438-0.8))*'Top 25 Simulated Judgments'!$L$2)</f>
        <v>1.7471121775052512</v>
      </c>
      <c r="H438" s="4">
        <f t="shared" si="29"/>
        <v>2.867796826233941</v>
      </c>
      <c r="I438" s="1">
        <f t="shared" si="31"/>
        <v>0.7795463954418098</v>
      </c>
      <c r="J438" s="1">
        <f t="shared" si="30"/>
        <v>0.876989694872036</v>
      </c>
    </row>
    <row r="439" spans="1:10" ht="12.75">
      <c r="A439" t="s">
        <v>456</v>
      </c>
      <c r="B439" s="31">
        <v>-0.05561494062291105</v>
      </c>
      <c r="C439" s="1">
        <f ca="1" t="shared" si="28"/>
        <v>0.2531089429328963</v>
      </c>
      <c r="D439" s="7">
        <f>C439*'Top 25 Simulated Judgments'!$C$3</f>
        <v>-0.0429072424395108</v>
      </c>
      <c r="E439" s="7">
        <f>(C439*'Top 25 Simulated Judgments'!$K$2)+((3.71*(I439-0.8))*'Top 25 Simulated Judgments'!$L$2)</f>
        <v>0.23818368350802083</v>
      </c>
      <c r="H439" s="4">
        <f t="shared" si="29"/>
        <v>1.0086169904345677</v>
      </c>
      <c r="I439" s="1">
        <f t="shared" si="31"/>
        <v>0.7555080475016712</v>
      </c>
      <c r="J439" s="1">
        <f t="shared" si="30"/>
        <v>0.8499465534393801</v>
      </c>
    </row>
    <row r="440" spans="1:10" ht="12.75">
      <c r="A440" t="s">
        <v>457</v>
      </c>
      <c r="B440" s="31">
        <v>0.3294338835513606</v>
      </c>
      <c r="C440" s="1">
        <f ca="1" t="shared" si="28"/>
        <v>1.1948457328871012</v>
      </c>
      <c r="D440" s="7">
        <f>C440*'Top 25 Simulated Judgments'!$C$3</f>
        <v>-0.2025512609105785</v>
      </c>
      <c r="E440" s="7">
        <f>(C440*'Top 25 Simulated Judgments'!$K$2)+((3.71*(I440-0.8))*'Top 25 Simulated Judgments'!$L$2)</f>
        <v>0.8265438080230669</v>
      </c>
      <c r="H440" s="4">
        <f t="shared" si="29"/>
        <v>2.25839283972819</v>
      </c>
      <c r="I440" s="1">
        <f t="shared" si="31"/>
        <v>1.0635471068410884</v>
      </c>
      <c r="J440" s="1">
        <f t="shared" si="30"/>
        <v>1.1964904951962245</v>
      </c>
    </row>
    <row r="441" spans="1:10" ht="12.75">
      <c r="A441" t="s">
        <v>458</v>
      </c>
      <c r="B441" s="31">
        <v>-0.7752768306408897</v>
      </c>
      <c r="C441" s="1">
        <f ca="1" t="shared" si="28"/>
        <v>-0.08916795408524791</v>
      </c>
      <c r="D441" s="7">
        <f>C441*'Top 25 Simulated Judgments'!$C$3</f>
        <v>0.015115827119491497</v>
      </c>
      <c r="E441" s="7">
        <f>(C441*'Top 25 Simulated Judgments'!$K$2)+((3.71*(I441-0.8))*'Top 25 Simulated Judgments'!$L$2)</f>
        <v>0.31601900974056857</v>
      </c>
      <c r="H441" s="4">
        <f t="shared" si="29"/>
        <v>0.09061058140204034</v>
      </c>
      <c r="I441" s="1">
        <f t="shared" si="31"/>
        <v>0.17977853548728825</v>
      </c>
      <c r="J441" s="1">
        <f t="shared" si="30"/>
        <v>0.20225085242319926</v>
      </c>
    </row>
    <row r="442" spans="1:10" ht="12.75">
      <c r="A442" t="s">
        <v>459</v>
      </c>
      <c r="B442" s="31">
        <v>0.020546787319001947</v>
      </c>
      <c r="C442" s="1">
        <f ca="1" t="shared" si="28"/>
        <v>0.2552516516058354</v>
      </c>
      <c r="D442" s="7">
        <f>C442*'Top 25 Simulated Judgments'!$C$3</f>
        <v>-0.04327047622904709</v>
      </c>
      <c r="E442" s="7">
        <f>(C442*'Top 25 Simulated Judgments'!$K$2)+((3.71*(I442-0.8))*'Top 25 Simulated Judgments'!$L$2)</f>
        <v>0.201643308477605</v>
      </c>
      <c r="H442" s="4">
        <f t="shared" si="29"/>
        <v>1.0716890814610371</v>
      </c>
      <c r="I442" s="1">
        <f t="shared" si="31"/>
        <v>0.8164374298552016</v>
      </c>
      <c r="J442" s="1">
        <f t="shared" si="30"/>
        <v>0.9184921085871017</v>
      </c>
    </row>
    <row r="443" spans="1:10" ht="12.75">
      <c r="A443" t="s">
        <v>460</v>
      </c>
      <c r="B443" s="31">
        <v>0.16127885201496617</v>
      </c>
      <c r="C443" s="1">
        <f ca="1" t="shared" si="28"/>
        <v>0.2934735785729732</v>
      </c>
      <c r="D443" s="7">
        <f>C443*'Top 25 Simulated Judgments'!$C$3</f>
        <v>-0.0497498896700769</v>
      </c>
      <c r="E443" s="7">
        <f>(C443*'Top 25 Simulated Judgments'!$K$2)+((3.71*(I443-0.8))*'Top 25 Simulated Judgments'!$L$2)</f>
        <v>0.16257819010066366</v>
      </c>
      <c r="H443" s="4">
        <f t="shared" si="29"/>
        <v>1.2224966601849463</v>
      </c>
      <c r="I443" s="1">
        <f t="shared" si="31"/>
        <v>0.929023081611973</v>
      </c>
      <c r="J443" s="1">
        <f t="shared" si="30"/>
        <v>1.0451509668134695</v>
      </c>
    </row>
    <row r="444" spans="1:10" ht="12.75">
      <c r="A444" t="s">
        <v>461</v>
      </c>
      <c r="B444" s="31">
        <v>0.08921162067182165</v>
      </c>
      <c r="C444" s="1">
        <f ca="1" t="shared" si="28"/>
        <v>-1.9434203411459494</v>
      </c>
      <c r="D444" s="7">
        <f>C444*'Top 25 Simulated Judgments'!$C$3</f>
        <v>0.32945026269393163</v>
      </c>
      <c r="E444" s="7">
        <f>(C444*'Top 25 Simulated Judgments'!$K$2)+((3.71*(I444-0.8))*'Top 25 Simulated Judgments'!$L$2)</f>
        <v>-1.6588558236562234</v>
      </c>
      <c r="H444" s="4">
        <f t="shared" si="29"/>
        <v>-1.072051044608492</v>
      </c>
      <c r="I444" s="1">
        <f t="shared" si="31"/>
        <v>0.8713692965374573</v>
      </c>
      <c r="J444" s="1">
        <f t="shared" si="30"/>
        <v>0.9802904586046395</v>
      </c>
    </row>
    <row r="445" spans="1:10" ht="12.75">
      <c r="A445" t="s">
        <v>462</v>
      </c>
      <c r="B445" s="31">
        <v>-0.19193213632279715</v>
      </c>
      <c r="C445" s="1">
        <f ca="1" t="shared" si="28"/>
        <v>-1.2001407097830379</v>
      </c>
      <c r="D445" s="7">
        <f>C445*'Top 25 Simulated Judgments'!$C$3</f>
        <v>0.2034488698798744</v>
      </c>
      <c r="E445" s="7">
        <f>(C445*'Top 25 Simulated Judgments'!$K$2)+((3.71*(I445-0.8))*'Top 25 Simulated Judgments'!$L$2)</f>
        <v>-0.9001235127882965</v>
      </c>
      <c r="H445" s="4">
        <f t="shared" si="29"/>
        <v>-0.5536864188412756</v>
      </c>
      <c r="I445" s="1">
        <f t="shared" si="31"/>
        <v>0.6464542909417623</v>
      </c>
      <c r="J445" s="1">
        <f t="shared" si="30"/>
        <v>0.7272610773094825</v>
      </c>
    </row>
    <row r="446" spans="1:10" ht="12.75">
      <c r="A446" t="s">
        <v>463</v>
      </c>
      <c r="B446" s="31">
        <v>-0.2767169461808897</v>
      </c>
      <c r="C446" s="1">
        <f ca="1" t="shared" si="28"/>
        <v>0.2792873339145059</v>
      </c>
      <c r="D446" s="7">
        <f>C446*'Top 25 Simulated Judgments'!$C$3</f>
        <v>-0.0473450254570078</v>
      </c>
      <c r="E446" s="7">
        <f>(C446*'Top 25 Simulated Judgments'!$K$2)+((3.71*(I446-0.8))*'Top 25 Simulated Judgments'!$L$2)</f>
        <v>0.3711690845930027</v>
      </c>
      <c r="H446" s="4">
        <f t="shared" si="29"/>
        <v>0.8579137769697941</v>
      </c>
      <c r="I446" s="1">
        <f t="shared" si="31"/>
        <v>0.5786264430552882</v>
      </c>
      <c r="J446" s="1">
        <f t="shared" si="30"/>
        <v>0.6509547484371992</v>
      </c>
    </row>
    <row r="447" spans="1:10" ht="12.75">
      <c r="A447" t="s">
        <v>464</v>
      </c>
      <c r="B447" s="31">
        <v>-0.050727857594556</v>
      </c>
      <c r="C447" s="1">
        <f ca="1" t="shared" si="28"/>
        <v>0.9293216058204825</v>
      </c>
      <c r="D447" s="7">
        <f>C447*'Top 25 Simulated Judgments'!$C$3</f>
        <v>-0.15753938593859326</v>
      </c>
      <c r="E447" s="7">
        <f>(C447*'Top 25 Simulated Judgments'!$K$2)+((3.71*(I447-0.8))*'Top 25 Simulated Judgments'!$L$2)</f>
        <v>0.797305326329205</v>
      </c>
      <c r="H447" s="4">
        <f t="shared" si="29"/>
        <v>1.6887393197448377</v>
      </c>
      <c r="I447" s="1">
        <f t="shared" si="31"/>
        <v>0.7594177139243552</v>
      </c>
      <c r="J447" s="1">
        <f t="shared" si="30"/>
        <v>0.8543449281648996</v>
      </c>
    </row>
    <row r="448" spans="1:10" ht="12.75">
      <c r="A448" t="s">
        <v>465</v>
      </c>
      <c r="B448" s="31">
        <v>0.1503405051271196</v>
      </c>
      <c r="C448" s="1">
        <f ca="1" t="shared" si="28"/>
        <v>-0.29250210215146755</v>
      </c>
      <c r="D448" s="7">
        <f>C448*'Top 25 Simulated Judgments'!$C$3</f>
        <v>0.04958520416406986</v>
      </c>
      <c r="E448" s="7">
        <f>(C448*'Top 25 Simulated Judgments'!$K$2)+((3.71*(I448-0.8))*'Top 25 Simulated Judgments'!$L$2)</f>
        <v>-0.3185589001860968</v>
      </c>
      <c r="H448" s="4">
        <f t="shared" si="29"/>
        <v>0.6277703019502282</v>
      </c>
      <c r="I448" s="1">
        <f t="shared" si="31"/>
        <v>0.9202724041016958</v>
      </c>
      <c r="J448" s="1">
        <f t="shared" si="30"/>
        <v>1.0353064546144077</v>
      </c>
    </row>
    <row r="449" spans="1:10" ht="12.75">
      <c r="A449" t="s">
        <v>466</v>
      </c>
      <c r="B449" s="31">
        <v>-0.3867643586881868</v>
      </c>
      <c r="C449" s="1">
        <f ca="1" t="shared" si="28"/>
        <v>0.19567827904240698</v>
      </c>
      <c r="D449" s="7">
        <f>C449*'Top 25 Simulated Judgments'!$C$3</f>
        <v>-0.033171547641620606</v>
      </c>
      <c r="E449" s="7">
        <f>(C449*'Top 25 Simulated Judgments'!$K$2)+((3.71*(I449-0.8))*'Top 25 Simulated Judgments'!$L$2)</f>
        <v>0.35710252875781484</v>
      </c>
      <c r="H449" s="4">
        <f t="shared" si="29"/>
        <v>0.6862667920918575</v>
      </c>
      <c r="I449" s="1">
        <f t="shared" si="31"/>
        <v>0.49058851304945056</v>
      </c>
      <c r="J449" s="1">
        <f t="shared" si="30"/>
        <v>0.5519120771806318</v>
      </c>
    </row>
    <row r="450" spans="1:10" ht="12.75">
      <c r="A450" t="s">
        <v>467</v>
      </c>
      <c r="B450" s="31">
        <v>0.013882850100833677</v>
      </c>
      <c r="C450" s="1">
        <f ca="1" t="shared" si="28"/>
        <v>-0.31005874362616215</v>
      </c>
      <c r="D450" s="7">
        <f>C450*'Top 25 Simulated Judgments'!$C$3</f>
        <v>0.05256142090082107</v>
      </c>
      <c r="E450" s="7">
        <f>(C450*'Top 25 Simulated Judgments'!$K$2)+((3.71*(I450-0.8))*'Top 25 Simulated Judgments'!$L$2)</f>
        <v>-0.264482310416872</v>
      </c>
      <c r="H450" s="4">
        <f t="shared" si="29"/>
        <v>0.5010475364545048</v>
      </c>
      <c r="I450" s="1">
        <f t="shared" si="31"/>
        <v>0.811106280080667</v>
      </c>
      <c r="J450" s="1">
        <f t="shared" si="30"/>
        <v>0.9124945650907503</v>
      </c>
    </row>
    <row r="451" spans="1:10" ht="12.75">
      <c r="A451" t="s">
        <v>468</v>
      </c>
      <c r="B451" s="31">
        <v>-0.20248937097807462</v>
      </c>
      <c r="C451" s="1">
        <f ca="1" t="shared" si="28"/>
        <v>-0.3673747783760408</v>
      </c>
      <c r="D451" s="7">
        <f>C451*'Top 25 Simulated Judgments'!$C$3</f>
        <v>0.062277683669681304</v>
      </c>
      <c r="E451" s="7">
        <f>(C451*'Top 25 Simulated Judgments'!$K$2)+((3.71*(I451-0.8))*'Top 25 Simulated Judgments'!$L$2)</f>
        <v>-0.20321702298659405</v>
      </c>
      <c r="H451" s="4">
        <f t="shared" si="29"/>
        <v>0.2706337248414995</v>
      </c>
      <c r="I451" s="1">
        <f t="shared" si="31"/>
        <v>0.6380085032175403</v>
      </c>
      <c r="J451" s="1">
        <f t="shared" si="30"/>
        <v>0.7177595661197329</v>
      </c>
    </row>
    <row r="452" spans="1:10" ht="12.75">
      <c r="A452" t="s">
        <v>469</v>
      </c>
      <c r="B452" s="31">
        <v>0.1213646292597419</v>
      </c>
      <c r="C452" s="1">
        <f aca="true" ca="1" t="shared" si="32" ref="C452:C463">RAND()+RAND()+RAND()+RAND()+RAND()+RAND()+RAND()+RAND()+RAND()+RAND()+RAND()+RAND()-6</f>
        <v>-0.796228954145012</v>
      </c>
      <c r="D452" s="7">
        <f>C452*'Top 25 Simulated Judgments'!$C$3</f>
        <v>0.1349774068706677</v>
      </c>
      <c r="E452" s="7">
        <f>(C452*'Top 25 Simulated Judgments'!$K$2)+((3.71*(I452-0.8))*'Top 25 Simulated Judgments'!$L$2)</f>
        <v>-0.7223146888777823</v>
      </c>
      <c r="H452" s="4">
        <f t="shared" si="29"/>
        <v>0.10086274926278149</v>
      </c>
      <c r="I452" s="1">
        <f t="shared" si="31"/>
        <v>0.8970917034077935</v>
      </c>
      <c r="J452" s="1">
        <f t="shared" si="30"/>
        <v>1.0092281663337677</v>
      </c>
    </row>
    <row r="453" spans="1:10" ht="12.75">
      <c r="A453" t="s">
        <v>470</v>
      </c>
      <c r="B453" s="31">
        <v>0.09758966455471985</v>
      </c>
      <c r="C453" s="1">
        <f ca="1" t="shared" si="32"/>
        <v>-1.3476480325807696</v>
      </c>
      <c r="D453" s="7">
        <f>C453*'Top 25 Simulated Judgments'!$C$3</f>
        <v>0.22845443620853398</v>
      </c>
      <c r="E453" s="7">
        <f>(C453*'Top 25 Simulated Judgments'!$K$2)+((3.71*(I453-0.8))*'Top 25 Simulated Judgments'!$L$2)</f>
        <v>-1.168294652768027</v>
      </c>
      <c r="H453" s="4">
        <f t="shared" si="29"/>
        <v>-0.46957630093699365</v>
      </c>
      <c r="I453" s="1">
        <f t="shared" si="31"/>
        <v>0.8780717316437759</v>
      </c>
      <c r="J453" s="1">
        <f t="shared" si="30"/>
        <v>0.9878306980992478</v>
      </c>
    </row>
    <row r="454" spans="1:10" ht="12.75">
      <c r="A454" t="s">
        <v>471</v>
      </c>
      <c r="B454" s="31">
        <v>0.5720743904856758</v>
      </c>
      <c r="C454" s="1">
        <f ca="1" t="shared" si="32"/>
        <v>1.2522415391620214</v>
      </c>
      <c r="D454" s="7">
        <f>C454*'Top 25 Simulated Judgments'!$C$3</f>
        <v>-0.21228104661594613</v>
      </c>
      <c r="E454" s="7">
        <f>(C454*'Top 25 Simulated Judgments'!$K$2)+((3.71*(I454-0.8))*'Top 25 Simulated Judgments'!$L$2)</f>
        <v>0.7521281996696625</v>
      </c>
      <c r="H454" s="4">
        <f t="shared" si="29"/>
        <v>2.509901051550562</v>
      </c>
      <c r="I454" s="1">
        <f t="shared" si="31"/>
        <v>1.2576595123885408</v>
      </c>
      <c r="J454" s="1">
        <f t="shared" si="30"/>
        <v>1.4148669514371082</v>
      </c>
    </row>
    <row r="455" spans="1:10" ht="12.75">
      <c r="A455" t="s">
        <v>472</v>
      </c>
      <c r="B455" s="31">
        <v>0.13170226138792818</v>
      </c>
      <c r="C455" s="1">
        <f ca="1" t="shared" si="32"/>
        <v>-1.3349346242438518</v>
      </c>
      <c r="D455" s="7">
        <f>C455*'Top 25 Simulated Judgments'!$C$3</f>
        <v>0.22629924845647872</v>
      </c>
      <c r="E455" s="7">
        <f>(C455*'Top 25 Simulated Judgments'!$K$2)+((3.71*(I455-0.8))*'Top 25 Simulated Judgments'!$L$2)</f>
        <v>-1.174899771646997</v>
      </c>
      <c r="H455" s="4">
        <f t="shared" si="29"/>
        <v>-0.4295728151335092</v>
      </c>
      <c r="I455" s="1">
        <f t="shared" si="31"/>
        <v>0.9053618091103426</v>
      </c>
      <c r="J455" s="1">
        <f t="shared" si="30"/>
        <v>1.0185320352491354</v>
      </c>
    </row>
    <row r="456" spans="1:10" ht="12.75">
      <c r="A456" t="s">
        <v>473</v>
      </c>
      <c r="B456" s="31">
        <v>-0.2938011996571115</v>
      </c>
      <c r="C456" s="1">
        <f ca="1" t="shared" si="32"/>
        <v>1.2978440668936502</v>
      </c>
      <c r="D456" s="7">
        <f>C456*'Top 25 Simulated Judgments'!$C$3</f>
        <v>-0.22001162575140662</v>
      </c>
      <c r="E456" s="7">
        <f>(C456*'Top 25 Simulated Judgments'!$K$2)+((3.71*(I456-0.8))*'Top 25 Simulated Judgments'!$L$2)</f>
        <v>1.2256549522589417</v>
      </c>
      <c r="H456" s="4">
        <f t="shared" si="29"/>
        <v>1.8628031071679612</v>
      </c>
      <c r="I456" s="1">
        <f t="shared" si="31"/>
        <v>0.5649590402743109</v>
      </c>
      <c r="J456" s="1">
        <f t="shared" si="30"/>
        <v>0.6355789203085996</v>
      </c>
    </row>
    <row r="457" spans="1:10" ht="12.75">
      <c r="A457" t="s">
        <v>474</v>
      </c>
      <c r="B457" s="31">
        <v>-0.23863777631501504</v>
      </c>
      <c r="C457" s="1">
        <f ca="1" t="shared" si="32"/>
        <v>-1.0726708026105394</v>
      </c>
      <c r="D457" s="7">
        <f>C457*'Top 25 Simulated Judgments'!$C$3</f>
        <v>0.18184006322367355</v>
      </c>
      <c r="E457" s="7">
        <f>(C457*'Top 25 Simulated Judgments'!$K$2)+((3.71*(I457-0.8))*'Top 25 Simulated Judgments'!$L$2)</f>
        <v>-0.7707630358398406</v>
      </c>
      <c r="H457" s="4">
        <f t="shared" si="29"/>
        <v>-0.4635810236625514</v>
      </c>
      <c r="I457" s="1">
        <f t="shared" si="31"/>
        <v>0.609089778947988</v>
      </c>
      <c r="J457" s="1">
        <f t="shared" si="30"/>
        <v>0.6852260013164865</v>
      </c>
    </row>
    <row r="458" spans="1:10" ht="12.75">
      <c r="A458" t="s">
        <v>475</v>
      </c>
      <c r="B458" s="31">
        <v>0.8591127874005182</v>
      </c>
      <c r="C458" s="1">
        <f ca="1" t="shared" si="32"/>
        <v>0.621367717048809</v>
      </c>
      <c r="D458" s="7">
        <f>C458*'Top 25 Simulated Judgments'!$C$3</f>
        <v>-0.10533478181593507</v>
      </c>
      <c r="E458" s="7">
        <f>(C458*'Top 25 Simulated Judgments'!$K$2)+((3.71*(I458-0.8))*'Top 25 Simulated Judgments'!$L$2)</f>
        <v>0.08378075343707142</v>
      </c>
      <c r="H458" s="4">
        <f t="shared" si="29"/>
        <v>2.108657946969224</v>
      </c>
      <c r="I458" s="1">
        <f t="shared" si="31"/>
        <v>1.4872902299204147</v>
      </c>
      <c r="J458" s="1">
        <f t="shared" si="30"/>
        <v>1.6732015086604664</v>
      </c>
    </row>
    <row r="459" spans="1:10" ht="12.75">
      <c r="A459" t="s">
        <v>476</v>
      </c>
      <c r="B459" s="31">
        <v>0.08906357463677139</v>
      </c>
      <c r="C459" s="1">
        <f ca="1" t="shared" si="32"/>
        <v>-0.37739607465804426</v>
      </c>
      <c r="D459" s="7">
        <f>C459*'Top 25 Simulated Judgments'!$C$3</f>
        <v>0.06397650230543407</v>
      </c>
      <c r="E459" s="7">
        <f>(C459*'Top 25 Simulated Judgments'!$K$2)+((3.71*(I459-0.8))*'Top 25 Simulated Judgments'!$L$2)</f>
        <v>-0.3582308299894146</v>
      </c>
      <c r="H459" s="4">
        <f t="shared" si="29"/>
        <v>0.4938547850513729</v>
      </c>
      <c r="I459" s="1">
        <f t="shared" si="31"/>
        <v>0.8712508597094172</v>
      </c>
      <c r="J459" s="1">
        <f t="shared" si="30"/>
        <v>0.9801572171730942</v>
      </c>
    </row>
    <row r="460" spans="1:10" ht="12.75">
      <c r="A460" t="s">
        <v>477</v>
      </c>
      <c r="B460" s="31">
        <v>0.006309137340105853</v>
      </c>
      <c r="C460" s="1">
        <f ca="1" t="shared" si="32"/>
        <v>2.34838367174347</v>
      </c>
      <c r="D460" s="7">
        <f>C460*'Top 25 Simulated Judgments'!$C$3</f>
        <v>-0.3980999895811646</v>
      </c>
      <c r="E460" s="7">
        <f>(C460*'Top 25 Simulated Judgments'!$K$2)+((3.71*(I460-0.8))*'Top 25 Simulated Judgments'!$L$2)</f>
        <v>1.9471093162111688</v>
      </c>
      <c r="H460" s="4">
        <f t="shared" si="29"/>
        <v>3.1534309816155544</v>
      </c>
      <c r="I460" s="1">
        <f t="shared" si="31"/>
        <v>0.8050473098720847</v>
      </c>
      <c r="J460" s="1">
        <f t="shared" si="30"/>
        <v>0.9056782236060953</v>
      </c>
    </row>
    <row r="461" spans="1:10" ht="12.75">
      <c r="A461" t="s">
        <v>478</v>
      </c>
      <c r="B461" s="31">
        <v>1.2716234393231307</v>
      </c>
      <c r="C461" s="1">
        <f ca="1" t="shared" si="32"/>
        <v>-0.6436228306306164</v>
      </c>
      <c r="D461" s="7">
        <f>C461*'Top 25 Simulated Judgments'!$C$3</f>
        <v>0.10910748752482274</v>
      </c>
      <c r="E461" s="7">
        <f>(C461*'Top 25 Simulated Judgments'!$K$2)+((3.71*(I461-0.8))*'Top 25 Simulated Judgments'!$L$2)</f>
        <v>-1.1743172575124678</v>
      </c>
      <c r="H461" s="4">
        <f t="shared" si="29"/>
        <v>1.1736759208278882</v>
      </c>
      <c r="I461" s="1">
        <f t="shared" si="31"/>
        <v>1.8172987514585046</v>
      </c>
      <c r="J461" s="1">
        <f t="shared" si="30"/>
        <v>2.0444610953908176</v>
      </c>
    </row>
    <row r="462" spans="1:10" ht="12.75">
      <c r="A462" t="s">
        <v>479</v>
      </c>
      <c r="B462" s="31">
        <v>-0.15338755041603147</v>
      </c>
      <c r="C462" s="1">
        <f ca="1" t="shared" si="32"/>
        <v>0.2155708810163084</v>
      </c>
      <c r="D462" s="7">
        <f>C462*'Top 25 Simulated Judgments'!$C$3</f>
        <v>-0.03654375838121967</v>
      </c>
      <c r="E462" s="7">
        <f>(C462*'Top 25 Simulated Judgments'!$K$2)+((3.71*(I462-0.8))*'Top 25 Simulated Judgments'!$L$2)</f>
        <v>0.25620220872391125</v>
      </c>
      <c r="H462" s="4">
        <f t="shared" si="29"/>
        <v>0.8928608406834833</v>
      </c>
      <c r="I462" s="1">
        <f t="shared" si="31"/>
        <v>0.6772899596671749</v>
      </c>
      <c r="J462" s="1">
        <f t="shared" si="30"/>
        <v>0.7619512046255716</v>
      </c>
    </row>
    <row r="463" spans="1:10" ht="12.75">
      <c r="A463" t="s">
        <v>480</v>
      </c>
      <c r="B463" s="31">
        <v>-0.4098960575095829</v>
      </c>
      <c r="C463" s="1">
        <f ca="1" t="shared" si="32"/>
        <v>-1.0172145346023616</v>
      </c>
      <c r="D463" s="7">
        <f>C463*'Top 25 Simulated Judgments'!$C$3</f>
        <v>0.1724390696884581</v>
      </c>
      <c r="E463" s="7">
        <f>(C463*'Top 25 Simulated Judgments'!$K$2)+((3.71*(I463-0.8))*'Top 25 Simulated Judgments'!$L$2)</f>
        <v>-0.6385412337786446</v>
      </c>
      <c r="H463" s="4">
        <f t="shared" si="29"/>
        <v>-0.5451313806100279</v>
      </c>
      <c r="I463" s="1">
        <f t="shared" si="31"/>
        <v>0.4720831539923337</v>
      </c>
      <c r="J463" s="1">
        <f t="shared" si="30"/>
        <v>0.5310935482413754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62"/>
  <sheetViews>
    <sheetView zoomScale="130" zoomScaleNormal="130" workbookViewId="0" topLeftCell="C1">
      <selection activeCell="F3" sqref="F3"/>
    </sheetView>
  </sheetViews>
  <sheetFormatPr defaultColWidth="9.140625" defaultRowHeight="12.75"/>
  <cols>
    <col min="1" max="1" width="29.7109375" style="6" bestFit="1" customWidth="1"/>
    <col min="2" max="2" width="21.7109375" style="7" customWidth="1"/>
    <col min="3" max="3" width="15.57421875" style="8" customWidth="1"/>
    <col min="4" max="4" width="9.7109375" style="7" bestFit="1" customWidth="1"/>
    <col min="5" max="5" width="10.8515625" style="7" customWidth="1"/>
    <col min="6" max="6" width="11.8515625" style="6" customWidth="1"/>
    <col min="7" max="16384" width="9.140625" style="6" customWidth="1"/>
  </cols>
  <sheetData>
    <row r="1" spans="1:9" s="19" customFormat="1" ht="24.75" customHeight="1">
      <c r="A1" s="19" t="str">
        <f>'S&amp;P 500 data'!A1</f>
        <v>Company Name</v>
      </c>
      <c r="B1" s="18" t="str">
        <f>'S&amp;P 500 data'!B1</f>
        <v>Annual Returns (12/31/2001)</v>
      </c>
      <c r="C1" s="20" t="str">
        <f>'S&amp;P 500 data'!C1</f>
        <v>Random Number</v>
      </c>
      <c r="D1" s="18" t="str">
        <f>'S&amp;P 500 data'!D1</f>
        <v>Error Term</v>
      </c>
      <c r="E1" s="18" t="str">
        <f>'S&amp;P 500 data'!E1</f>
        <v>Simulated Judgment</v>
      </c>
      <c r="F1" s="19" t="s">
        <v>2</v>
      </c>
      <c r="H1" s="27" t="s">
        <v>14</v>
      </c>
      <c r="I1" s="29">
        <f>CORREL(B3:B462,E3:E462)</f>
        <v>-0.15301887629749814</v>
      </c>
    </row>
    <row r="3" spans="1:6" ht="12.75">
      <c r="A3" s="6" t="str">
        <f>'S&amp;P 500 data'!A153</f>
        <v>Eastman Chemical</v>
      </c>
      <c r="B3" s="7">
        <f>'S&amp;P 500 data'!B152</f>
        <v>-0.5417902261535181</v>
      </c>
      <c r="C3" s="8">
        <f>'S&amp;P 500 data'!C152</f>
        <v>0.541157194433973</v>
      </c>
      <c r="D3" s="7">
        <f>'S&amp;P 500 data'!D152</f>
        <v>-0.09173742606803065</v>
      </c>
      <c r="E3" s="7">
        <f>'S&amp;P 500 data'!E152</f>
        <v>0.722014951169711</v>
      </c>
      <c r="F3" s="23">
        <v>2.000135815299725</v>
      </c>
    </row>
    <row r="4" spans="1:6" ht="12.75">
      <c r="A4" s="6" t="str">
        <f>'S&amp;P 500 data'!A403</f>
        <v>Tellabs, Inc.</v>
      </c>
      <c r="B4" s="7">
        <f>'S&amp;P 500 data'!B402</f>
        <v>-0.23473096291961382</v>
      </c>
      <c r="C4" s="8">
        <f>'S&amp;P 500 data'!C402</f>
        <v>0.4889638125688647</v>
      </c>
      <c r="D4" s="7">
        <f>'S&amp;P 500 data'!D402</f>
        <v>-0.08288955975610071</v>
      </c>
      <c r="E4" s="7">
        <f>'S&amp;P 500 data'!E402</f>
        <v>0.5241762905720165</v>
      </c>
      <c r="F4" s="23">
        <v>1.8589305085315528</v>
      </c>
    </row>
    <row r="5" spans="1:6" ht="12.75">
      <c r="A5" s="6" t="str">
        <f>'S&amp;P 500 data'!A385</f>
        <v>St Jude Medical</v>
      </c>
      <c r="B5" s="7">
        <f>'S&amp;P 500 data'!B384</f>
        <v>0.19437308121894106</v>
      </c>
      <c r="C5" s="8">
        <f>'S&amp;P 500 data'!C384</f>
        <v>-0.18047621188892382</v>
      </c>
      <c r="D5" s="7">
        <f>'S&amp;P 500 data'!D384</f>
        <v>0.030594480338593084</v>
      </c>
      <c r="E5" s="7">
        <f>'S&amp;P 500 data'!E384</f>
        <v>-0.24767819049197926</v>
      </c>
      <c r="F5" s="23">
        <v>1.8524468215397423</v>
      </c>
    </row>
    <row r="6" spans="1:10" ht="12.75">
      <c r="A6" s="6" t="str">
        <f>'S&amp;P 500 data'!A106</f>
        <v>Citrix Systems</v>
      </c>
      <c r="B6" s="7">
        <f>'S&amp;P 500 data'!B105</f>
        <v>0.0009199987761367989</v>
      </c>
      <c r="C6" s="8">
        <f>'S&amp;P 500 data'!C105</f>
        <v>-0.09588857619298974</v>
      </c>
      <c r="D6" s="7">
        <f>'S&amp;P 500 data'!D105</f>
        <v>0.016255112672897108</v>
      </c>
      <c r="E6" s="7">
        <f>'S&amp;P 500 data'!E105</f>
        <v>-0.08009634974884718</v>
      </c>
      <c r="F6" s="23">
        <v>1.8487876494823154</v>
      </c>
      <c r="J6" s="8"/>
    </row>
    <row r="7" spans="1:6" ht="12.75">
      <c r="A7" s="6" t="str">
        <f>'S&amp;P 500 data'!A6</f>
        <v>Adobe Systems</v>
      </c>
      <c r="B7" s="7">
        <f>'S&amp;P 500 data'!B5</f>
        <v>-0.7462069018133755</v>
      </c>
      <c r="C7" s="8">
        <f>'S&amp;P 500 data'!C5</f>
        <v>0.7224006614020517</v>
      </c>
      <c r="D7" s="7">
        <f>'S&amp;P 500 data'!D5</f>
        <v>-0.12246197213765946</v>
      </c>
      <c r="E7" s="7">
        <f>'S&amp;P 500 data'!E5</f>
        <v>0.975383643769004</v>
      </c>
      <c r="F7" s="23">
        <v>1.8072823352115774</v>
      </c>
    </row>
    <row r="8" spans="1:6" ht="12.75">
      <c r="A8" s="6" t="str">
        <f>'S&amp;P 500 data'!A76</f>
        <v>Boise Cascade</v>
      </c>
      <c r="B8" s="7">
        <f>'S&amp;P 500 data'!B75</f>
        <v>-0.4043933880285471</v>
      </c>
      <c r="C8" s="8">
        <f>'S&amp;P 500 data'!C75</f>
        <v>-0.13852588306566105</v>
      </c>
      <c r="D8" s="7">
        <f>'S&amp;P 500 data'!D75</f>
        <v>0.023483025056216366</v>
      </c>
      <c r="E8" s="7">
        <f>'S&amp;P 500 data'!E75</f>
        <v>0.0884227716991309</v>
      </c>
      <c r="F8" s="23">
        <v>1.7484951113965028</v>
      </c>
    </row>
    <row r="9" spans="1:6" ht="12.75">
      <c r="A9" s="6" t="str">
        <f>'S&amp;P 500 data'!A22</f>
        <v>ALLTEL Corp.</v>
      </c>
      <c r="B9" s="7">
        <f>'S&amp;P 500 data'!B21</f>
        <v>-0.21070413101719654</v>
      </c>
      <c r="C9" s="8">
        <f>'S&amp;P 500 data'!C21</f>
        <v>0.9673060278139296</v>
      </c>
      <c r="D9" s="7">
        <f>'S&amp;P 500 data'!D21</f>
        <v>-0.16397853733526918</v>
      </c>
      <c r="E9" s="7">
        <f>'S&amp;P 500 data'!E21</f>
        <v>0.9093407191039162</v>
      </c>
      <c r="F9" s="23">
        <v>1.6996517444315162</v>
      </c>
    </row>
    <row r="10" spans="1:6" ht="12.75">
      <c r="A10" s="6" t="str">
        <f>'S&amp;P 500 data'!A196</f>
        <v>Grainger (W.W.) Inc.</v>
      </c>
      <c r="B10" s="7">
        <f>'S&amp;P 500 data'!B21</f>
        <v>-0.21070413101719654</v>
      </c>
      <c r="C10" s="8">
        <f>'S&amp;P 500 data'!C21</f>
        <v>0.9673060278139296</v>
      </c>
      <c r="D10" s="7">
        <f>'S&amp;P 500 data'!D21</f>
        <v>-0.16397853733526918</v>
      </c>
      <c r="E10" s="7">
        <f>'S&amp;P 500 data'!E21</f>
        <v>0.9093407191039162</v>
      </c>
      <c r="F10" s="23">
        <v>1.6996517444315162</v>
      </c>
    </row>
    <row r="11" spans="1:6" ht="12.75">
      <c r="A11" s="6" t="str">
        <f>'S&amp;P 500 data'!A156</f>
        <v>Ecolab Inc.</v>
      </c>
      <c r="B11" s="7">
        <f>'S&amp;P 500 data'!B155</f>
        <v>0.1680761635454473</v>
      </c>
      <c r="C11" s="8">
        <f>'S&amp;P 500 data'!C155</f>
        <v>-0.24061736771716635</v>
      </c>
      <c r="D11" s="7">
        <f>'S&amp;P 500 data'!D155</f>
        <v>0.040789660026096006</v>
      </c>
      <c r="E11" s="7">
        <f>'S&amp;P 500 data'!E155</f>
        <v>-0.28439319136896335</v>
      </c>
      <c r="F11" s="23">
        <v>1.6289337540227138</v>
      </c>
    </row>
    <row r="12" spans="1:6" ht="12.75">
      <c r="A12" s="6" t="str">
        <f>'S&amp;P 500 data'!A405</f>
        <v>Tenet Healthcare Corp.</v>
      </c>
      <c r="B12" s="7">
        <f>'S&amp;P 500 data'!B404</f>
        <v>0.08334050589873489</v>
      </c>
      <c r="C12" s="8">
        <f>'S&amp;P 500 data'!C404</f>
        <v>-1.9722377347449846</v>
      </c>
      <c r="D12" s="7">
        <f>'S&amp;P 500 data'!D404</f>
        <v>0.33433541167089376</v>
      </c>
      <c r="E12" s="7">
        <f>'S&amp;P 500 data'!E404</f>
        <v>-1.6798340880705067</v>
      </c>
      <c r="F12" s="23">
        <v>1.6253895091801096</v>
      </c>
    </row>
    <row r="13" spans="1:6" ht="12.75">
      <c r="A13" s="6" t="str">
        <f>'S&amp;P 500 data'!A21</f>
        <v>Allstate Corp.</v>
      </c>
      <c r="B13" s="7">
        <f>'S&amp;P 500 data'!B20</f>
        <v>-0.03450640895335966</v>
      </c>
      <c r="C13" s="8">
        <f>'S&amp;P 500 data'!C20</f>
        <v>-0.8601463221082204</v>
      </c>
      <c r="D13" s="7">
        <f>'S&amp;P 500 data'!D20</f>
        <v>0.14581273323849142</v>
      </c>
      <c r="E13" s="7">
        <f>'S&amp;P 500 data'!E20</f>
        <v>-0.6969721076128165</v>
      </c>
      <c r="F13" s="23">
        <v>1.6130426013103005</v>
      </c>
    </row>
    <row r="14" spans="1:6" ht="12.75">
      <c r="A14" s="6" t="str">
        <f>'S&amp;P 500 data'!A423</f>
        <v>U.S. Bancorp (Old2)</v>
      </c>
      <c r="B14" s="7">
        <f>'S&amp;P 500 data'!B20</f>
        <v>-0.03450640895335966</v>
      </c>
      <c r="C14" s="8">
        <f>'S&amp;P 500 data'!C20</f>
        <v>-0.8601463221082204</v>
      </c>
      <c r="D14" s="7">
        <f>'S&amp;P 500 data'!D20</f>
        <v>0.14581273323849142</v>
      </c>
      <c r="E14" s="7">
        <f>'S&amp;P 500 data'!E20</f>
        <v>-0.6969721076128165</v>
      </c>
      <c r="F14" s="23">
        <v>1.6130426013103005</v>
      </c>
    </row>
    <row r="15" spans="1:6" ht="12.75">
      <c r="A15" s="6" t="str">
        <f>'S&amp;P 500 data'!A280</f>
        <v>MetLife Inc.</v>
      </c>
      <c r="B15" s="7">
        <f>'S&amp;P 500 data'!B279</f>
        <v>-0.2268626668383521</v>
      </c>
      <c r="C15" s="8">
        <f>'S&amp;P 500 data'!C279</f>
        <v>0.2908596888079078</v>
      </c>
      <c r="D15" s="7">
        <f>'S&amp;P 500 data'!D279</f>
        <v>-0.04930678086261943</v>
      </c>
      <c r="E15" s="7">
        <f>'S&amp;P 500 data'!E279</f>
        <v>0.35569610793839423</v>
      </c>
      <c r="F15" s="23">
        <v>1.604998191678676</v>
      </c>
    </row>
    <row r="16" spans="1:6" ht="12.75">
      <c r="A16" s="6" t="str">
        <f>'S&amp;P 500 data'!A209</f>
        <v>Home Depot</v>
      </c>
      <c r="B16" s="7">
        <f>'S&amp;P 500 data'!B208</f>
        <v>0.04718049254582124</v>
      </c>
      <c r="C16" s="8">
        <f>'S&amp;P 500 data'!C208</f>
        <v>0.3758601720080357</v>
      </c>
      <c r="D16" s="7">
        <f>'S&amp;P 500 data'!D208</f>
        <v>-0.06371613478699015</v>
      </c>
      <c r="E16" s="7">
        <f>'S&amp;P 500 data'!E208</f>
        <v>0.2884057444843735</v>
      </c>
      <c r="F16" s="23">
        <v>1.5563575455125007</v>
      </c>
    </row>
    <row r="17" spans="1:6" ht="12.75">
      <c r="A17" s="6" t="str">
        <f>'S&amp;P 500 data'!A229</f>
        <v>Johnson &amp; Johnson</v>
      </c>
      <c r="B17" s="7">
        <f>'S&amp;P 500 data'!B228</f>
        <v>-0.04961073775968473</v>
      </c>
      <c r="C17" s="8">
        <f>'S&amp;P 500 data'!C228</f>
        <v>-0.14159317485865586</v>
      </c>
      <c r="D17" s="7">
        <f>'S&amp;P 500 data'!D228</f>
        <v>0.024002994959569965</v>
      </c>
      <c r="E17" s="7">
        <f>'S&amp;P 500 data'!E228</f>
        <v>-0.0926291387510326</v>
      </c>
      <c r="F17" s="23">
        <v>1.5486855395961907</v>
      </c>
    </row>
    <row r="18" spans="1:6" ht="12.75">
      <c r="A18" s="6" t="str">
        <f>'S&amp;P 500 data'!A376</f>
        <v>Siebel  Systems Inc</v>
      </c>
      <c r="B18" s="7">
        <f>'S&amp;P 500 data'!B375</f>
        <v>0.07060366659117823</v>
      </c>
      <c r="C18" s="8">
        <f>'S&amp;P 500 data'!C375</f>
        <v>-0.7333218806327286</v>
      </c>
      <c r="D18" s="7">
        <f>'S&amp;P 500 data'!D375</f>
        <v>0.12431334647408476</v>
      </c>
      <c r="E18" s="7">
        <f>'S&amp;P 500 data'!E375</f>
        <v>-0.6445319128981951</v>
      </c>
      <c r="F18" s="23">
        <v>1.4957340297673223</v>
      </c>
    </row>
    <row r="19" spans="1:6" ht="12.75">
      <c r="A19" s="6" t="str">
        <f>'S&amp;P 500 data'!A339</f>
        <v>Potlatch Corp.</v>
      </c>
      <c r="B19" s="7">
        <f>'S&amp;P 500 data'!B338</f>
        <v>-0.20758653754267098</v>
      </c>
      <c r="C19" s="8">
        <f>'S&amp;P 500 data'!C338</f>
        <v>-0.28682768144181203</v>
      </c>
      <c r="D19" s="7">
        <f>'S&amp;P 500 data'!D338</f>
        <v>0.048623271558008135</v>
      </c>
      <c r="E19" s="7">
        <f>'S&amp;P 500 data'!E338</f>
        <v>-0.13375976061283013</v>
      </c>
      <c r="F19" s="23">
        <v>1.4875914345586827</v>
      </c>
    </row>
    <row r="20" spans="1:6" ht="12.75">
      <c r="A20" s="6" t="str">
        <f>'S&amp;P 500 data'!A421</f>
        <v>TXU Corp.</v>
      </c>
      <c r="B20" s="7">
        <f>'S&amp;P 500 data'!B420</f>
        <v>-0.01882088695245454</v>
      </c>
      <c r="C20" s="8">
        <f>'S&amp;P 500 data'!C420</f>
        <v>0.10204608950287497</v>
      </c>
      <c r="D20" s="7">
        <f>'S&amp;P 500 data'!D420</f>
        <v>-0.017298939545825124</v>
      </c>
      <c r="E20" s="7">
        <f>'S&amp;P 500 data'!E420</f>
        <v>0.09421665101423514</v>
      </c>
      <c r="F20" s="23">
        <v>1.4815759774394368</v>
      </c>
    </row>
    <row r="21" spans="1:6" ht="12.75">
      <c r="A21" s="6" t="str">
        <f>'S&amp;P 500 data'!A404</f>
        <v>Temple-Inland</v>
      </c>
      <c r="B21" s="7">
        <f>'S&amp;P 500 data'!B403</f>
        <v>-0.7352212382628855</v>
      </c>
      <c r="C21" s="8">
        <f>'S&amp;P 500 data'!C403</f>
        <v>1.466433128670479</v>
      </c>
      <c r="D21" s="7">
        <f>'S&amp;P 500 data'!D403</f>
        <v>-0.24859098633222118</v>
      </c>
      <c r="E21" s="7">
        <f>'S&amp;P 500 data'!E403</f>
        <v>1.587759793434266</v>
      </c>
      <c r="F21" s="23">
        <v>1.4770285504898193</v>
      </c>
    </row>
    <row r="22" spans="1:6" ht="12.75">
      <c r="A22" s="6" t="str">
        <f>'S&amp;P 500 data'!A60</f>
        <v>Bard (C.R.) Inc.</v>
      </c>
      <c r="B22" s="7">
        <f>'S&amp;P 500 data'!B59</f>
        <v>0.09172887510352279</v>
      </c>
      <c r="C22" s="8">
        <f>'S&amp;P 500 data'!C59</f>
        <v>1.4218563590042281</v>
      </c>
      <c r="D22" s="7">
        <f>'S&amp;P 500 data'!D59</f>
        <v>-0.24103429457302428</v>
      </c>
      <c r="E22" s="7">
        <f>'S&amp;P 500 data'!E59</f>
        <v>1.1346697931826937</v>
      </c>
      <c r="F22" s="23">
        <v>1.4578346232647101</v>
      </c>
    </row>
    <row r="23" spans="1:6" ht="12.75">
      <c r="A23" s="6" t="str">
        <f>'S&amp;P 500 data'!A225</f>
        <v>ITT Industries, Inc.</v>
      </c>
      <c r="B23" s="7">
        <f>'S&amp;P 500 data'!B224</f>
        <v>0.0847543272087956</v>
      </c>
      <c r="C23" s="8">
        <f>'S&amp;P 500 data'!C224</f>
        <v>-1.9680907899587154</v>
      </c>
      <c r="D23" s="7">
        <f>'S&amp;P 500 data'!D224</f>
        <v>0.3336324180774399</v>
      </c>
      <c r="E23" s="7">
        <f>'S&amp;P 500 data'!E224</f>
        <v>-1.6771014839265372</v>
      </c>
      <c r="F23" s="23">
        <v>1.4336587390046553</v>
      </c>
    </row>
    <row r="24" spans="1:6" ht="12.75">
      <c r="A24" s="6" t="str">
        <f>'S&amp;P 500 data'!A192</f>
        <v>Gillette Co.</v>
      </c>
      <c r="B24" s="7">
        <f>'S&amp;P 500 data'!B191</f>
        <v>-0.09954082380745721</v>
      </c>
      <c r="C24" s="8">
        <f>'S&amp;P 500 data'!C191</f>
        <v>-0.22163543722019163</v>
      </c>
      <c r="D24" s="7">
        <f>'S&amp;P 500 data'!D191</f>
        <v>0.0375718270867851</v>
      </c>
      <c r="E24" s="7">
        <f>'S&amp;P 500 data'!E191</f>
        <v>-0.13398085161841095</v>
      </c>
      <c r="F24" s="23">
        <v>1.3822825410426662</v>
      </c>
    </row>
    <row r="25" spans="1:6" ht="12.75">
      <c r="A25" s="6" t="str">
        <f>'S&amp;P 500 data'!A343</f>
        <v>Praxair, Inc.</v>
      </c>
      <c r="B25" s="7">
        <f>'S&amp;P 500 data'!B342</f>
        <v>0.15217907706890355</v>
      </c>
      <c r="C25" s="8">
        <f>'S&amp;P 500 data'!C342</f>
        <v>0.3356631528600813</v>
      </c>
      <c r="D25" s="7">
        <f>'S&amp;P 500 data'!D342</f>
        <v>-0.05690190204617309</v>
      </c>
      <c r="E25" s="7">
        <f>'S&amp;P 500 data'!E342</f>
        <v>0.20219419343633177</v>
      </c>
      <c r="F25" s="23">
        <v>1.375698770831383</v>
      </c>
    </row>
    <row r="26" spans="1:6" ht="12.75">
      <c r="A26" s="6" t="str">
        <f>'S&amp;P 500 data'!A328</f>
        <v>PepsiCo Inc.</v>
      </c>
      <c r="B26" s="7">
        <f>'S&amp;P 500 data'!B327</f>
        <v>0.08100842387736339</v>
      </c>
      <c r="C26" s="8">
        <f>'S&amp;P 500 data'!C327</f>
        <v>-0.05823036402624293</v>
      </c>
      <c r="D26" s="7">
        <f>'S&amp;P 500 data'!D327</f>
        <v>0.009871260642407929</v>
      </c>
      <c r="E26" s="7">
        <f>'S&amp;P 500 data'!E327</f>
        <v>-0.0891175095888925</v>
      </c>
      <c r="F26" s="23">
        <v>1.347768558724931</v>
      </c>
    </row>
    <row r="27" spans="1:6" ht="12.75">
      <c r="A27" s="6" t="str">
        <f>'S&amp;P 500 data'!A322</f>
        <v>Parametric Technology</v>
      </c>
      <c r="B27" s="7">
        <f>'S&amp;P 500 data'!B321</f>
        <v>-0.8629580617740454</v>
      </c>
      <c r="C27" s="8">
        <f>'S&amp;P 500 data'!C321</f>
        <v>-1.464342640908117</v>
      </c>
      <c r="D27" s="7">
        <f>'S&amp;P 500 data'!D321</f>
        <v>0.2482366050756874</v>
      </c>
      <c r="E27" s="7">
        <f>'S&amp;P 500 data'!E321</f>
        <v>-0.781919150861518</v>
      </c>
      <c r="F27" s="23">
        <v>1.335415297503866</v>
      </c>
    </row>
    <row r="28" spans="1:6" ht="12.75">
      <c r="A28" s="6" t="str">
        <f>'S&amp;P 500 data'!A354</f>
        <v>RadioShack Corp</v>
      </c>
      <c r="B28" s="7">
        <f>'S&amp;P 500 data'!B353</f>
        <v>-0.6538414885907684</v>
      </c>
      <c r="C28" s="8">
        <f>'S&amp;P 500 data'!C353</f>
        <v>0.98756268561847</v>
      </c>
      <c r="D28" s="7">
        <f>'S&amp;P 500 data'!D353</f>
        <v>-0.16741246312770575</v>
      </c>
      <c r="E28" s="7">
        <f>'S&amp;P 500 data'!E353</f>
        <v>1.1491226393106009</v>
      </c>
      <c r="F28" s="23">
        <v>1.3277708413828482</v>
      </c>
    </row>
    <row r="29" spans="1:6" ht="12.75">
      <c r="A29" s="6" t="str">
        <f>'S&amp;P 500 data'!A337</f>
        <v>Placer Dome Inc.</v>
      </c>
      <c r="B29" s="7">
        <f>'S&amp;P 500 data'!B336</f>
        <v>0.20098282058868988</v>
      </c>
      <c r="C29" s="8">
        <f>'S&amp;P 500 data'!C336</f>
        <v>0.16927761141417452</v>
      </c>
      <c r="D29" s="7">
        <f>'S&amp;P 500 data'!D336</f>
        <v>-0.028696084098675644</v>
      </c>
      <c r="E29" s="7">
        <f>'S&amp;P 500 data'!E336</f>
        <v>0.039459458156453395</v>
      </c>
      <c r="F29" s="23">
        <v>1.318409791824674</v>
      </c>
    </row>
    <row r="30" spans="1:6" ht="12.75">
      <c r="A30" s="6" t="str">
        <f>'S&amp;P 500 data'!A81</f>
        <v>BROADVISION iNC.</v>
      </c>
      <c r="B30" s="7">
        <f>'S&amp;P 500 data'!B80</f>
        <v>-0.5134523936680385</v>
      </c>
      <c r="C30" s="8">
        <f>'S&amp;P 500 data'!C80</f>
        <v>0.3580000869120692</v>
      </c>
      <c r="D30" s="7">
        <f>'S&amp;P 500 data'!D80</f>
        <v>-0.06068847803048393</v>
      </c>
      <c r="E30" s="7">
        <f>'S&amp;P 500 data'!E80</f>
        <v>0.5556489548810903</v>
      </c>
      <c r="F30" s="23">
        <v>1.3135299658227741</v>
      </c>
    </row>
    <row r="31" spans="1:6" ht="12.75">
      <c r="A31" s="6" t="str">
        <f>'S&amp;P 500 data'!A43</f>
        <v>Applera Corp-Applied Biosystems Group</v>
      </c>
      <c r="B31" s="7">
        <f>'S&amp;P 500 data'!B42</f>
        <v>0.47226888191800165</v>
      </c>
      <c r="C31" s="8">
        <f>'S&amp;P 500 data'!C42</f>
        <v>1.0719651204526528</v>
      </c>
      <c r="D31" s="7">
        <f>'S&amp;P 500 data'!D42</f>
        <v>-0.18172043538641572</v>
      </c>
      <c r="E31" s="7">
        <f>'S&amp;P 500 data'!E42</f>
        <v>0.6526283236324842</v>
      </c>
      <c r="F31" s="23">
        <v>1.3087881777346697</v>
      </c>
    </row>
    <row r="32" spans="1:6" ht="12.75">
      <c r="A32" s="6" t="str">
        <f>'S&amp;P 500 data'!A425</f>
        <v>Union Pacific</v>
      </c>
      <c r="B32" s="7">
        <f>'S&amp;P 500 data'!B42</f>
        <v>0.47226888191800165</v>
      </c>
      <c r="C32" s="8">
        <f>'S&amp;P 500 data'!C42</f>
        <v>1.0719651204526528</v>
      </c>
      <c r="D32" s="7">
        <f>'S&amp;P 500 data'!D42</f>
        <v>-0.18172043538641572</v>
      </c>
      <c r="E32" s="7">
        <f>'S&amp;P 500 data'!E42</f>
        <v>0.6526283236324842</v>
      </c>
      <c r="F32" s="23">
        <v>1.3087881777346697</v>
      </c>
    </row>
    <row r="33" spans="1:6" ht="12.75">
      <c r="A33" s="6" t="str">
        <f>'S&amp;P 500 data'!A463</f>
        <v>Yahoo Inc.</v>
      </c>
      <c r="B33" s="7">
        <f>'S&amp;P 500 data'!B462</f>
        <v>-0.15338755041603147</v>
      </c>
      <c r="C33" s="8">
        <f>'S&amp;P 500 data'!C462</f>
        <v>0.2155708810163084</v>
      </c>
      <c r="D33" s="7">
        <f>'S&amp;P 500 data'!D462</f>
        <v>-0.03654375838121967</v>
      </c>
      <c r="E33" s="7">
        <f>'S&amp;P 500 data'!E462</f>
        <v>0.25620220872391125</v>
      </c>
      <c r="F33" s="23">
        <v>1.3079271639074435</v>
      </c>
    </row>
    <row r="34" spans="1:6" ht="12.75">
      <c r="A34" s="6" t="str">
        <f>'S&amp;P 500 data'!A62</f>
        <v>Bausch &amp; Lomb</v>
      </c>
      <c r="B34" s="7">
        <f>'S&amp;P 500 data'!B61</f>
        <v>-0.012633122527109353</v>
      </c>
      <c r="C34" s="8">
        <f>'S&amp;P 500 data'!C61</f>
        <v>-0.4533924969761616</v>
      </c>
      <c r="D34" s="7">
        <f>'S&amp;P 500 data'!D61</f>
        <v>0.07685948020085914</v>
      </c>
      <c r="E34" s="7">
        <f>'S&amp;P 500 data'!E61</f>
        <v>-0.37017681435890076</v>
      </c>
      <c r="F34" s="23">
        <v>1.2864204261870538</v>
      </c>
    </row>
    <row r="35" spans="1:6" ht="12.75">
      <c r="A35" s="6" t="str">
        <f>'S&amp;P 500 data'!A82</f>
        <v>Brown-Forman Corp.</v>
      </c>
      <c r="B35" s="7">
        <f>'S&amp;P 500 data'!B81</f>
        <v>-0.7680423272349848</v>
      </c>
      <c r="C35" s="8">
        <f>'S&amp;P 500 data'!C81</f>
        <v>1.9906045868913846</v>
      </c>
      <c r="D35" s="7">
        <f>'S&amp;P 500 data'!D81</f>
        <v>-0.33744897600712176</v>
      </c>
      <c r="E35" s="7">
        <f>'S&amp;P 500 data'!E81</f>
        <v>2.0395867949239843</v>
      </c>
      <c r="F35" s="23">
        <v>1.2819502471757394</v>
      </c>
    </row>
    <row r="36" spans="1:6" ht="12.75">
      <c r="A36" s="6" t="str">
        <f>'S&amp;P 500 data'!A206</f>
        <v>Hercules, Inc.</v>
      </c>
      <c r="B36" s="7">
        <f>'S&amp;P 500 data'!B205</f>
        <v>-0.09903173013531663</v>
      </c>
      <c r="C36" s="8">
        <f>'S&amp;P 500 data'!C205</f>
        <v>2.1451515460864314</v>
      </c>
      <c r="D36" s="7">
        <f>'S&amp;P 500 data'!D205</f>
        <v>-0.36364790746182385</v>
      </c>
      <c r="E36" s="7">
        <f>'S&amp;P 500 data'!E205</f>
        <v>1.8313302528314885</v>
      </c>
      <c r="F36" s="23">
        <v>1.2481781370235037</v>
      </c>
    </row>
    <row r="37" spans="1:6" ht="12.75">
      <c r="A37" s="6" t="str">
        <f>'S&amp;P 500 data'!A160</f>
        <v>Emerson Electric</v>
      </c>
      <c r="B37" s="7">
        <f>'S&amp;P 500 data'!B159</f>
        <v>-0.7907202133468334</v>
      </c>
      <c r="C37" s="8">
        <f>'S&amp;P 500 data'!C159</f>
        <v>-0.7627159277858242</v>
      </c>
      <c r="D37" s="7">
        <f>'S&amp;P 500 data'!D159</f>
        <v>0.12929625025007127</v>
      </c>
      <c r="E37" s="7">
        <f>'S&amp;P 500 data'!E159</f>
        <v>-0.235578390079897</v>
      </c>
      <c r="F37" s="23">
        <v>1.2443203874488296</v>
      </c>
    </row>
    <row r="38" spans="1:6" ht="12.75">
      <c r="A38" s="6" t="str">
        <f>'S&amp;P 500 data'!A342</f>
        <v>PPG Industries</v>
      </c>
      <c r="B38" s="7">
        <f>'S&amp;P 500 data'!B341</f>
        <v>-0.2080678143393029</v>
      </c>
      <c r="C38" s="8">
        <f>'S&amp;P 500 data'!C341</f>
        <v>-0.22885632870756734</v>
      </c>
      <c r="D38" s="7">
        <f>'S&amp;P 500 data'!D341</f>
        <v>0.03879591872925373</v>
      </c>
      <c r="E38" s="7">
        <f>'S&amp;P 500 data'!E341</f>
        <v>-0.08537361212284335</v>
      </c>
      <c r="F38" s="23">
        <v>1.2387184803203513</v>
      </c>
    </row>
    <row r="39" spans="1:6" ht="12.75">
      <c r="A39" s="6" t="str">
        <f>'S&amp;P 500 data'!A454</f>
        <v>Whirlpool Corp.</v>
      </c>
      <c r="B39" s="7">
        <f>'S&amp;P 500 data'!B453</f>
        <v>0.09758966455471985</v>
      </c>
      <c r="C39" s="8">
        <f>'S&amp;P 500 data'!C453</f>
        <v>-1.3476480325807696</v>
      </c>
      <c r="D39" s="7">
        <f>'S&amp;P 500 data'!D453</f>
        <v>0.22845443620853398</v>
      </c>
      <c r="E39" s="7">
        <f>'S&amp;P 500 data'!E453</f>
        <v>-1.168294652768027</v>
      </c>
      <c r="F39" s="23">
        <v>1.2226061889226616</v>
      </c>
    </row>
    <row r="40" spans="1:6" ht="12.75">
      <c r="A40" s="6" t="str">
        <f>'S&amp;P 500 data'!A286</f>
        <v>Molex Inc.</v>
      </c>
      <c r="B40" s="7">
        <f>'S&amp;P 500 data'!B285</f>
        <v>0.002139348261366747</v>
      </c>
      <c r="C40" s="8">
        <f>'S&amp;P 500 data'!C285</f>
        <v>0.7494195535862103</v>
      </c>
      <c r="D40" s="7">
        <f>'S&amp;P 500 data'!D285</f>
        <v>-0.12704223763108394</v>
      </c>
      <c r="E40" s="7">
        <f>'S&amp;P 500 data'!E285</f>
        <v>0.6213009288181186</v>
      </c>
      <c r="F40" s="23">
        <v>1.1961393438831693</v>
      </c>
    </row>
    <row r="41" spans="1:6" ht="12.75">
      <c r="A41" s="6" t="str">
        <f>'S&amp;P 500 data'!A452</f>
        <v>Wendy's International</v>
      </c>
      <c r="B41" s="7">
        <f>'S&amp;P 500 data'!B451</f>
        <v>-0.20248937097807462</v>
      </c>
      <c r="C41" s="8">
        <f>'S&amp;P 500 data'!C451</f>
        <v>-0.3673747783760408</v>
      </c>
      <c r="D41" s="7">
        <f>'S&amp;P 500 data'!D451</f>
        <v>0.062277683669681304</v>
      </c>
      <c r="E41" s="7">
        <f>'S&amp;P 500 data'!E451</f>
        <v>-0.20321702298659405</v>
      </c>
      <c r="F41" s="23">
        <v>1.1943407701150308</v>
      </c>
    </row>
    <row r="42" spans="1:6" ht="12.75">
      <c r="A42" s="6" t="str">
        <f>'S&amp;P 500 data'!A83</f>
        <v>Brunswick Corp.</v>
      </c>
      <c r="B42" s="7">
        <f>'S&amp;P 500 data'!B82</f>
        <v>-0.038535276673543284</v>
      </c>
      <c r="C42" s="8">
        <f>'S&amp;P 500 data'!C82</f>
        <v>0.7824623210397004</v>
      </c>
      <c r="D42" s="7">
        <f>'S&amp;P 500 data'!D82</f>
        <v>-0.13264367556358383</v>
      </c>
      <c r="E42" s="7">
        <f>'S&amp;P 500 data'!E82</f>
        <v>0.6692072026743445</v>
      </c>
      <c r="F42" s="23">
        <v>1.188960239044707</v>
      </c>
    </row>
    <row r="43" spans="1:6" ht="12.75">
      <c r="A43" s="6" t="str">
        <f>'S&amp;P 500 data'!A386</f>
        <v>St. Paul Cos.</v>
      </c>
      <c r="B43" s="7">
        <f>'S&amp;P 500 data'!B385</f>
        <v>0.2638860879085072</v>
      </c>
      <c r="C43" s="8">
        <f>'S&amp;P 500 data'!C385</f>
        <v>-0.39101076162812465</v>
      </c>
      <c r="D43" s="7">
        <f>'S&amp;P 500 data'!D385</f>
        <v>0.06628447557494499</v>
      </c>
      <c r="E43" s="7">
        <f>'S&amp;P 500 data'!E385</f>
        <v>-0.4574973714296961</v>
      </c>
      <c r="F43" s="23">
        <v>1.1751856341282312</v>
      </c>
    </row>
    <row r="44" spans="1:6" ht="12.75">
      <c r="A44" s="6" t="str">
        <f>'S&amp;P 500 data'!A269</f>
        <v>McDonald's Corp.</v>
      </c>
      <c r="B44" s="7">
        <f>'S&amp;P 500 data'!B268</f>
        <v>0.14139539141987645</v>
      </c>
      <c r="C44" s="8">
        <f>'S&amp;P 500 data'!C268</f>
        <v>0.7197474943717221</v>
      </c>
      <c r="D44" s="7">
        <f>'S&amp;P 500 data'!D268</f>
        <v>-0.12201220501491876</v>
      </c>
      <c r="E44" s="7">
        <f>'S&amp;P 500 data'!E268</f>
        <v>0.5265939126557956</v>
      </c>
      <c r="F44" s="23">
        <v>1.171004926729914</v>
      </c>
    </row>
    <row r="45" spans="1:6" ht="12.75">
      <c r="A45" s="6" t="str">
        <f>'S&amp;P 500 data'!A323</f>
        <v>Parker-Hannifin</v>
      </c>
      <c r="B45" s="7">
        <f>'S&amp;P 500 data'!B322</f>
        <v>-0.4187907019326853</v>
      </c>
      <c r="C45" s="8">
        <f>'S&amp;P 500 data'!C322</f>
        <v>0.2692080496418967</v>
      </c>
      <c r="D45" s="7">
        <f>'S&amp;P 500 data'!D322</f>
        <v>-0.0456363766479602</v>
      </c>
      <c r="E45" s="7">
        <f>'S&amp;P 500 data'!E322</f>
        <v>0.43428113661853723</v>
      </c>
      <c r="F45" s="23">
        <v>1.1702298158011102</v>
      </c>
    </row>
    <row r="46" spans="1:6" ht="12.75">
      <c r="A46" s="6" t="str">
        <f>'S&amp;P 500 data'!A275</f>
        <v>Mellon Bank Corp.</v>
      </c>
      <c r="B46" s="7">
        <f>'S&amp;P 500 data'!B274</f>
        <v>-0.14783243075681607</v>
      </c>
      <c r="C46" s="8">
        <f>'S&amp;P 500 data'!C274</f>
        <v>0.6206436029216125</v>
      </c>
      <c r="D46" s="7">
        <f>'S&amp;P 500 data'!D274</f>
        <v>-0.1052120293756243</v>
      </c>
      <c r="E46" s="7">
        <f>'S&amp;P 500 data'!E274</f>
        <v>0.5898116685369618</v>
      </c>
      <c r="F46" s="23">
        <v>1.1592141480872669</v>
      </c>
    </row>
    <row r="47" spans="1:6" ht="12.75">
      <c r="A47" s="6" t="str">
        <f>'S&amp;P 500 data'!A45</f>
        <v>Applied Micro Circuits</v>
      </c>
      <c r="B47" s="7">
        <f>'S&amp;P 500 data'!B44</f>
        <v>0.05008179310300731</v>
      </c>
      <c r="C47" s="8">
        <f>'S&amp;P 500 data'!C44</f>
        <v>1.1945044394774378</v>
      </c>
      <c r="D47" s="7">
        <f>'S&amp;P 500 data'!D44</f>
        <v>-0.2024934045626291</v>
      </c>
      <c r="E47" s="7">
        <f>'S&amp;P 500 data'!E44</f>
        <v>0.9668129879825511</v>
      </c>
      <c r="F47" s="23">
        <v>1.1146685120350663</v>
      </c>
    </row>
    <row r="48" spans="1:6" ht="12.75">
      <c r="A48" s="6" t="str">
        <f>'S&amp;P 500 data'!A433</f>
        <v>UST Inc.</v>
      </c>
      <c r="B48" s="7">
        <f>'S&amp;P 500 data'!B44</f>
        <v>0.05008179310300731</v>
      </c>
      <c r="C48" s="8">
        <f>'S&amp;P 500 data'!C44</f>
        <v>1.1945044394774378</v>
      </c>
      <c r="D48" s="7">
        <f>'S&amp;P 500 data'!D44</f>
        <v>-0.2024934045626291</v>
      </c>
      <c r="E48" s="7">
        <f>'S&amp;P 500 data'!E44</f>
        <v>0.9668129879825511</v>
      </c>
      <c r="F48" s="23">
        <v>1.1146685120350663</v>
      </c>
    </row>
    <row r="49" spans="1:6" ht="12.75">
      <c r="A49" s="6" t="str">
        <f>'S&amp;P 500 data'!A200</f>
        <v>Harley-Davidson</v>
      </c>
      <c r="B49" s="7">
        <f>'S&amp;P 500 data'!B29</f>
        <v>0.5057146011917113</v>
      </c>
      <c r="C49" s="8">
        <f>'S&amp;P 500 data'!C29</f>
        <v>1.3438727333786353</v>
      </c>
      <c r="D49" s="7">
        <f>'S&amp;P 500 data'!D29</f>
        <v>-0.22781444428936024</v>
      </c>
      <c r="E49" s="7">
        <f>'S&amp;P 500 data'!E29</f>
        <v>0.8616141195495174</v>
      </c>
      <c r="F49" s="23">
        <v>1.0979481223165832</v>
      </c>
    </row>
    <row r="50" spans="1:6" ht="12.75">
      <c r="A50" s="6" t="str">
        <f>'S&amp;P 500 data'!A439</f>
        <v>Viacom Inc.</v>
      </c>
      <c r="B50" s="7">
        <f>'S&amp;P 500 data'!B438</f>
        <v>-0.025567005697737732</v>
      </c>
      <c r="C50" s="8">
        <f>'S&amp;P 500 data'!C438</f>
        <v>2.0882504307921312</v>
      </c>
      <c r="D50" s="7">
        <f>'S&amp;P 500 data'!D438</f>
        <v>-0.3540019821905925</v>
      </c>
      <c r="E50" s="7">
        <f>'S&amp;P 500 data'!E438</f>
        <v>1.7471121775052512</v>
      </c>
      <c r="F50" s="23">
        <v>1.091395742616863</v>
      </c>
    </row>
    <row r="51" spans="1:6" ht="12.75">
      <c r="A51" s="6" t="str">
        <f>'S&amp;P 500 data'!A397</f>
        <v>Symbol Technologies</v>
      </c>
      <c r="B51" s="7">
        <f>'S&amp;P 500 data'!B396</f>
        <v>0.6450184174675022</v>
      </c>
      <c r="C51" s="8">
        <f>'S&amp;P 500 data'!C396</f>
        <v>-0.35943136118822583</v>
      </c>
      <c r="D51" s="7">
        <f>'S&amp;P 500 data'!D396</f>
        <v>0.06093110885835148</v>
      </c>
      <c r="E51" s="7">
        <f>'S&amp;P 500 data'!E396</f>
        <v>-0.6230334478983186</v>
      </c>
      <c r="F51" s="23">
        <v>1.0802754406915194</v>
      </c>
    </row>
    <row r="52" spans="1:6" ht="12.75">
      <c r="A52" s="6" t="str">
        <f>'S&amp;P 500 data'!A73</f>
        <v>Black &amp; Decker Corp.</v>
      </c>
      <c r="B52" s="7">
        <f>'S&amp;P 500 data'!B72</f>
        <v>0.17112134434602447</v>
      </c>
      <c r="C52" s="8">
        <f>'S&amp;P 500 data'!C72</f>
        <v>1.7668531025291472</v>
      </c>
      <c r="D52" s="7">
        <f>'S&amp;P 500 data'!D72</f>
        <v>-0.299518434816105</v>
      </c>
      <c r="E52" s="7">
        <f>'S&amp;P 500 data'!E72</f>
        <v>1.3812370382397234</v>
      </c>
      <c r="F52" s="23">
        <v>1.0668205146492122</v>
      </c>
    </row>
    <row r="53" spans="1:6" ht="12.75">
      <c r="A53" s="6" t="str">
        <f>'S&amp;P 500 data'!A212</f>
        <v>Household International</v>
      </c>
      <c r="B53" s="7">
        <f>'S&amp;P 500 data'!B211</f>
        <v>-0.2709288263056625</v>
      </c>
      <c r="C53" s="8">
        <f>'S&amp;P 500 data'!C211</f>
        <v>-0.41315894979239776</v>
      </c>
      <c r="D53" s="7">
        <f>'S&amp;P 500 data'!D211</f>
        <v>0.07003905519646518</v>
      </c>
      <c r="E53" s="7">
        <f>'S&amp;P 500 data'!E211</f>
        <v>-0.20680534079171572</v>
      </c>
      <c r="F53" s="23">
        <v>1.060170718291155</v>
      </c>
    </row>
    <row r="54" spans="1:6" ht="12.75">
      <c r="A54" s="6" t="str">
        <f>'S&amp;P 500 data'!A271</f>
        <v>McKesson Corp. (New)</v>
      </c>
      <c r="B54" s="7">
        <f>'S&amp;P 500 data'!B270</f>
        <v>0.057382854231355473</v>
      </c>
      <c r="C54" s="8">
        <f>'S&amp;P 500 data'!C270</f>
        <v>-0.7783548864442427</v>
      </c>
      <c r="D54" s="7">
        <f>'S&amp;P 500 data'!D270</f>
        <v>0.13194737977114926</v>
      </c>
      <c r="E54" s="7">
        <f>'S&amp;P 500 data'!E270</f>
        <v>-0.6752789939829551</v>
      </c>
      <c r="F54" s="23">
        <v>1.0525271457371432</v>
      </c>
    </row>
    <row r="55" spans="1:6" ht="12.75">
      <c r="A55" s="6" t="str">
        <f>'S&amp;P 500 data'!A244</f>
        <v>Lehman Bros.</v>
      </c>
      <c r="B55" s="7">
        <f>'S&amp;P 500 data'!B243</f>
        <v>0.24146039280131462</v>
      </c>
      <c r="C55" s="8">
        <f>'S&amp;P 500 data'!C243</f>
        <v>0.9741021374414593</v>
      </c>
      <c r="D55" s="7">
        <f>'S&amp;P 500 data'!D243</f>
        <v>-0.16513061959698216</v>
      </c>
      <c r="E55" s="7">
        <f>'S&amp;P 500 data'!E243</f>
        <v>0.6874836490380482</v>
      </c>
      <c r="F55" s="23">
        <v>1.0490387073825076</v>
      </c>
    </row>
    <row r="56" spans="1:6" ht="12.75">
      <c r="A56" s="6" t="str">
        <f>'S&amp;P 500 data'!A122</f>
        <v>Constellation Energy Group</v>
      </c>
      <c r="B56" s="7">
        <f>'S&amp;P 500 data'!B121</f>
        <v>0.10897626899520339</v>
      </c>
      <c r="C56" s="8">
        <f>'S&amp;P 500 data'!C121</f>
        <v>0.6331295386817901</v>
      </c>
      <c r="D56" s="7">
        <f>'S&amp;P 500 data'!D121</f>
        <v>-0.10732865578375612</v>
      </c>
      <c r="E56" s="7">
        <f>'S&amp;P 500 data'!E121</f>
        <v>0.47097079454645363</v>
      </c>
      <c r="F56" s="23">
        <v>1.047427553346335</v>
      </c>
    </row>
    <row r="57" spans="1:6" ht="12.75">
      <c r="A57" s="6" t="str">
        <f>'S&amp;P 500 data'!A36</f>
        <v>Analog Devices</v>
      </c>
      <c r="B57" s="7">
        <f>'S&amp;P 500 data'!B35</f>
        <v>-0.1969267681064607</v>
      </c>
      <c r="C57" s="8">
        <f>'S&amp;P 500 data'!C35</f>
        <v>1.2231243414206219</v>
      </c>
      <c r="D57" s="7">
        <f>'S&amp;P 500 data'!D35</f>
        <v>-0.20734507458677673</v>
      </c>
      <c r="E57" s="7">
        <f>'S&amp;P 500 data'!E35</f>
        <v>1.1148605823681812</v>
      </c>
      <c r="F57" s="23">
        <v>1.0409249857597707</v>
      </c>
    </row>
    <row r="58" spans="1:6" ht="12.75">
      <c r="A58" s="6" t="str">
        <f>'S&amp;P 500 data'!A335</f>
        <v>Pinnacle West Capital</v>
      </c>
      <c r="B58" s="7">
        <f>'S&amp;P 500 data'!B35</f>
        <v>-0.1969267681064607</v>
      </c>
      <c r="C58" s="8">
        <f>'S&amp;P 500 data'!C35</f>
        <v>1.2231243414206219</v>
      </c>
      <c r="D58" s="7">
        <f>'S&amp;P 500 data'!D35</f>
        <v>-0.20734507458677673</v>
      </c>
      <c r="E58" s="7">
        <f>'S&amp;P 500 data'!E35</f>
        <v>1.1148605823681812</v>
      </c>
      <c r="F58" s="23">
        <v>1.0409249857597707</v>
      </c>
    </row>
    <row r="59" spans="1:6" ht="12.75">
      <c r="A59" s="6" t="str">
        <f>'S&amp;P 500 data'!A359</f>
        <v>Rowan Cos.</v>
      </c>
      <c r="B59" s="7">
        <f>'S&amp;P 500 data'!B358</f>
        <v>-0.02453001223854001</v>
      </c>
      <c r="C59" s="8">
        <f>'S&amp;P 500 data'!C358</f>
        <v>-1.4177864785374625</v>
      </c>
      <c r="D59" s="7">
        <f>'S&amp;P 500 data'!D358</f>
        <v>0.2403443649883014</v>
      </c>
      <c r="E59" s="7">
        <f>'S&amp;P 500 data'!E358</f>
        <v>-1.165100135330365</v>
      </c>
      <c r="F59" s="23">
        <v>1.0304364823809897</v>
      </c>
    </row>
    <row r="60" spans="1:6" ht="12.75">
      <c r="A60" s="6" t="str">
        <f>'S&amp;P 500 data'!A438</f>
        <v>Verizon Communications</v>
      </c>
      <c r="B60" s="7">
        <f>'S&amp;P 500 data'!B437</f>
        <v>-0.4876571219308035</v>
      </c>
      <c r="C60" s="8">
        <f>'S&amp;P 500 data'!C437</f>
        <v>-1.1237953713556337</v>
      </c>
      <c r="D60" s="7">
        <f>'S&amp;P 500 data'!D437</f>
        <v>0.1905067434300018</v>
      </c>
      <c r="E60" s="7">
        <f>'S&amp;P 500 data'!E437</f>
        <v>-0.687929860119769</v>
      </c>
      <c r="F60" s="23">
        <v>1.025301034660398</v>
      </c>
    </row>
    <row r="61" spans="1:6" ht="12.75">
      <c r="A61" s="6" t="str">
        <f>'S&amp;P 500 data'!A237</f>
        <v>Kinder Morgan</v>
      </c>
      <c r="B61" s="7">
        <f>'S&amp;P 500 data'!B236</f>
        <v>-0.13843565254369894</v>
      </c>
      <c r="C61" s="8">
        <f>'S&amp;P 500 data'!C236</f>
        <v>0.4647954055771537</v>
      </c>
      <c r="D61" s="7">
        <f>'S&amp;P 500 data'!D236</f>
        <v>-0.07879251092742683</v>
      </c>
      <c r="E61" s="7">
        <f>'S&amp;P 500 data'!E236</f>
        <v>0.45565511462354336</v>
      </c>
      <c r="F61" s="23">
        <v>1.0192190089819126</v>
      </c>
    </row>
    <row r="62" spans="1:6" ht="12.75">
      <c r="A62" s="6" t="str">
        <f>'S&amp;P 500 data'!A375</f>
        <v>Sherwin-Williams</v>
      </c>
      <c r="B62" s="7">
        <f>'S&amp;P 500 data'!B374</f>
        <v>0.0989695871383487</v>
      </c>
      <c r="C62" s="8">
        <f>'S&amp;P 500 data'!C374</f>
        <v>0.5999394644372984</v>
      </c>
      <c r="D62" s="7">
        <f>'S&amp;P 500 data'!D374</f>
        <v>-0.10170224627924752</v>
      </c>
      <c r="E62" s="7">
        <f>'S&amp;P 500 data'!E374</f>
        <v>0.44844187044657857</v>
      </c>
      <c r="F62" s="23">
        <v>1.0136066303530502</v>
      </c>
    </row>
    <row r="63" spans="1:6" ht="12.75">
      <c r="A63" s="6" t="str">
        <f>'S&amp;P 500 data'!A345</f>
        <v>Progress Energy, Inc.</v>
      </c>
      <c r="B63" s="7">
        <f>'S&amp;P 500 data'!B344</f>
        <v>0.030387751895995185</v>
      </c>
      <c r="C63" s="8">
        <f>'S&amp;P 500 data'!C344</f>
        <v>1.2041813250724953</v>
      </c>
      <c r="D63" s="7">
        <f>'S&amp;P 500 data'!D344</f>
        <v>-0.20413383840694657</v>
      </c>
      <c r="E63" s="7">
        <f>'S&amp;P 500 data'!E344</f>
        <v>0.9847582577662122</v>
      </c>
      <c r="F63" s="23">
        <v>1.0060857709170323</v>
      </c>
    </row>
    <row r="64" spans="1:6" ht="12.75">
      <c r="A64" s="6" t="str">
        <f>'S&amp;P 500 data'!A299</f>
        <v>Newmont Mining</v>
      </c>
      <c r="B64" s="7">
        <f>'S&amp;P 500 data'!B298</f>
        <v>0.25316382484514244</v>
      </c>
      <c r="C64" s="8">
        <f>'S&amp;P 500 data'!C298</f>
        <v>-1.480399163442618</v>
      </c>
      <c r="D64" s="7">
        <f>'S&amp;P 500 data'!D298</f>
        <v>0.2509585203787984</v>
      </c>
      <c r="E64" s="7">
        <f>'S&amp;P 500 data'!E298</f>
        <v>-1.356816951792963</v>
      </c>
      <c r="F64" s="23">
        <v>0.972288149791351</v>
      </c>
    </row>
    <row r="65" spans="1:6" ht="12.75">
      <c r="A65" s="6" t="str">
        <f>'S&amp;P 500 data'!A182</f>
        <v>Freeport-McMoran Cp &amp; Gld</v>
      </c>
      <c r="B65" s="7">
        <f>'S&amp;P 500 data'!B181</f>
        <v>-0.06761558102668541</v>
      </c>
      <c r="C65" s="8">
        <f>'S&amp;P 500 data'!C181</f>
        <v>-0.0867818082535079</v>
      </c>
      <c r="D65" s="7">
        <f>'S&amp;P 500 data'!D181</f>
        <v>0.01471132565655567</v>
      </c>
      <c r="E65" s="7">
        <f>'S&amp;P 500 data'!E181</f>
        <v>-0.03805052287709995</v>
      </c>
      <c r="F65" s="23">
        <v>0.9629049284417338</v>
      </c>
    </row>
    <row r="66" spans="1:6" ht="12.75">
      <c r="A66" s="6" t="str">
        <f>'S&amp;P 500 data'!A115</f>
        <v>Computer Associates Intl.</v>
      </c>
      <c r="B66" s="7">
        <f>'S&amp;P 500 data'!B114</f>
        <v>-0.345916730405587</v>
      </c>
      <c r="C66" s="8">
        <f>'S&amp;P 500 data'!C114</f>
        <v>-0.7254599461330242</v>
      </c>
      <c r="D66" s="7">
        <f>'S&amp;P 500 data'!D114</f>
        <v>0.12298058467707546</v>
      </c>
      <c r="E66" s="7">
        <f>'S&amp;P 500 data'!E114</f>
        <v>-0.4284355529707916</v>
      </c>
      <c r="F66" s="23">
        <v>0.9365900214184514</v>
      </c>
    </row>
    <row r="67" spans="1:6" ht="12.75">
      <c r="A67" s="6" t="str">
        <f>'S&amp;P 500 data'!A228</f>
        <v>Jefferson-Pilot</v>
      </c>
      <c r="B67" s="7">
        <f>'S&amp;P 500 data'!B227</f>
        <v>-0.7917841006254686</v>
      </c>
      <c r="C67" s="8">
        <f>'S&amp;P 500 data'!C227</f>
        <v>0.3567054734176498</v>
      </c>
      <c r="D67" s="7">
        <f>'S&amp;P 500 data'!D227</f>
        <v>-0.0604690140541153</v>
      </c>
      <c r="E67" s="7">
        <f>'S&amp;P 500 data'!E227</f>
        <v>0.6946130288034549</v>
      </c>
      <c r="F67" s="23">
        <v>0.9238471145348259</v>
      </c>
    </row>
    <row r="68" spans="1:6" ht="12.75">
      <c r="A68" s="6" t="str">
        <f>'S&amp;P 500 data'!A88</f>
        <v>Capital One Financial</v>
      </c>
      <c r="B68" s="7">
        <f>'S&amp;P 500 data'!B87</f>
        <v>-0.11289279804797146</v>
      </c>
      <c r="C68" s="8">
        <f>'S&amp;P 500 data'!C87</f>
        <v>0.18717949063535233</v>
      </c>
      <c r="D68" s="7">
        <f>'S&amp;P 500 data'!D87</f>
        <v>-0.03173082583069559</v>
      </c>
      <c r="E68" s="7">
        <f>'S&amp;P 500 data'!E87</f>
        <v>0.21224930725920665</v>
      </c>
      <c r="F68" s="23">
        <v>0.8913302965086547</v>
      </c>
    </row>
    <row r="69" spans="1:6" ht="12.75">
      <c r="A69" s="6" t="str">
        <f>'S&amp;P 500 data'!A444</f>
        <v>Wal-Mart Stores</v>
      </c>
      <c r="B69" s="7">
        <f>'S&amp;P 500 data'!B443</f>
        <v>0.16127885201496617</v>
      </c>
      <c r="C69" s="8">
        <f>'S&amp;P 500 data'!C443</f>
        <v>0.2934735785729732</v>
      </c>
      <c r="D69" s="7">
        <f>'S&amp;P 500 data'!D443</f>
        <v>-0.0497498896700769</v>
      </c>
      <c r="E69" s="7">
        <f>'S&amp;P 500 data'!E443</f>
        <v>0.16257819010066366</v>
      </c>
      <c r="F69" s="23">
        <v>0.8865160650095685</v>
      </c>
    </row>
    <row r="70" spans="1:6" ht="12.75">
      <c r="A70" s="6" t="str">
        <f>'S&amp;P 500 data'!A290</f>
        <v>Nabors Industries</v>
      </c>
      <c r="B70" s="7">
        <f>'S&amp;P 500 data'!B289</f>
        <v>-0.2504920378930511</v>
      </c>
      <c r="C70" s="8">
        <f>'S&amp;P 500 data'!C289</f>
        <v>-0.1725960559483486</v>
      </c>
      <c r="D70" s="7">
        <f>'S&amp;P 500 data'!D289</f>
        <v>0.029258629627490186</v>
      </c>
      <c r="E70" s="7">
        <f>'S&amp;P 500 data'!E289</f>
        <v>-0.01730539479986784</v>
      </c>
      <c r="F70" s="23">
        <v>0.8835340029823548</v>
      </c>
    </row>
    <row r="71" spans="1:6" ht="12.75">
      <c r="A71" s="6" t="str">
        <f>'S&amp;P 500 data'!A9</f>
        <v>Aetna Inc. (New)</v>
      </c>
      <c r="B71" s="7">
        <f>'S&amp;P 500 data'!B8</f>
        <v>-0.7047403994316979</v>
      </c>
      <c r="C71" s="8">
        <f>'S&amp;P 500 data'!C8</f>
        <v>-0.5795825370742866</v>
      </c>
      <c r="D71" s="7">
        <f>'S&amp;P 500 data'!D8</f>
        <v>0.09825132270631069</v>
      </c>
      <c r="E71" s="7">
        <f>'S&amp;P 500 data'!E8</f>
        <v>-0.12674962773401938</v>
      </c>
      <c r="F71" s="23">
        <v>0.8823946785275603</v>
      </c>
    </row>
    <row r="72" spans="1:6" ht="12.75">
      <c r="A72" s="6" t="str">
        <f>'S&amp;P 500 data'!A110</f>
        <v>Coca Cola Co.</v>
      </c>
      <c r="B72" s="7">
        <f>'S&amp;P 500 data'!B8</f>
        <v>-0.7047403994316979</v>
      </c>
      <c r="C72" s="8">
        <f>'S&amp;P 500 data'!C8</f>
        <v>-0.5795825370742866</v>
      </c>
      <c r="D72" s="7">
        <f>'S&amp;P 500 data'!D8</f>
        <v>0.09825132270631069</v>
      </c>
      <c r="E72" s="7">
        <f>'S&amp;P 500 data'!E8</f>
        <v>-0.12674962773401938</v>
      </c>
      <c r="F72" s="23">
        <v>0.8823946785275603</v>
      </c>
    </row>
    <row r="73" spans="1:6" ht="12.75">
      <c r="A73" s="6" t="str">
        <f>'S&amp;P 500 data'!A32</f>
        <v>Amgen</v>
      </c>
      <c r="B73" s="7">
        <f>'S&amp;P 500 data'!B31</f>
        <v>0.1684848515674322</v>
      </c>
      <c r="C73" s="8">
        <f>'S&amp;P 500 data'!C31</f>
        <v>-0.5305091045565691</v>
      </c>
      <c r="D73" s="7">
        <f>'S&amp;P 500 data'!D31</f>
        <v>0.08993235285096697</v>
      </c>
      <c r="E73" s="7">
        <f>'S&amp;P 500 data'!E31</f>
        <v>-0.5253478618062043</v>
      </c>
      <c r="F73" s="23">
        <v>0.85650294907085</v>
      </c>
    </row>
    <row r="74" spans="1:6" ht="12.75">
      <c r="A74" s="6" t="str">
        <f>'S&amp;P 500 data'!A393</f>
        <v>Sun Microsystems</v>
      </c>
      <c r="B74" s="7">
        <f>'S&amp;P 500 data'!B31</f>
        <v>0.1684848515674322</v>
      </c>
      <c r="C74" s="8">
        <f>'S&amp;P 500 data'!C31</f>
        <v>-0.5305091045565691</v>
      </c>
      <c r="D74" s="7">
        <f>'S&amp;P 500 data'!D31</f>
        <v>0.08993235285096697</v>
      </c>
      <c r="E74" s="7">
        <f>'S&amp;P 500 data'!E31</f>
        <v>-0.5253478618062043</v>
      </c>
      <c r="F74" s="23">
        <v>0.85650294907085</v>
      </c>
    </row>
    <row r="75" spans="1:6" ht="12.75">
      <c r="A75" s="6" t="str">
        <f>'S&amp;P 500 data'!A20</f>
        <v>Allied Waste Industries</v>
      </c>
      <c r="B75" s="7">
        <f>'S&amp;P 500 data'!B19</f>
        <v>-0.22131453758911548</v>
      </c>
      <c r="C75" s="8">
        <f>'S&amp;P 500 data'!C19</f>
        <v>0.5761387587595568</v>
      </c>
      <c r="D75" s="7">
        <f>'S&amp;P 500 data'!D19</f>
        <v>-0.09766753048883374</v>
      </c>
      <c r="E75" s="7">
        <f>'S&amp;P 500 data'!E19</f>
        <v>0.5898229543059985</v>
      </c>
      <c r="F75" s="23">
        <v>0.8508628578273474</v>
      </c>
    </row>
    <row r="76" spans="1:6" ht="12.75">
      <c r="A76" s="6" t="str">
        <f>'S&amp;P 500 data'!A265</f>
        <v>Maytag Corp.</v>
      </c>
      <c r="B76" s="7">
        <f>'S&amp;P 500 data'!B264</f>
        <v>0.15956877891510501</v>
      </c>
      <c r="C76" s="8">
        <f>'S&amp;P 500 data'!C264</f>
        <v>-0.88814361430516</v>
      </c>
      <c r="D76" s="7">
        <f>'S&amp;P 500 data'!D264</f>
        <v>0.15055885793098162</v>
      </c>
      <c r="E76" s="7">
        <f>'S&amp;P 500 data'!E264</f>
        <v>-0.8178698526317325</v>
      </c>
      <c r="F76" s="23">
        <v>0.8316583250989108</v>
      </c>
    </row>
    <row r="77" spans="1:6" ht="12.75">
      <c r="A77" s="6" t="str">
        <f>'S&amp;P 500 data'!A390</f>
        <v>Starwood Hotels &amp; Resorts</v>
      </c>
      <c r="B77" s="7">
        <f>'S&amp;P 500 data'!B389</f>
        <v>-0.13898308533059678</v>
      </c>
      <c r="C77" s="8">
        <f>'S&amp;P 500 data'!C389</f>
        <v>-0.8483906568285446</v>
      </c>
      <c r="D77" s="7">
        <f>'S&amp;P 500 data'!D389</f>
        <v>0.14381990290089836</v>
      </c>
      <c r="E77" s="7">
        <f>'S&amp;P 500 data'!E389</f>
        <v>-0.6346430997850065</v>
      </c>
      <c r="F77" s="23">
        <v>0.8246810656396436</v>
      </c>
    </row>
    <row r="78" spans="1:6" ht="12.75">
      <c r="A78" s="6" t="str">
        <f>'S&amp;P 500 data'!A178</f>
        <v>Forest Laboratories</v>
      </c>
      <c r="B78" s="7">
        <f>'S&amp;P 500 data'!B177</f>
        <v>-0.29840928665081534</v>
      </c>
      <c r="C78" s="8">
        <f>'S&amp;P 500 data'!C177</f>
        <v>-1.1076414099732181</v>
      </c>
      <c r="D78" s="7">
        <f>'S&amp;P 500 data'!D177</f>
        <v>0.18776831021084225</v>
      </c>
      <c r="E78" s="7">
        <f>'S&amp;P 500 data'!E177</f>
        <v>-0.7697320855502224</v>
      </c>
      <c r="F78" s="23">
        <v>0.8222861013533412</v>
      </c>
    </row>
    <row r="79" spans="1:6" ht="12.75">
      <c r="A79" s="6" t="str">
        <f>'S&amp;P 500 data'!A236</f>
        <v>Kimberly-Clark</v>
      </c>
      <c r="B79" s="7">
        <f>'S&amp;P 500 data'!B235</f>
        <v>-0.1398672574673544</v>
      </c>
      <c r="C79" s="8">
        <f>'S&amp;P 500 data'!C235</f>
        <v>0.21232400629461257</v>
      </c>
      <c r="D79" s="7">
        <f>'S&amp;P 500 data'!D235</f>
        <v>-0.03599334542765028</v>
      </c>
      <c r="E79" s="7">
        <f>'S&amp;P 500 data'!E235</f>
        <v>0.24670317549916942</v>
      </c>
      <c r="F79" s="23">
        <v>0.82217844378276</v>
      </c>
    </row>
    <row r="80" spans="1:6" ht="12.75">
      <c r="A80" s="6" t="str">
        <f>'S&amp;P 500 data'!A418</f>
        <v>TRICON Global Restaurants</v>
      </c>
      <c r="B80" s="7">
        <f>'S&amp;P 500 data'!B417</f>
        <v>-0.10419969453928356</v>
      </c>
      <c r="C80" s="8">
        <f>'S&amp;P 500 data'!C417</f>
        <v>1.3383780384593438</v>
      </c>
      <c r="D80" s="7">
        <f>'S&amp;P 500 data'!D417</f>
        <v>-0.2268829789515444</v>
      </c>
      <c r="E80" s="7">
        <f>'S&amp;P 500 data'!E417</f>
        <v>1.1639218723403078</v>
      </c>
      <c r="F80" s="23">
        <v>0.8204315070227814</v>
      </c>
    </row>
    <row r="81" spans="1:6" ht="12.75">
      <c r="A81" s="6" t="str">
        <f>'S&amp;P 500 data'!A187</f>
        <v>General Electric</v>
      </c>
      <c r="B81" s="7">
        <f>'S&amp;P 500 data'!B186</f>
        <v>0.03558941793881587</v>
      </c>
      <c r="C81" s="8">
        <f>'S&amp;P 500 data'!C186</f>
        <v>-0.03888438697999863</v>
      </c>
      <c r="D81" s="7">
        <f>'S&amp;P 500 data'!D186</f>
        <v>0.006591714223645139</v>
      </c>
      <c r="E81" s="7">
        <f>'S&amp;P 500 data'!E186</f>
        <v>-0.05019905685225681</v>
      </c>
      <c r="F81" s="23">
        <v>0.8203579805792759</v>
      </c>
    </row>
    <row r="82" spans="1:6" ht="12.75">
      <c r="A82" s="6" t="str">
        <f>'S&amp;P 500 data'!A398</f>
        <v>Synovus Financial</v>
      </c>
      <c r="B82" s="7">
        <f>'S&amp;P 500 data'!B397</f>
        <v>-0.3375127892546824</v>
      </c>
      <c r="C82" s="8">
        <f>'S&amp;P 500 data'!C397</f>
        <v>1.420563161228765</v>
      </c>
      <c r="D82" s="7">
        <f>'S&amp;P 500 data'!D397</f>
        <v>-0.2408150705905325</v>
      </c>
      <c r="E82" s="7">
        <f>'S&amp;P 500 data'!E397</f>
        <v>1.3495635580354244</v>
      </c>
      <c r="F82" s="23">
        <v>0.8009663259625087</v>
      </c>
    </row>
    <row r="83" spans="1:6" ht="12.75">
      <c r="A83" s="6" t="str">
        <f>'S&amp;P 500 data'!A324</f>
        <v>Paychex Inc.</v>
      </c>
      <c r="B83" s="7">
        <f>'S&amp;P 500 data'!B323</f>
        <v>0.057606080195604425</v>
      </c>
      <c r="C83" s="8">
        <f>'S&amp;P 500 data'!C323</f>
        <v>-0.8541781886039335</v>
      </c>
      <c r="D83" s="7">
        <f>'S&amp;P 500 data'!D323</f>
        <v>0.14480101019065073</v>
      </c>
      <c r="E83" s="7">
        <f>'S&amp;P 500 data'!E323</f>
        <v>-0.7383609791603265</v>
      </c>
      <c r="F83" s="23">
        <v>0.797404744564614</v>
      </c>
    </row>
    <row r="84" spans="1:6" ht="12.75">
      <c r="A84" s="6" t="str">
        <f>'S&amp;P 500 data'!A190</f>
        <v>Genuine Parts</v>
      </c>
      <c r="B84" s="7">
        <f>'S&amp;P 500 data'!B189</f>
        <v>-0.009744394563905745</v>
      </c>
      <c r="C84" s="8">
        <f>'S&amp;P 500 data'!C189</f>
        <v>-2.575417584731736</v>
      </c>
      <c r="D84" s="7">
        <f>'S&amp;P 500 data'!D189</f>
        <v>0.4365869708537345</v>
      </c>
      <c r="E84" s="7">
        <f>'S&amp;P 500 data'!E189</f>
        <v>-2.1339278399089725</v>
      </c>
      <c r="F84" s="23">
        <v>0.778835221946841</v>
      </c>
    </row>
    <row r="85" spans="1:6" ht="12.75">
      <c r="A85" s="6" t="str">
        <f>'S&amp;P 500 data'!A302</f>
        <v>NICOR Inc.</v>
      </c>
      <c r="B85" s="7">
        <f>'S&amp;P 500 data'!B301</f>
        <v>0.062471882680828594</v>
      </c>
      <c r="C85" s="8">
        <f>'S&amp;P 500 data'!C301</f>
        <v>-0.2342650015375085</v>
      </c>
      <c r="D85" s="7">
        <f>'S&amp;P 500 data'!D301</f>
        <v>0.039712801529605074</v>
      </c>
      <c r="E85" s="7">
        <f>'S&amp;P 500 data'!E301</f>
        <v>-0.22598417027502798</v>
      </c>
      <c r="F85" s="23">
        <v>0.7663758949782818</v>
      </c>
    </row>
    <row r="86" spans="1:6" ht="12.75">
      <c r="A86" s="6" t="str">
        <f>'S&amp;P 500 data'!A303</f>
        <v>NIKE Inc.</v>
      </c>
      <c r="B86" s="7">
        <f>'S&amp;P 500 data'!B302</f>
        <v>0.008307904937644217</v>
      </c>
      <c r="C86" s="8">
        <f>'S&amp;P 500 data'!C302</f>
        <v>0.2374289625337651</v>
      </c>
      <c r="D86" s="7">
        <f>'S&amp;P 500 data'!D302</f>
        <v>-0.04024915887819362</v>
      </c>
      <c r="E86" s="7">
        <f>'S&amp;P 500 data'!E302</f>
        <v>0.19299978202381962</v>
      </c>
      <c r="F86" s="23">
        <v>0.7640913507854051</v>
      </c>
    </row>
    <row r="87" spans="1:6" ht="12.75">
      <c r="A87" s="6" t="str">
        <f>'S&amp;P 500 data'!A361</f>
        <v>Ryder System</v>
      </c>
      <c r="B87" s="7">
        <f>'S&amp;P 500 data'!B360</f>
        <v>-0.17111783820380766</v>
      </c>
      <c r="C87" s="8">
        <f>'S&amp;P 500 data'!C360</f>
        <v>-1.2203056312413043</v>
      </c>
      <c r="D87" s="7">
        <f>'S&amp;P 500 data'!D360</f>
        <v>0.20686724444917168</v>
      </c>
      <c r="E87" s="7">
        <f>'S&amp;P 500 data'!E360</f>
        <v>-0.9273425213917564</v>
      </c>
      <c r="F87" s="23">
        <v>0.7629171203311512</v>
      </c>
    </row>
    <row r="88" spans="1:6" ht="12.75">
      <c r="A88" s="6" t="str">
        <f>'S&amp;P 500 data'!A410</f>
        <v>Thomas &amp; Betts</v>
      </c>
      <c r="B88" s="7">
        <f>'S&amp;P 500 data'!B409</f>
        <v>-0.07115087029413347</v>
      </c>
      <c r="C88" s="8">
        <f>'S&amp;P 500 data'!C409</f>
        <v>-0.8407903326217676</v>
      </c>
      <c r="D88" s="7">
        <f>'S&amp;P 500 data'!D409</f>
        <v>0.14253148950238198</v>
      </c>
      <c r="E88" s="7">
        <f>'S&amp;P 500 data'!E409</f>
        <v>-0.662460145471819</v>
      </c>
      <c r="F88" s="23">
        <v>0.7541890490587908</v>
      </c>
    </row>
    <row r="89" spans="1:6" ht="12.75">
      <c r="A89" s="6" t="str">
        <f>'S&amp;P 500 data'!A241</f>
        <v>Kohl's Corp.</v>
      </c>
      <c r="B89" s="7">
        <f>'S&amp;P 500 data'!B240</f>
        <v>0.16114069029797573</v>
      </c>
      <c r="C89" s="8">
        <f>'S&amp;P 500 data'!C240</f>
        <v>-1.5112025518178873</v>
      </c>
      <c r="D89" s="7">
        <f>'S&amp;P 500 data'!D240</f>
        <v>0.25618033687275965</v>
      </c>
      <c r="E89" s="7">
        <f>'S&amp;P 500 data'!E240</f>
        <v>-1.3360981993547387</v>
      </c>
      <c r="F89" s="23">
        <v>0.7512595346922757</v>
      </c>
    </row>
    <row r="90" spans="1:6" ht="12.75">
      <c r="A90" s="6" t="str">
        <f>'S&amp;P 500 data'!A436</f>
        <v>V.F. Corp.</v>
      </c>
      <c r="B90" s="7">
        <f>'S&amp;P 500 data'!B435</f>
        <v>0.03913852662173345</v>
      </c>
      <c r="C90" s="8">
        <f>'S&amp;P 500 data'!C435</f>
        <v>-1.661213444519083</v>
      </c>
      <c r="D90" s="7">
        <f>'S&amp;P 500 data'!D435</f>
        <v>0.2816103104924752</v>
      </c>
      <c r="E90" s="7">
        <f>'S&amp;P 500 data'!E435</f>
        <v>-1.3992952091215514</v>
      </c>
      <c r="F90" s="23">
        <v>0.7438830310804989</v>
      </c>
    </row>
    <row r="91" spans="1:6" ht="12.75">
      <c r="A91" s="6" t="str">
        <f>'S&amp;P 500 data'!A34</f>
        <v>AmSouth Bancorporation</v>
      </c>
      <c r="B91" s="7">
        <f>'S&amp;P 500 data'!B33</f>
        <v>-0.43094100830467513</v>
      </c>
      <c r="C91" s="8">
        <f>'S&amp;P 500 data'!C33</f>
        <v>-0.17501260439215915</v>
      </c>
      <c r="D91" s="7">
        <f>'S&amp;P 500 data'!D33</f>
        <v>0.02966828496698126</v>
      </c>
      <c r="E91" s="7">
        <f>'S&amp;P 500 data'!E33</f>
        <v>0.07147842352177053</v>
      </c>
      <c r="F91" s="23">
        <v>0.7274625129275327</v>
      </c>
    </row>
    <row r="92" spans="1:6" ht="12.75">
      <c r="A92" s="6" t="str">
        <f>'S&amp;P 500 data'!A351</f>
        <v>QUALCOMM Inc.</v>
      </c>
      <c r="B92" s="7">
        <f>'S&amp;P 500 data'!B33</f>
        <v>-0.43094100830467513</v>
      </c>
      <c r="C92" s="8">
        <f>'S&amp;P 500 data'!C33</f>
        <v>-0.17501260439215915</v>
      </c>
      <c r="D92" s="7">
        <f>'S&amp;P 500 data'!D33</f>
        <v>0.02966828496698126</v>
      </c>
      <c r="E92" s="7">
        <f>'S&amp;P 500 data'!E33</f>
        <v>0.07147842352177053</v>
      </c>
      <c r="F92" s="23">
        <v>0.7274625129275327</v>
      </c>
    </row>
    <row r="93" spans="1:6" ht="12.75">
      <c r="A93" s="6" t="str">
        <f>'S&amp;P 500 data'!A18</f>
        <v>Allegheny Technologies Inc</v>
      </c>
      <c r="B93" s="7">
        <f>'S&amp;P 500 data'!B17</f>
        <v>-0.21644416268812583</v>
      </c>
      <c r="C93" s="8">
        <f>'S&amp;P 500 data'!C17</f>
        <v>-0.348127524399211</v>
      </c>
      <c r="D93" s="7">
        <f>'S&amp;P 500 data'!D17</f>
        <v>0.0590148728692837</v>
      </c>
      <c r="E93" s="7">
        <f>'S&amp;P 500 data'!E17</f>
        <v>-0.1802113955702822</v>
      </c>
      <c r="F93" s="23">
        <v>0.7259179954865389</v>
      </c>
    </row>
    <row r="94" spans="1:6" ht="12.75">
      <c r="A94" s="6" t="str">
        <f>'S&amp;P 500 data'!A113</f>
        <v>Comerica Inc.</v>
      </c>
      <c r="B94" s="7">
        <f>'S&amp;P 500 data'!B17</f>
        <v>-0.21644416268812583</v>
      </c>
      <c r="C94" s="8">
        <f>'S&amp;P 500 data'!C17</f>
        <v>-0.348127524399211</v>
      </c>
      <c r="D94" s="7">
        <f>'S&amp;P 500 data'!D17</f>
        <v>0.0590148728692837</v>
      </c>
      <c r="E94" s="7">
        <f>'S&amp;P 500 data'!E17</f>
        <v>-0.1802113955702822</v>
      </c>
      <c r="F94" s="23">
        <v>0.7259179954865389</v>
      </c>
    </row>
    <row r="95" spans="1:6" ht="12.75">
      <c r="A95" s="6" t="str">
        <f>'S&amp;P 500 data'!A66</f>
        <v>Becton, Dickinson</v>
      </c>
      <c r="B95" s="7">
        <f>'S&amp;P 500 data'!B65</f>
        <v>0.16940380797560461</v>
      </c>
      <c r="C95" s="8">
        <f>'S&amp;P 500 data'!C65</f>
        <v>-0.30830546410206416</v>
      </c>
      <c r="D95" s="7">
        <f>'S&amp;P 500 data'!D65</f>
        <v>0.05226420347052013</v>
      </c>
      <c r="E95" s="7">
        <f>'S&amp;P 500 data'!E65</f>
        <v>-0.34127473250609863</v>
      </c>
      <c r="F95" s="23">
        <v>0.7150457574667066</v>
      </c>
    </row>
    <row r="96" spans="1:6" ht="12.75">
      <c r="A96" s="6" t="str">
        <f>'S&amp;P 500 data'!A65</f>
        <v>Bear Stearns Cos.</v>
      </c>
      <c r="B96" s="7">
        <f>'S&amp;P 500 data'!B64</f>
        <v>-0.004927835997502905</v>
      </c>
      <c r="C96" s="8">
        <f>'S&amp;P 500 data'!C64</f>
        <v>0.1708224809007346</v>
      </c>
      <c r="D96" s="7">
        <f>'S&amp;P 500 data'!D64</f>
        <v>-0.028957971682848475</v>
      </c>
      <c r="E96" s="7">
        <f>'S&amp;P 500 data'!E64</f>
        <v>0.14434389014748167</v>
      </c>
      <c r="F96" s="23">
        <v>0.7134153279875143</v>
      </c>
    </row>
    <row r="97" spans="1:6" ht="12.75">
      <c r="A97" s="6" t="str">
        <f>'S&amp;P 500 data'!A148</f>
        <v>Dow Jones &amp; Co.</v>
      </c>
      <c r="B97" s="7">
        <f>'S&amp;P 500 data'!B147</f>
        <v>-0.04091463080694413</v>
      </c>
      <c r="C97" s="8">
        <f>'S&amp;P 500 data'!C147</f>
        <v>1.4941911843546674</v>
      </c>
      <c r="D97" s="7">
        <f>'S&amp;P 500 data'!D147</f>
        <v>-0.25329655544838897</v>
      </c>
      <c r="E97" s="7">
        <f>'S&amp;P 500 data'!E147</f>
        <v>1.2614803292858332</v>
      </c>
      <c r="F97" s="23">
        <v>0.7043226494374044</v>
      </c>
    </row>
    <row r="98" spans="1:6" ht="12.75">
      <c r="A98" s="6" t="str">
        <f>'S&amp;P 500 data'!A373</f>
        <v>Sears, Roebuck &amp; Co.</v>
      </c>
      <c r="B98" s="7">
        <f>'S&amp;P 500 data'!B372</f>
        <v>0.3383606457319417</v>
      </c>
      <c r="C98" s="8">
        <f>'S&amp;P 500 data'!C372</f>
        <v>1.3376505956085332</v>
      </c>
      <c r="D98" s="7">
        <f>'S&amp;P 500 data'!D372</f>
        <v>-0.2267596622231865</v>
      </c>
      <c r="E98" s="7">
        <f>'S&amp;P 500 data'!E372</f>
        <v>0.940648877282318</v>
      </c>
      <c r="F98" s="23">
        <v>0.690785897635677</v>
      </c>
    </row>
    <row r="99" spans="1:6" ht="12.75">
      <c r="A99" s="6" t="str">
        <f>'S&amp;P 500 data'!A224</f>
        <v>Intuit, Inc.</v>
      </c>
      <c r="B99" s="7">
        <f>'S&amp;P 500 data'!B223</f>
        <v>-0.2976786146611905</v>
      </c>
      <c r="C99" s="8">
        <f>'S&amp;P 500 data'!C223</f>
        <v>-2.548347315250864</v>
      </c>
      <c r="D99" s="7">
        <f>'S&amp;P 500 data'!D223</f>
        <v>0.43199799583744436</v>
      </c>
      <c r="E99" s="7">
        <f>'S&amp;P 500 data'!E223</f>
        <v>-1.966575933953072</v>
      </c>
      <c r="F99" s="23">
        <v>0.689600324617134</v>
      </c>
    </row>
    <row r="100" spans="1:6" ht="12.75">
      <c r="A100" s="6" t="str">
        <f>'S&amp;P 500 data'!A319</f>
        <v>Pactiv Corp.</v>
      </c>
      <c r="B100" s="7">
        <f>'S&amp;P 500 data'!B318</f>
        <v>0.3685854465323455</v>
      </c>
      <c r="C100" s="8">
        <f>'S&amp;P 500 data'!C318</f>
        <v>1.5681373377323897</v>
      </c>
      <c r="D100" s="7">
        <f>'S&amp;P 500 data'!D318</f>
        <v>-0.2658319700160534</v>
      </c>
      <c r="E100" s="7">
        <f>'S&amp;P 500 data'!E318</f>
        <v>1.1168560695818521</v>
      </c>
      <c r="F100" s="23">
        <v>0.6832953438036098</v>
      </c>
    </row>
    <row r="101" spans="1:6" ht="12.75">
      <c r="A101" s="6" t="str">
        <f>'S&amp;P 500 data'!A67</f>
        <v>Bed Bath &amp; Beyond</v>
      </c>
      <c r="B101" s="7">
        <f>'S&amp;P 500 data'!B66</f>
        <v>-0.032166436216288785</v>
      </c>
      <c r="C101" s="8">
        <f>'S&amp;P 500 data'!C66</f>
        <v>0.4598040288633083</v>
      </c>
      <c r="D101" s="7">
        <f>'S&amp;P 500 data'!D66</f>
        <v>-0.0779463685182087</v>
      </c>
      <c r="E101" s="7">
        <f>'S&amp;P 500 data'!E66</f>
        <v>0.39804181269272876</v>
      </c>
      <c r="F101" s="23">
        <v>0.681863164121475</v>
      </c>
    </row>
    <row r="102" spans="1:6" ht="12.75">
      <c r="A102" s="6" t="str">
        <f>'S&amp;P 500 data'!A357</f>
        <v>Rockwell International</v>
      </c>
      <c r="B102" s="7">
        <f>'S&amp;P 500 data'!B356</f>
        <v>0.00754719860148878</v>
      </c>
      <c r="C102" s="8">
        <f>'S&amp;P 500 data'!C356</f>
        <v>-0.527257242604728</v>
      </c>
      <c r="D102" s="7">
        <f>'S&amp;P 500 data'!D356</f>
        <v>0.08938109445791817</v>
      </c>
      <c r="E102" s="7">
        <f>'S&amp;P 500 data'!E356</f>
        <v>-0.441673429609481</v>
      </c>
      <c r="F102" s="23">
        <v>0.6806002184866652</v>
      </c>
    </row>
    <row r="103" spans="1:6" ht="12.75">
      <c r="A103" s="6" t="str">
        <f>'S&amp;P 500 data'!A230</f>
        <v>Johnson Controls</v>
      </c>
      <c r="B103" s="7">
        <f>'S&amp;P 500 data'!B229</f>
        <v>0.14031630994065902</v>
      </c>
      <c r="C103" s="8">
        <f>'S&amp;P 500 data'!C229</f>
        <v>-0.9473100470695686</v>
      </c>
      <c r="D103" s="7">
        <f>'S&amp;P 500 data'!D229</f>
        <v>0.16058880173891946</v>
      </c>
      <c r="E103" s="7">
        <f>'S&amp;P 500 data'!E229</f>
        <v>-0.857319695269807</v>
      </c>
      <c r="F103" s="23">
        <v>0.6799185380538095</v>
      </c>
    </row>
    <row r="104" spans="1:6" ht="12.75">
      <c r="A104" s="6" t="str">
        <f>'S&amp;P 500 data'!A126</f>
        <v>Coors (Adolph)</v>
      </c>
      <c r="B104" s="7">
        <f>'S&amp;P 500 data'!B125</f>
        <v>0.5486388078078697</v>
      </c>
      <c r="C104" s="8">
        <f>'S&amp;P 500 data'!C125</f>
        <v>0.6734593029581921</v>
      </c>
      <c r="D104" s="7">
        <f>'S&amp;P 500 data'!D125</f>
        <v>-0.11416539159120909</v>
      </c>
      <c r="E104" s="7">
        <f>'S&amp;P 500 data'!E125</f>
        <v>0.28325294774640525</v>
      </c>
      <c r="F104" s="23">
        <v>0.6767225926297948</v>
      </c>
    </row>
    <row r="105" spans="1:6" ht="12.75">
      <c r="A105" s="6" t="str">
        <f>'S&amp;P 500 data'!A261</f>
        <v>Masco Corp.</v>
      </c>
      <c r="B105" s="7">
        <f>'S&amp;P 500 data'!B260</f>
        <v>-0.06259164791151994</v>
      </c>
      <c r="C105" s="8">
        <f>'S&amp;P 500 data'!C260</f>
        <v>-0.6208596238032982</v>
      </c>
      <c r="D105" s="7">
        <f>'S&amp;P 500 data'!D260</f>
        <v>0.10524864941850023</v>
      </c>
      <c r="E105" s="7">
        <f>'S&amp;P 500 data'!E260</f>
        <v>-0.4841187456940662</v>
      </c>
      <c r="F105" s="23">
        <v>0.6694398415520559</v>
      </c>
    </row>
    <row r="106" spans="1:6" ht="12.75">
      <c r="A106" s="6" t="str">
        <f>'S&amp;P 500 data'!A150</f>
        <v>Du Pont (E.I.)</v>
      </c>
      <c r="B106" s="7">
        <f>'S&amp;P 500 data'!B149</f>
        <v>0.1300523493950867</v>
      </c>
      <c r="C106" s="8">
        <f>'S&amp;P 500 data'!C149</f>
        <v>-0.8506595302046271</v>
      </c>
      <c r="D106" s="7">
        <f>'S&amp;P 500 data'!D149</f>
        <v>0.1442045242377981</v>
      </c>
      <c r="E106" s="7">
        <f>'S&amp;P 500 data'!E149</f>
        <v>-0.7718892686132872</v>
      </c>
      <c r="F106" s="23">
        <v>0.6656903714372558</v>
      </c>
    </row>
    <row r="107" spans="1:6" ht="12.75">
      <c r="A107" s="6" t="str">
        <f>'S&amp;P 500 data'!A399</f>
        <v>Sysco Corp.</v>
      </c>
      <c r="B107" s="7">
        <f>'S&amp;P 500 data'!B398</f>
        <v>-0.05275101897535361</v>
      </c>
      <c r="C107" s="8">
        <f>'S&amp;P 500 data'!C398</f>
        <v>-0.21263280786430538</v>
      </c>
      <c r="D107" s="7">
        <f>'S&amp;P 500 data'!D398</f>
        <v>0.036045693731360844</v>
      </c>
      <c r="E107" s="7">
        <f>'S&amp;P 500 data'!E398</f>
        <v>-0.15004607856875363</v>
      </c>
      <c r="F107" s="23">
        <v>0.6632281737330985</v>
      </c>
    </row>
    <row r="108" spans="1:6" ht="12.75">
      <c r="A108" s="6" t="str">
        <f>'S&amp;P 500 data'!A175</f>
        <v>Fluor Corp. (New)</v>
      </c>
      <c r="B108" s="7">
        <f>'S&amp;P 500 data'!B174</f>
        <v>0.0055920763721035716</v>
      </c>
      <c r="C108" s="8">
        <f>'S&amp;P 500 data'!C174</f>
        <v>-0.08818060550188989</v>
      </c>
      <c r="D108" s="7">
        <f>'S&amp;P 500 data'!D174</f>
        <v>0.014948450951160368</v>
      </c>
      <c r="E108" s="7">
        <f>'S&amp;P 500 data'!E174</f>
        <v>-0.07604573997054896</v>
      </c>
      <c r="F108" s="23">
        <v>0.6390779228734381</v>
      </c>
    </row>
    <row r="109" spans="1:6" ht="12.75">
      <c r="A109" s="6" t="str">
        <f>'S&amp;P 500 data'!A108</f>
        <v>Clorox Co.</v>
      </c>
      <c r="B109" s="7">
        <f>'S&amp;P 500 data'!B107</f>
        <v>0.051045158140121005</v>
      </c>
      <c r="C109" s="8">
        <f>'S&amp;P 500 data'!C107</f>
        <v>0.36603308261654455</v>
      </c>
      <c r="D109" s="7">
        <f>'S&amp;P 500 data'!D107</f>
        <v>-0.062050238267848806</v>
      </c>
      <c r="E109" s="7">
        <f>'S&amp;P 500 data'!E107</f>
        <v>0.2783000919793114</v>
      </c>
      <c r="F109" s="23">
        <v>0.6350701584085078</v>
      </c>
    </row>
    <row r="110" spans="1:6" ht="12.75">
      <c r="A110" s="6" t="str">
        <f>'S&amp;P 500 data'!A304</f>
        <v>NiSource Inc.</v>
      </c>
      <c r="B110" s="7">
        <f>'S&amp;P 500 data'!B303</f>
        <v>0.018296130822266</v>
      </c>
      <c r="C110" s="8">
        <f>'S&amp;P 500 data'!C303</f>
        <v>0.00012842164072601747</v>
      </c>
      <c r="D110" s="7">
        <f>'S&amp;P 500 data'!D303</f>
        <v>-2.1770145334500656E-05</v>
      </c>
      <c r="E110" s="7">
        <f>'S&amp;P 500 data'!E303</f>
        <v>-0.009098824877827595</v>
      </c>
      <c r="F110" s="23">
        <v>0.5996959381986725</v>
      </c>
    </row>
    <row r="111" spans="1:6" ht="12.75">
      <c r="A111" s="6" t="str">
        <f>'S&amp;P 500 data'!A417</f>
        <v>Tribune Co.</v>
      </c>
      <c r="B111" s="7">
        <f>'S&amp;P 500 data'!B416</f>
        <v>-0.26236622956495437</v>
      </c>
      <c r="C111" s="8">
        <f>'S&amp;P 500 data'!C416</f>
        <v>-1.1220942546866883</v>
      </c>
      <c r="D111" s="7">
        <f>'S&amp;P 500 data'!D416</f>
        <v>0.19021836869109862</v>
      </c>
      <c r="E111" s="7">
        <f>'S&amp;P 500 data'!E416</f>
        <v>-0.7998694989155671</v>
      </c>
      <c r="F111" s="23">
        <v>0.5860889641270196</v>
      </c>
    </row>
    <row r="112" spans="1:6" ht="12.75">
      <c r="A112" s="6" t="str">
        <f>'S&amp;P 500 data'!A127</f>
        <v>Corning Inc.</v>
      </c>
      <c r="B112" s="7">
        <f>'S&amp;P 500 data'!B126</f>
        <v>-0.3252461358997579</v>
      </c>
      <c r="C112" s="8">
        <f>'S&amp;P 500 data'!C126</f>
        <v>-1.5019396810340755</v>
      </c>
      <c r="D112" s="7">
        <f>'S&amp;P 500 data'!D126</f>
        <v>0.2546100871699973</v>
      </c>
      <c r="E112" s="7">
        <f>'S&amp;P 500 data'!E126</f>
        <v>-1.0836859443629305</v>
      </c>
      <c r="F112" s="23">
        <v>0.5858438414365059</v>
      </c>
    </row>
    <row r="113" spans="1:6" ht="12.75">
      <c r="A113" s="6" t="str">
        <f>'S&amp;P 500 data'!A234</f>
        <v>KeyCorp</v>
      </c>
      <c r="B113" s="7">
        <f>'S&amp;P 500 data'!B233</f>
        <v>-0.15623713488418423</v>
      </c>
      <c r="C113" s="8">
        <f>'S&amp;P 500 data'!C233</f>
        <v>-0.13173210251119016</v>
      </c>
      <c r="D113" s="7">
        <f>'S&amp;P 500 data'!D233</f>
        <v>0.022331337620941513</v>
      </c>
      <c r="E113" s="7">
        <f>'S&amp;P 500 data'!E233</f>
        <v>-0.030791944928953527</v>
      </c>
      <c r="F113" s="23">
        <v>0.5839171933263795</v>
      </c>
    </row>
    <row r="114" spans="1:6" ht="12.75">
      <c r="A114" s="6" t="str">
        <f>'S&amp;P 500 data'!A166</f>
        <v>Exxon Mobil Corp.</v>
      </c>
      <c r="B114" s="7">
        <f>'S&amp;P 500 data'!B165</f>
        <v>-0.2960380080504841</v>
      </c>
      <c r="C114" s="8">
        <f>'S&amp;P 500 data'!C165</f>
        <v>-0.7693273772822105</v>
      </c>
      <c r="D114" s="7">
        <f>'S&amp;P 500 data'!D165</f>
        <v>0.13041702876990902</v>
      </c>
      <c r="E114" s="7">
        <f>'S&amp;P 500 data'!E165</f>
        <v>-0.489962414374931</v>
      </c>
      <c r="F114" s="23">
        <v>0.5747916639725961</v>
      </c>
    </row>
    <row r="115" spans="1:6" ht="12.75">
      <c r="A115" s="6" t="str">
        <f>'S&amp;P 500 data'!A130</f>
        <v>CSX Corp.</v>
      </c>
      <c r="B115" s="7">
        <f>'S&amp;P 500 data'!B129</f>
        <v>-0.08479231783465646</v>
      </c>
      <c r="C115" s="8">
        <f>'S&amp;P 500 data'!C129</f>
        <v>-0.49228097682537</v>
      </c>
      <c r="D115" s="7">
        <f>'S&amp;P 500 data'!D129</f>
        <v>0.08345188825116019</v>
      </c>
      <c r="E115" s="7">
        <f>'S&amp;P 500 data'!E129</f>
        <v>-0.3661668620062023</v>
      </c>
      <c r="F115" s="23">
        <v>0.5672597486441016</v>
      </c>
    </row>
    <row r="116" spans="1:6" ht="12.75">
      <c r="A116" s="6" t="str">
        <f>'S&amp;P 500 data'!A27</f>
        <v>American Electric Power</v>
      </c>
      <c r="B116" s="7">
        <f>'S&amp;P 500 data'!B26</f>
        <v>-0.028752414858859265</v>
      </c>
      <c r="C116" s="8">
        <f>'S&amp;P 500 data'!C26</f>
        <v>-0.6975632952252813</v>
      </c>
      <c r="D116" s="7">
        <f>'S&amp;P 500 data'!D26</f>
        <v>0.11825152078119303</v>
      </c>
      <c r="E116" s="7">
        <f>'S&amp;P 500 data'!E26</f>
        <v>-0.5648453455456833</v>
      </c>
      <c r="F116" s="23">
        <v>0.5613754744438787</v>
      </c>
    </row>
    <row r="117" spans="1:6" ht="12.75">
      <c r="A117" s="6" t="str">
        <f>'S&amp;P 500 data'!A105</f>
        <v>Citigroup Inc.</v>
      </c>
      <c r="B117" s="7">
        <f>'S&amp;P 500 data'!B26</f>
        <v>-0.028752414858859265</v>
      </c>
      <c r="C117" s="8">
        <f>'S&amp;P 500 data'!C26</f>
        <v>-0.6975632952252813</v>
      </c>
      <c r="D117" s="7">
        <f>'S&amp;P 500 data'!D26</f>
        <v>0.11825152078119303</v>
      </c>
      <c r="E117" s="7">
        <f>'S&amp;P 500 data'!E26</f>
        <v>-0.5648453455456833</v>
      </c>
      <c r="F117" s="23">
        <v>0.5613754744438787</v>
      </c>
    </row>
    <row r="118" spans="1:6" ht="12.75">
      <c r="A118" s="6" t="str">
        <f>'S&amp;P 500 data'!A459</f>
        <v>Wrigley (Wm) Jr.</v>
      </c>
      <c r="B118" s="7">
        <f>'S&amp;P 500 data'!B458</f>
        <v>0.8591127874005182</v>
      </c>
      <c r="C118" s="8">
        <f>'S&amp;P 500 data'!C458</f>
        <v>0.621367717048809</v>
      </c>
      <c r="D118" s="7">
        <f>'S&amp;P 500 data'!D458</f>
        <v>-0.10533478181593507</v>
      </c>
      <c r="E118" s="7">
        <f>'S&amp;P 500 data'!E458</f>
        <v>0.08378075343707142</v>
      </c>
      <c r="F118" s="23">
        <v>0.547389988258395</v>
      </c>
    </row>
    <row r="119" spans="1:6" ht="12.75">
      <c r="A119" s="6" t="str">
        <f>'S&amp;P 500 data'!A262</f>
        <v>Mattel, Inc.</v>
      </c>
      <c r="B119" s="7">
        <f>'S&amp;P 500 data'!B261</f>
        <v>-0.024416893824249386</v>
      </c>
      <c r="C119" s="8">
        <f>'S&amp;P 500 data'!C261</f>
        <v>0.46478102943783917</v>
      </c>
      <c r="D119" s="7">
        <f>'S&amp;P 500 data'!D261</f>
        <v>-0.07879007387211077</v>
      </c>
      <c r="E119" s="7">
        <f>'S&amp;P 500 data'!E261</f>
        <v>0.39827601962599346</v>
      </c>
      <c r="F119" s="23">
        <v>0.5420620847821584</v>
      </c>
    </row>
    <row r="120" spans="1:6" ht="12.75">
      <c r="A120" s="6" t="str">
        <f>'S&amp;P 500 data'!A55</f>
        <v>Baker Hughes</v>
      </c>
      <c r="B120" s="7">
        <f>'S&amp;P 500 data'!B54</f>
        <v>-0.012186510268599515</v>
      </c>
      <c r="C120" s="8">
        <f>'S&amp;P 500 data'!C54</f>
        <v>1.4651995892632996</v>
      </c>
      <c r="D120" s="7">
        <f>'S&amp;P 500 data'!D54</f>
        <v>-0.24838187568686335</v>
      </c>
      <c r="E120" s="7">
        <f>'S&amp;P 500 data'!E54</f>
        <v>1.2229492084503724</v>
      </c>
      <c r="F120" s="23">
        <v>0.5329714891652135</v>
      </c>
    </row>
    <row r="121" spans="1:6" ht="12.75">
      <c r="A121" s="6" t="str">
        <f>'S&amp;P 500 data'!A355</f>
        <v>Reebok International</v>
      </c>
      <c r="B121" s="7">
        <f>'S&amp;P 500 data'!B28</f>
        <v>-0.34495379204819687</v>
      </c>
      <c r="C121" s="8">
        <f>'S&amp;P 500 data'!C28</f>
        <v>0.37542174948846085</v>
      </c>
      <c r="D121" s="7">
        <f>'S&amp;P 500 data'!D28</f>
        <v>-0.0636418130300409</v>
      </c>
      <c r="E121" s="7">
        <f>'S&amp;P 500 data'!E28</f>
        <v>0.48533925418517965</v>
      </c>
      <c r="F121" s="23">
        <v>0.5308511964402574</v>
      </c>
    </row>
    <row r="122" spans="1:6" ht="12.75">
      <c r="A122" s="6" t="str">
        <f>'S&amp;P 500 data'!A255</f>
        <v>Lowe's Cos.</v>
      </c>
      <c r="B122" s="7">
        <f>'S&amp;P 500 data'!B254</f>
        <v>-0.1478018737896576</v>
      </c>
      <c r="C122" s="8">
        <f>'S&amp;P 500 data'!C254</f>
        <v>-0.45859816743996173</v>
      </c>
      <c r="D122" s="7">
        <f>'S&amp;P 500 data'!D254</f>
        <v>0.07774194986811896</v>
      </c>
      <c r="E122" s="7">
        <f>'S&amp;P 500 data'!E254</f>
        <v>-0.306491496948376</v>
      </c>
      <c r="F122" s="23">
        <v>0.526644527813158</v>
      </c>
    </row>
    <row r="123" spans="1:6" ht="12.75">
      <c r="A123" s="6" t="str">
        <f>'S&amp;P 500 data'!A318</f>
        <v>PACCAR Inc.</v>
      </c>
      <c r="B123" s="7">
        <f>'S&amp;P 500 data'!B317</f>
        <v>-0.5248171898626512</v>
      </c>
      <c r="C123" s="8">
        <f>'S&amp;P 500 data'!C317</f>
        <v>-1.1592704347247595</v>
      </c>
      <c r="D123" s="7">
        <f>'S&amp;P 500 data'!D317</f>
        <v>0.19652050622675782</v>
      </c>
      <c r="E123" s="7">
        <f>'S&amp;P 500 data'!E317</f>
        <v>-0.698694523097181</v>
      </c>
      <c r="F123" s="23">
        <v>0.5242639010181054</v>
      </c>
    </row>
    <row r="124" spans="1:6" ht="12.75">
      <c r="A124" s="6" t="str">
        <f>'S&amp;P 500 data'!A100</f>
        <v>CIGNA Corp.</v>
      </c>
      <c r="B124" s="7">
        <f>'S&amp;P 500 data'!B99</f>
        <v>-0.1872314601658951</v>
      </c>
      <c r="C124" s="8">
        <f>'S&amp;P 500 data'!C99</f>
        <v>0.5771603683590829</v>
      </c>
      <c r="D124" s="7">
        <f>'S&amp;P 500 data'!D99</f>
        <v>-0.09784071461365157</v>
      </c>
      <c r="E124" s="7">
        <f>'S&amp;P 500 data'!E99</f>
        <v>0.5735228926500711</v>
      </c>
      <c r="F124" s="23">
        <v>0.5204865991755185</v>
      </c>
    </row>
    <row r="125" spans="1:6" ht="12.75">
      <c r="A125" s="6" t="str">
        <f>'S&amp;P 500 data'!A207</f>
        <v>Hershey Foods</v>
      </c>
      <c r="B125" s="7">
        <f>'S&amp;P 500 data'!B206</f>
        <v>-0.47540983606557374</v>
      </c>
      <c r="C125" s="8">
        <f>'S&amp;P 500 data'!C206</f>
        <v>1.2590375828681877</v>
      </c>
      <c r="D125" s="7">
        <f>'S&amp;P 500 data'!D206</f>
        <v>-0.21343311770261372</v>
      </c>
      <c r="E125" s="7">
        <f>'S&amp;P 500 data'!E206</f>
        <v>1.284801159592992</v>
      </c>
      <c r="F125" s="23">
        <v>0.4978208576990296</v>
      </c>
    </row>
    <row r="126" spans="1:6" ht="12.75">
      <c r="A126" s="6" t="str">
        <f>'S&amp;P 500 data'!A63</f>
        <v>Baxter International Inc.</v>
      </c>
      <c r="B126" s="7">
        <f>'S&amp;P 500 data'!B62</f>
        <v>-0.044085722953559066</v>
      </c>
      <c r="C126" s="8">
        <f>'S&amp;P 500 data'!C62</f>
        <v>0.9532031066058684</v>
      </c>
      <c r="D126" s="7">
        <f>'S&amp;P 500 data'!D62</f>
        <v>-0.16158779818410443</v>
      </c>
      <c r="E126" s="7">
        <f>'S&amp;P 500 data'!E62</f>
        <v>0.8137965053637637</v>
      </c>
      <c r="F126" s="23">
        <v>0.4959643514344302</v>
      </c>
    </row>
    <row r="127" spans="1:6" ht="12.75">
      <c r="A127" s="6" t="str">
        <f>'S&amp;P 500 data'!A268</f>
        <v>McDermott International</v>
      </c>
      <c r="B127" s="7">
        <f>'S&amp;P 500 data'!B267</f>
        <v>-0.03653776078928139</v>
      </c>
      <c r="C127" s="8">
        <f>'S&amp;P 500 data'!C267</f>
        <v>-1.6283785115753693</v>
      </c>
      <c r="D127" s="7">
        <f>'S&amp;P 500 data'!D267</f>
        <v>0.2760441048421497</v>
      </c>
      <c r="E127" s="7">
        <f>'S&amp;P 500 data'!E267</f>
        <v>-1.33395087543125</v>
      </c>
      <c r="F127" s="23">
        <v>0.48322198666872224</v>
      </c>
    </row>
    <row r="128" spans="1:6" ht="12.75">
      <c r="A128" s="6" t="str">
        <f>'S&amp;P 500 data'!A441</f>
        <v>Vitesse Semiconductor</v>
      </c>
      <c r="B128" s="7">
        <f>'S&amp;P 500 data'!B440</f>
        <v>0.3294338835513606</v>
      </c>
      <c r="C128" s="8">
        <f>'S&amp;P 500 data'!C440</f>
        <v>1.1948457328871012</v>
      </c>
      <c r="D128" s="7">
        <f>'S&amp;P 500 data'!D440</f>
        <v>-0.2025512609105785</v>
      </c>
      <c r="E128" s="7">
        <f>'S&amp;P 500 data'!E440</f>
        <v>0.8265438080230669</v>
      </c>
      <c r="F128" s="23">
        <v>0.4812846890742041</v>
      </c>
    </row>
    <row r="129" spans="1:6" ht="12.75">
      <c r="A129" s="6" t="str">
        <f>'S&amp;P 500 data'!A247</f>
        <v>Limited, The</v>
      </c>
      <c r="B129" s="7">
        <f>'S&amp;P 500 data'!B246</f>
        <v>-0.14432418012745607</v>
      </c>
      <c r="C129" s="8">
        <f>'S&amp;P 500 data'!C246</f>
        <v>-1.1822376389986804</v>
      </c>
      <c r="D129" s="7">
        <f>'S&amp;P 500 data'!D246</f>
        <v>0.20041392615305473</v>
      </c>
      <c r="E129" s="7">
        <f>'S&amp;P 500 data'!E246</f>
        <v>-0.9092087516194698</v>
      </c>
      <c r="F129" s="23">
        <v>0.4787446922088619</v>
      </c>
    </row>
    <row r="130" spans="1:6" ht="12.75">
      <c r="A130" s="6" t="str">
        <f>'S&amp;P 500 data'!A314</f>
        <v>Office Depot</v>
      </c>
      <c r="B130" s="7">
        <f>'S&amp;P 500 data'!B313</f>
        <v>0.13753755961475211</v>
      </c>
      <c r="C130" s="8">
        <f>'S&amp;P 500 data'!C313</f>
        <v>1.1657781758981125</v>
      </c>
      <c r="D130" s="7">
        <f>'S&amp;P 500 data'!D313</f>
        <v>-0.1976237040238134</v>
      </c>
      <c r="E130" s="7">
        <f>'S&amp;P 500 data'!E313</f>
        <v>0.8989541164678432</v>
      </c>
      <c r="F130" s="23">
        <v>0.4761837879017579</v>
      </c>
    </row>
    <row r="131" spans="1:6" ht="12.75">
      <c r="A131" s="6" t="str">
        <f>'S&amp;P 500 data'!A296</f>
        <v>Network Appliance</v>
      </c>
      <c r="B131" s="7">
        <f>'S&amp;P 500 data'!B295</f>
        <v>-0.24966919877146942</v>
      </c>
      <c r="C131" s="8">
        <f>'S&amp;P 500 data'!C295</f>
        <v>-1.8373829388325698</v>
      </c>
      <c r="D131" s="7">
        <f>'S&amp;P 500 data'!D295</f>
        <v>0.31147471241903535</v>
      </c>
      <c r="E131" s="7">
        <f>'S&amp;P 500 data'!E295</f>
        <v>-1.4002901964192198</v>
      </c>
      <c r="F131" s="23">
        <v>0.46923728668207126</v>
      </c>
    </row>
    <row r="132" spans="1:6" ht="12.75">
      <c r="A132" s="6" t="str">
        <f>'S&amp;P 500 data'!A426</f>
        <v>Union Planters Corporation</v>
      </c>
      <c r="B132" s="7">
        <f>'S&amp;P 500 data'!B425</f>
        <v>0.14006211343571717</v>
      </c>
      <c r="C132" s="8">
        <f>'S&amp;P 500 data'!C425</f>
        <v>0.7618884792141447</v>
      </c>
      <c r="D132" s="7">
        <f>'S&amp;P 500 data'!D425</f>
        <v>-0.12915598046718693</v>
      </c>
      <c r="E132" s="7">
        <f>'S&amp;P 500 data'!E425</f>
        <v>0.5622619446969979</v>
      </c>
      <c r="F132" s="23">
        <v>0.464008729979258</v>
      </c>
    </row>
    <row r="133" spans="1:6" ht="12.75">
      <c r="A133" s="6" t="str">
        <f>'S&amp;P 500 data'!A353</f>
        <v>Qwest Communications Int</v>
      </c>
      <c r="B133" s="7">
        <f>'S&amp;P 500 data'!B352</f>
        <v>-0.2334328722597948</v>
      </c>
      <c r="C133" s="8">
        <f>'S&amp;P 500 data'!C352</f>
        <v>0.022024982151389594</v>
      </c>
      <c r="D133" s="7">
        <f>'S&amp;P 500 data'!D352</f>
        <v>-0.0037336936338362254</v>
      </c>
      <c r="E133" s="7">
        <f>'S&amp;P 500 data'!E352</f>
        <v>0.13574020770133538</v>
      </c>
      <c r="F133" s="23">
        <v>0.45776542940017095</v>
      </c>
    </row>
    <row r="134" spans="1:6" ht="12.75">
      <c r="A134" s="6" t="str">
        <f>'S&amp;P 500 data'!A235</f>
        <v>Keyspan Energy</v>
      </c>
      <c r="B134" s="7">
        <f>'S&amp;P 500 data'!B234</f>
        <v>-0.08788358767522986</v>
      </c>
      <c r="C134" s="8">
        <f>'S&amp;P 500 data'!C234</f>
        <v>-0.2614003377828995</v>
      </c>
      <c r="D134" s="7">
        <f>'S&amp;P 500 data'!D234</f>
        <v>0.04431280671894093</v>
      </c>
      <c r="E134" s="7">
        <f>'S&amp;P 500 data'!E234</f>
        <v>-0.17286996955890457</v>
      </c>
      <c r="F134" s="23">
        <v>0.4548430151003768</v>
      </c>
    </row>
    <row r="135" spans="1:6" ht="12.75">
      <c r="A135" s="6" t="str">
        <f>'S&amp;P 500 data'!A334</f>
        <v>Philip Morris</v>
      </c>
      <c r="B135" s="7">
        <f>'S&amp;P 500 data'!B333</f>
        <v>-0.4096850622709989</v>
      </c>
      <c r="C135" s="8">
        <f>'S&amp;P 500 data'!C333</f>
        <v>0.037734756464423924</v>
      </c>
      <c r="D135" s="7">
        <f>'S&amp;P 500 data'!D333</f>
        <v>-0.006396827884679624</v>
      </c>
      <c r="E135" s="7">
        <f>'S&amp;P 500 data'!E333</f>
        <v>0.23746600001913545</v>
      </c>
      <c r="F135" s="23">
        <v>0.44268843430885707</v>
      </c>
    </row>
    <row r="136" spans="1:6" ht="12.75">
      <c r="A136" s="6" t="str">
        <f>'S&amp;P 500 data'!A61</f>
        <v>Barrick Gold Corp.</v>
      </c>
      <c r="B136" s="7">
        <f>'S&amp;P 500 data'!B60</f>
        <v>0.40849697219691605</v>
      </c>
      <c r="C136" s="8">
        <f>'S&amp;P 500 data'!C60</f>
        <v>-0.062033122715664746</v>
      </c>
      <c r="D136" s="7">
        <f>'S&amp;P 500 data'!D60</f>
        <v>0.010515907517130314</v>
      </c>
      <c r="E136" s="7">
        <f>'S&amp;P 500 data'!E60</f>
        <v>-0.2570475135233546</v>
      </c>
      <c r="F136" s="23">
        <v>0.4412318569786723</v>
      </c>
    </row>
    <row r="137" spans="1:6" ht="12.75">
      <c r="A137" s="6" t="str">
        <f>'S&amp;P 500 data'!A72</f>
        <v>Biomet, Inc.</v>
      </c>
      <c r="B137" s="7">
        <f>'S&amp;P 500 data'!B71</f>
        <v>-0.04516131572743232</v>
      </c>
      <c r="C137" s="8">
        <f>'S&amp;P 500 data'!C71</f>
        <v>0.9217571994826521</v>
      </c>
      <c r="D137" s="7">
        <f>'S&amp;P 500 data'!D71</f>
        <v>-0.15625706136765027</v>
      </c>
      <c r="E137" s="7">
        <f>'S&amp;P 500 data'!E71</f>
        <v>0.7882225065190598</v>
      </c>
      <c r="F137" s="23">
        <v>0.4397134256232902</v>
      </c>
    </row>
    <row r="138" spans="1:6" ht="12.75">
      <c r="A138" s="6" t="str">
        <f>'S&amp;P 500 data'!A387</f>
        <v>Stanley Works</v>
      </c>
      <c r="B138" s="7">
        <f>'S&amp;P 500 data'!B386</f>
        <v>-0.16996340361409212</v>
      </c>
      <c r="C138" s="8">
        <f>'S&amp;P 500 data'!C386</f>
        <v>-1.3173096034864695</v>
      </c>
      <c r="D138" s="7">
        <f>'S&amp;P 500 data'!D386</f>
        <v>0.22331144000579548</v>
      </c>
      <c r="E138" s="7">
        <f>'S&amp;P 500 data'!E386</f>
        <v>-1.0084831378459997</v>
      </c>
      <c r="F138" s="23">
        <v>0.4395291487404578</v>
      </c>
    </row>
    <row r="139" spans="1:6" ht="12.75">
      <c r="A139" s="6" t="str">
        <f>'S&amp;P 500 data'!A338</f>
        <v>PNC Bank Corp.</v>
      </c>
      <c r="B139" s="7">
        <f>'S&amp;P 500 data'!B337</f>
        <v>0.14471147643646298</v>
      </c>
      <c r="C139" s="8">
        <f>'S&amp;P 500 data'!C337</f>
        <v>-1.1199448533049292</v>
      </c>
      <c r="D139" s="7">
        <f>'S&amp;P 500 data'!D337</f>
        <v>0.18985400034789313</v>
      </c>
      <c r="E139" s="7">
        <f>'S&amp;P 500 data'!E337</f>
        <v>-1.0029006776249016</v>
      </c>
      <c r="F139" s="23">
        <v>0.4394324507677959</v>
      </c>
    </row>
    <row r="140" spans="1:6" ht="12.75">
      <c r="A140" s="6" t="str">
        <f>'S&amp;P 500 data'!A431</f>
        <v>UNUM Corp.</v>
      </c>
      <c r="B140" s="7">
        <f>'S&amp;P 500 data'!B430</f>
        <v>-0.04618412679173122</v>
      </c>
      <c r="C140" s="8">
        <f>'S&amp;P 500 data'!C430</f>
        <v>-0.8798127289051259</v>
      </c>
      <c r="D140" s="7">
        <f>'S&amp;P 500 data'!D430</f>
        <v>0.1491465991800539</v>
      </c>
      <c r="E140" s="7">
        <f>'S&amp;P 500 data'!E430</f>
        <v>-0.7074291463361226</v>
      </c>
      <c r="F140" s="23">
        <v>0.43376678630466403</v>
      </c>
    </row>
    <row r="141" spans="1:6" ht="12.75">
      <c r="A141" s="6" t="str">
        <f>'S&amp;P 500 data'!A378</f>
        <v>Snap-On Inc.</v>
      </c>
      <c r="B141" s="7">
        <f>'S&amp;P 500 data'!B377</f>
        <v>0.009940334551926888</v>
      </c>
      <c r="C141" s="8">
        <f>'S&amp;P 500 data'!C377</f>
        <v>2.7253573401376947</v>
      </c>
      <c r="D141" s="7">
        <f>'S&amp;P 500 data'!D377</f>
        <v>-0.46200488521889405</v>
      </c>
      <c r="E141" s="7">
        <f>'S&amp;P 500 data'!E377</f>
        <v>2.2583510961206716</v>
      </c>
      <c r="F141" s="23">
        <v>0.4198388898596792</v>
      </c>
    </row>
    <row r="142" spans="1:6" ht="12.75">
      <c r="A142" s="6" t="str">
        <f>'S&amp;P 500 data'!A450</f>
        <v>WellPoint Health Networks</v>
      </c>
      <c r="B142" s="7">
        <f>'S&amp;P 500 data'!B449</f>
        <v>-0.3867643586881868</v>
      </c>
      <c r="C142" s="8">
        <f>'S&amp;P 500 data'!C449</f>
        <v>0.19567827904240698</v>
      </c>
      <c r="D142" s="7">
        <f>'S&amp;P 500 data'!D449</f>
        <v>-0.033171547641620606</v>
      </c>
      <c r="E142" s="7">
        <f>'S&amp;P 500 data'!E449</f>
        <v>0.35710252875781484</v>
      </c>
      <c r="F142" s="23">
        <v>0.41793643567610594</v>
      </c>
    </row>
    <row r="143" spans="1:6" ht="12.75">
      <c r="A143" s="6" t="str">
        <f>'S&amp;P 500 data'!A19</f>
        <v>Allergan, Inc.</v>
      </c>
      <c r="B143" s="7">
        <f>'S&amp;P 500 data'!B18</f>
        <v>0.10312008716331711</v>
      </c>
      <c r="C143" s="8">
        <f>'S&amp;P 500 data'!C18</f>
        <v>0.7081370225011518</v>
      </c>
      <c r="D143" s="7">
        <f>'S&amp;P 500 data'!D18</f>
        <v>-0.1200439879870449</v>
      </c>
      <c r="E143" s="7">
        <f>'S&amp;P 500 data'!E18</f>
        <v>0.536209413042021</v>
      </c>
      <c r="F143" s="23">
        <v>0.4083790282662923</v>
      </c>
    </row>
    <row r="144" spans="1:6" ht="12.75">
      <c r="A144" s="6" t="str">
        <f>'S&amp;P 500 data'!A162</f>
        <v>Entergy Corp.</v>
      </c>
      <c r="B144" s="7">
        <f>'S&amp;P 500 data'!B18</f>
        <v>0.10312008716331711</v>
      </c>
      <c r="C144" s="8">
        <f>'S&amp;P 500 data'!C18</f>
        <v>0.7081370225011518</v>
      </c>
      <c r="D144" s="7">
        <f>'S&amp;P 500 data'!D18</f>
        <v>-0.1200439879870449</v>
      </c>
      <c r="E144" s="7">
        <f>'S&amp;P 500 data'!E18</f>
        <v>0.536209413042021</v>
      </c>
      <c r="F144" s="23">
        <v>0.4083790282662923</v>
      </c>
    </row>
    <row r="145" spans="1:6" ht="12.75">
      <c r="A145" s="6" t="str">
        <f>'S&amp;P 500 data'!A134</f>
        <v>Danaher Corp.</v>
      </c>
      <c r="B145" s="7">
        <f>'S&amp;P 500 data'!B133</f>
        <v>-0.04815301118108229</v>
      </c>
      <c r="C145" s="8">
        <f>'S&amp;P 500 data'!C133</f>
        <v>1.5168151966649805</v>
      </c>
      <c r="D145" s="7">
        <f>'S&amp;P 500 data'!D133</f>
        <v>-0.25713179718226337</v>
      </c>
      <c r="E145" s="7">
        <f>'S&amp;P 500 data'!E133</f>
        <v>1.2839110031784318</v>
      </c>
      <c r="F145" s="23">
        <v>0.40657083790422255</v>
      </c>
    </row>
    <row r="146" spans="1:6" ht="12.75">
      <c r="A146" s="6" t="str">
        <f>'S&amp;P 500 data'!A167</f>
        <v>Fannie Mae</v>
      </c>
      <c r="B146" s="7">
        <f>'S&amp;P 500 data'!B166</f>
        <v>-0.07539279736500704</v>
      </c>
      <c r="C146" s="8">
        <f>'S&amp;P 500 data'!C166</f>
        <v>-0.3110620859106996</v>
      </c>
      <c r="D146" s="7">
        <f>'S&amp;P 500 data'!D166</f>
        <v>0.05273150833492597</v>
      </c>
      <c r="E146" s="7">
        <f>'S&amp;P 500 data'!E166</f>
        <v>-0.2203976057580462</v>
      </c>
      <c r="F146" s="23">
        <v>0.39615128741635747</v>
      </c>
    </row>
    <row r="147" spans="1:6" ht="12.75">
      <c r="A147" s="6" t="str">
        <f>'S&amp;P 500 data'!A176</f>
        <v>FMC Corp.</v>
      </c>
      <c r="B147" s="7">
        <f>'S&amp;P 500 data'!B175</f>
        <v>0.1489097957265373</v>
      </c>
      <c r="C147" s="8">
        <f>'S&amp;P 500 data'!C175</f>
        <v>0.6265025242210962</v>
      </c>
      <c r="D147" s="7">
        <f>'S&amp;P 500 data'!D175</f>
        <v>-0.10620523867798233</v>
      </c>
      <c r="E147" s="7">
        <f>'S&amp;P 500 data'!E175</f>
        <v>0.4453751274312299</v>
      </c>
      <c r="F147" s="23">
        <v>0.38701107095729775</v>
      </c>
    </row>
    <row r="148" spans="1:6" ht="12.75">
      <c r="A148" s="6" t="str">
        <f>'S&amp;P 500 data'!A114</f>
        <v>COMPAQ Computer</v>
      </c>
      <c r="B148" s="7">
        <f>'S&amp;P 500 data'!B113</f>
        <v>-0.005259017580472536</v>
      </c>
      <c r="C148" s="8">
        <f>'S&amp;P 500 data'!C113</f>
        <v>0.548919378996886</v>
      </c>
      <c r="D148" s="7">
        <f>'S&amp;P 500 data'!D113</f>
        <v>-0.09305327817124708</v>
      </c>
      <c r="E148" s="7">
        <f>'S&amp;P 500 data'!E113</f>
        <v>0.4585121117529586</v>
      </c>
      <c r="F148" s="23">
        <v>0.3799689692004176</v>
      </c>
    </row>
    <row r="149" spans="1:6" ht="12.75">
      <c r="A149" s="6" t="str">
        <f>'S&amp;P 500 data'!A154</f>
        <v>Eastman Kodak</v>
      </c>
      <c r="B149" s="7">
        <f>'S&amp;P 500 data'!B153</f>
        <v>-0.16579391458992987</v>
      </c>
      <c r="C149" s="8">
        <f>'S&amp;P 500 data'!C153</f>
        <v>-0.2053102486911147</v>
      </c>
      <c r="D149" s="7">
        <f>'S&amp;P 500 data'!D153</f>
        <v>0.03480436729666014</v>
      </c>
      <c r="E149" s="7">
        <f>'S&amp;P 500 data'!E153</f>
        <v>-0.0870886836050868</v>
      </c>
      <c r="F149" s="23">
        <v>0.37734994741333067</v>
      </c>
    </row>
    <row r="150" spans="1:6" ht="12.75">
      <c r="A150" s="6" t="str">
        <f>'S&amp;P 500 data'!A164</f>
        <v>Equifax Inc.</v>
      </c>
      <c r="B150" s="7">
        <f>'S&amp;P 500 data'!B163</f>
        <v>-0.281213068929691</v>
      </c>
      <c r="C150" s="8">
        <f>'S&amp;P 500 data'!C163</f>
        <v>0.46265759131145234</v>
      </c>
      <c r="D150" s="7">
        <f>'S&amp;P 500 data'!D163</f>
        <v>-0.07843010684195201</v>
      </c>
      <c r="E150" s="7">
        <f>'S&amp;P 500 data'!E163</f>
        <v>0.5257164302482615</v>
      </c>
      <c r="F150" s="23">
        <v>0.37666185470331515</v>
      </c>
    </row>
    <row r="151" spans="1:6" ht="12.75">
      <c r="A151" s="6" t="str">
        <f>'S&amp;P 500 data'!A64</f>
        <v>BB&amp;T Corporation</v>
      </c>
      <c r="B151" s="7">
        <f>'S&amp;P 500 data'!B63</f>
        <v>0.22773124477432294</v>
      </c>
      <c r="C151" s="8">
        <f>'S&amp;P 500 data'!C63</f>
        <v>0.5655932491848343</v>
      </c>
      <c r="D151" s="7">
        <f>'S&amp;P 500 data'!D63</f>
        <v>-0.09587984677158651</v>
      </c>
      <c r="E151" s="7">
        <f>'S&amp;P 500 data'!E63</f>
        <v>0.3551331879636128</v>
      </c>
      <c r="F151" s="23">
        <v>0.37617368749578173</v>
      </c>
    </row>
    <row r="152" spans="1:6" ht="12.75">
      <c r="A152" s="6" t="str">
        <f>'S&amp;P 500 data'!A291</f>
        <v>National City Corp.</v>
      </c>
      <c r="B152" s="7">
        <f>'S&amp;P 500 data'!B290</f>
        <v>-0.41961114208873085</v>
      </c>
      <c r="C152" s="8">
        <f>'S&amp;P 500 data'!C290</f>
        <v>1.233008302521557</v>
      </c>
      <c r="D152" s="7">
        <f>'S&amp;P 500 data'!D290</f>
        <v>-0.20902061204628467</v>
      </c>
      <c r="E152" s="7">
        <f>'S&amp;P 500 data'!E290</f>
        <v>1.2351099486161283</v>
      </c>
      <c r="F152" s="23">
        <v>0.3723858506956319</v>
      </c>
    </row>
    <row r="153" spans="1:6" ht="12.75">
      <c r="A153" s="6" t="str">
        <f>'S&amp;P 500 data'!A149</f>
        <v>DTE Energy Co.</v>
      </c>
      <c r="B153" s="7">
        <f>'S&amp;P 500 data'!B148</f>
        <v>-0.015288455276342261</v>
      </c>
      <c r="C153" s="8">
        <f>'S&amp;P 500 data'!C148</f>
        <v>-0.8852810235180213</v>
      </c>
      <c r="D153" s="7">
        <f>'S&amp;P 500 data'!D148</f>
        <v>0.15007358911556315</v>
      </c>
      <c r="E153" s="7">
        <f>'S&amp;P 500 data'!E148</f>
        <v>-0.7275152335105564</v>
      </c>
      <c r="F153" s="23">
        <v>0.36934716224700725</v>
      </c>
    </row>
    <row r="154" spans="1:6" ht="12.75">
      <c r="A154" s="6" t="str">
        <f>'S&amp;P 500 data'!A430</f>
        <v>Unocal Corp.</v>
      </c>
      <c r="B154" s="7">
        <f>'S&amp;P 500 data'!B429</f>
        <v>-0.1675773851516621</v>
      </c>
      <c r="C154" s="8">
        <f>'S&amp;P 500 data'!C429</f>
        <v>1.275613791968679</v>
      </c>
      <c r="D154" s="7">
        <f>'S&amp;P 500 data'!D429</f>
        <v>-0.2162431307126691</v>
      </c>
      <c r="E154" s="7">
        <f>'S&amp;P 500 data'!E429</f>
        <v>1.1436851906330148</v>
      </c>
      <c r="F154" s="23">
        <v>0.36518388703471133</v>
      </c>
    </row>
    <row r="155" spans="1:6" ht="12.75">
      <c r="A155" s="6" t="str">
        <f>'S&amp;P 500 data'!A346</f>
        <v>Progressive Corp.</v>
      </c>
      <c r="B155" s="7">
        <f>'S&amp;P 500 data'!B345</f>
        <v>-0.03807045687413024</v>
      </c>
      <c r="C155" s="8">
        <f>'S&amp;P 500 data'!C345</f>
        <v>0.28509780737878554</v>
      </c>
      <c r="D155" s="7">
        <f>'S&amp;P 500 data'!D345</f>
        <v>-0.04833002184129711</v>
      </c>
      <c r="E155" s="7">
        <f>'S&amp;P 500 data'!E345</f>
        <v>0.25592247428982107</v>
      </c>
      <c r="F155" s="23">
        <v>0.3631497340805835</v>
      </c>
    </row>
    <row r="156" spans="1:6" ht="12.75">
      <c r="A156" s="6" t="str">
        <f>'S&amp;P 500 data'!A16</f>
        <v>Alcoa Inc</v>
      </c>
      <c r="B156" s="7">
        <f>'S&amp;P 500 data'!B15</f>
        <v>0.06755845784040115</v>
      </c>
      <c r="C156" s="8">
        <f>'S&amp;P 500 data'!C15</f>
        <v>-0.3524645836899909</v>
      </c>
      <c r="D156" s="7">
        <f>'S&amp;P 500 data'!D15</f>
        <v>0.05975009483460699</v>
      </c>
      <c r="E156" s="7">
        <f>'S&amp;P 500 data'!E15</f>
        <v>-0.3267057077367053</v>
      </c>
      <c r="F156" s="23">
        <v>0.3595143017383976</v>
      </c>
    </row>
    <row r="157" spans="1:6" ht="12.75">
      <c r="A157" s="6" t="str">
        <f>'S&amp;P 500 data'!A29</f>
        <v>American Greetings Class A</v>
      </c>
      <c r="B157" s="7">
        <f>'S&amp;P 500 data'!B15</f>
        <v>0.06755845784040115</v>
      </c>
      <c r="C157" s="8">
        <f>'S&amp;P 500 data'!C15</f>
        <v>-0.3524645836899909</v>
      </c>
      <c r="D157" s="7">
        <f>'S&amp;P 500 data'!D15</f>
        <v>0.05975009483460699</v>
      </c>
      <c r="E157" s="7">
        <f>'S&amp;P 500 data'!E15</f>
        <v>-0.3267057077367053</v>
      </c>
      <c r="F157" s="23">
        <v>0.3595143017383976</v>
      </c>
    </row>
    <row r="158" spans="1:6" ht="12.75">
      <c r="A158" s="6" t="str">
        <f>'S&amp;P 500 data'!A232</f>
        <v>Kellogg Co.</v>
      </c>
      <c r="B158" s="7">
        <f>'S&amp;P 500 data'!B231</f>
        <v>0.20251970204597705</v>
      </c>
      <c r="C158" s="8">
        <f>'S&amp;P 500 data'!C231</f>
        <v>0.6623167992712737</v>
      </c>
      <c r="D158" s="7">
        <f>'S&amp;P 500 data'!D231</f>
        <v>-0.11227650492628986</v>
      </c>
      <c r="E158" s="7">
        <f>'S&amp;P 500 data'!E231</f>
        <v>0.44814496191618314</v>
      </c>
      <c r="F158" s="23">
        <v>0.3209815714103076</v>
      </c>
    </row>
    <row r="159" spans="1:6" ht="12.75">
      <c r="A159" s="6" t="str">
        <f>'S&amp;P 500 data'!A185</f>
        <v>Gateway Inc.</v>
      </c>
      <c r="B159" s="7">
        <f>'S&amp;P 500 data'!B184</f>
        <v>-0.45060569486046653</v>
      </c>
      <c r="C159" s="8">
        <f>'S&amp;P 500 data'!C184</f>
        <v>-0.39809394730776493</v>
      </c>
      <c r="D159" s="7">
        <f>'S&amp;P 500 data'!D184</f>
        <v>0.06748522321222215</v>
      </c>
      <c r="E159" s="7">
        <f>'S&amp;P 500 data'!E184</f>
        <v>-0.10389193255249463</v>
      </c>
      <c r="F159" s="23">
        <v>0.3209235983505829</v>
      </c>
    </row>
    <row r="160" spans="1:6" ht="12.75">
      <c r="A160" s="6" t="str">
        <f>'S&amp;P 500 data'!A455</f>
        <v>Willamette Industries</v>
      </c>
      <c r="B160" s="7">
        <f>'S&amp;P 500 data'!B454</f>
        <v>0.5720743904856758</v>
      </c>
      <c r="C160" s="8">
        <f>'S&amp;P 500 data'!C454</f>
        <v>1.2522415391620214</v>
      </c>
      <c r="D160" s="7">
        <f>'S&amp;P 500 data'!D454</f>
        <v>-0.21228104661594613</v>
      </c>
      <c r="E160" s="7">
        <f>'S&amp;P 500 data'!E454</f>
        <v>0.7521281996696625</v>
      </c>
      <c r="F160" s="23">
        <v>0.32039248752580596</v>
      </c>
    </row>
    <row r="161" spans="1:6" ht="12.75">
      <c r="A161" s="6" t="str">
        <f>'S&amp;P 500 data'!A195</f>
        <v>Goodyear Tire &amp; Rubber</v>
      </c>
      <c r="B161" s="7">
        <f>'S&amp;P 500 data'!B194</f>
        <v>-0.24327247173230837</v>
      </c>
      <c r="C161" s="8">
        <f>'S&amp;P 500 data'!C194</f>
        <v>0.20360882265992686</v>
      </c>
      <c r="D161" s="7">
        <f>'S&amp;P 500 data'!D194</f>
        <v>-0.03451594011440753</v>
      </c>
      <c r="E161" s="7">
        <f>'S&amp;P 500 data'!E194</f>
        <v>0.2914924768936881</v>
      </c>
      <c r="F161" s="23">
        <v>0.31989112564876454</v>
      </c>
    </row>
    <row r="162" spans="1:6" ht="12.75">
      <c r="A162" s="6" t="str">
        <f>'S&amp;P 500 data'!A293</f>
        <v>National Service Ind.</v>
      </c>
      <c r="B162" s="7">
        <f>'S&amp;P 500 data'!B292</f>
        <v>0.5299379336907997</v>
      </c>
      <c r="C162" s="8">
        <f>'S&amp;P 500 data'!C292</f>
        <v>-0.1189960781876982</v>
      </c>
      <c r="D162" s="7">
        <f>'S&amp;P 500 data'!D292</f>
        <v>0.020172315987681978</v>
      </c>
      <c r="E162" s="7">
        <f>'S&amp;P 500 data'!E292</f>
        <v>-0.3654556077663151</v>
      </c>
      <c r="F162" s="23">
        <v>0.3190433276692867</v>
      </c>
    </row>
    <row r="163" spans="1:6" ht="12.75">
      <c r="A163" s="6" t="str">
        <f>'S&amp;P 500 data'!A41</f>
        <v>Apache Corp.</v>
      </c>
      <c r="B163" s="7">
        <f>'S&amp;P 500 data'!B40</f>
        <v>0.06336706100112988</v>
      </c>
      <c r="C163" s="8">
        <f>'S&amp;P 500 data'!C40</f>
        <v>-0.21442005378299367</v>
      </c>
      <c r="D163" s="7">
        <f>'S&amp;P 500 data'!D40</f>
        <v>0.036348669173649005</v>
      </c>
      <c r="E163" s="7">
        <f>'S&amp;P 500 data'!E40</f>
        <v>-0.20995375299383084</v>
      </c>
      <c r="F163" s="23">
        <v>0.3085165260413907</v>
      </c>
    </row>
    <row r="164" spans="1:6" ht="12.75">
      <c r="A164" s="6" t="str">
        <f>'S&amp;P 500 data'!A401</f>
        <v>Target Corp.</v>
      </c>
      <c r="B164" s="7">
        <f>'S&amp;P 500 data'!B400</f>
        <v>-0.16296098578180307</v>
      </c>
      <c r="C164" s="8">
        <f>'S&amp;P 500 data'!C400</f>
        <v>-0.6800154170346842</v>
      </c>
      <c r="D164" s="7">
        <f>'S&amp;P 500 data'!D400</f>
        <v>0.11527678960378628</v>
      </c>
      <c r="E164" s="7">
        <f>'S&amp;P 500 data'!E400</f>
        <v>-0.48274678342061905</v>
      </c>
      <c r="F164" s="23">
        <v>0.3034801881448414</v>
      </c>
    </row>
    <row r="165" spans="1:6" ht="12.75">
      <c r="A165" s="6" t="str">
        <f>'S&amp;P 500 data'!A440</f>
        <v>Visteon Corp.</v>
      </c>
      <c r="B165" s="7">
        <f>'S&amp;P 500 data'!B439</f>
        <v>-0.05561494062291105</v>
      </c>
      <c r="C165" s="8">
        <f>'S&amp;P 500 data'!C439</f>
        <v>0.2531089429328963</v>
      </c>
      <c r="D165" s="7">
        <f>'S&amp;P 500 data'!D439</f>
        <v>-0.0429072424395108</v>
      </c>
      <c r="E165" s="7">
        <f>'S&amp;P 500 data'!E439</f>
        <v>0.23818368350802083</v>
      </c>
      <c r="F165" s="23">
        <v>0.29522075539664616</v>
      </c>
    </row>
    <row r="166" spans="1:6" ht="12.75">
      <c r="A166" s="6" t="str">
        <f>'S&amp;P 500 data'!A427</f>
        <v>Unisys Corp.</v>
      </c>
      <c r="B166" s="7">
        <f>'S&amp;P 500 data'!B426</f>
        <v>0.3263253706902838</v>
      </c>
      <c r="C166" s="8">
        <f>'S&amp;P 500 data'!C426</f>
        <v>1.5240941578895963</v>
      </c>
      <c r="D166" s="7">
        <f>'S&amp;P 500 data'!D426</f>
        <v>-0.25836573285578557</v>
      </c>
      <c r="E166" s="7">
        <f>'S&amp;P 500 data'!E426</f>
        <v>1.1015417716340874</v>
      </c>
      <c r="F166" s="23">
        <v>0.2944519500588421</v>
      </c>
    </row>
    <row r="167" spans="1:6" ht="12.75">
      <c r="A167" s="6" t="str">
        <f>'S&amp;P 500 data'!A69</f>
        <v>Bemis Company</v>
      </c>
      <c r="B167" s="7">
        <f>'S&amp;P 500 data'!B68</f>
        <v>-0.050409785587185674</v>
      </c>
      <c r="C167" s="8">
        <f>'S&amp;P 500 data'!C68</f>
        <v>0.8404356250591922</v>
      </c>
      <c r="D167" s="7">
        <f>'S&amp;P 500 data'!D68</f>
        <v>-0.14247135917586645</v>
      </c>
      <c r="E167" s="7">
        <f>'S&amp;P 500 data'!E68</f>
        <v>0.7233273382569201</v>
      </c>
      <c r="F167" s="23">
        <v>0.28793423767499743</v>
      </c>
    </row>
    <row r="168" spans="1:6" ht="12.75">
      <c r="A168" s="6" t="str">
        <f>'S&amp;P 500 data'!A79</f>
        <v>Bristol-Myers Squibb</v>
      </c>
      <c r="B168" s="7">
        <f>'S&amp;P 500 data'!B78</f>
        <v>-0.007364326956949219</v>
      </c>
      <c r="C168" s="8">
        <f>'S&amp;P 500 data'!C78</f>
        <v>0.3080596377857585</v>
      </c>
      <c r="D168" s="7">
        <f>'S&amp;P 500 data'!D78</f>
        <v>-0.0522225307851163</v>
      </c>
      <c r="E168" s="7">
        <f>'S&amp;P 500 data'!E78</f>
        <v>0.25954237881277614</v>
      </c>
      <c r="F168" s="23">
        <v>0.28164671479754416</v>
      </c>
    </row>
    <row r="169" spans="1:6" ht="12.75">
      <c r="A169" s="6" t="str">
        <f>'S&amp;P 500 data'!A411</f>
        <v>Tiffany &amp; Co.</v>
      </c>
      <c r="B169" s="7">
        <f>'S&amp;P 500 data'!B410</f>
        <v>0.3444805052726936</v>
      </c>
      <c r="C169" s="8">
        <f>'S&amp;P 500 data'!C410</f>
        <v>-0.6421102536336463</v>
      </c>
      <c r="D169" s="7">
        <f>'S&amp;P 500 data'!D410</f>
        <v>0.10885107419084335</v>
      </c>
      <c r="E169" s="7">
        <f>'S&amp;P 500 data'!E410</f>
        <v>-0.7065803686673139</v>
      </c>
      <c r="F169" s="23">
        <v>0.26943654584821297</v>
      </c>
    </row>
    <row r="170" spans="1:6" ht="12.75">
      <c r="A170" s="6" t="str">
        <f>'S&amp;P 500 data'!A84</f>
        <v>Burlington Northern Santa Fe C</v>
      </c>
      <c r="B170" s="7">
        <f>'S&amp;P 500 data'!B83</f>
        <v>0.35516502362723834</v>
      </c>
      <c r="C170" s="8">
        <f>'S&amp;P 500 data'!C83</f>
        <v>1.289893937629805</v>
      </c>
      <c r="D170" s="7">
        <f>'S&amp;P 500 data'!D83</f>
        <v>-0.21866391310326172</v>
      </c>
      <c r="E170" s="7">
        <f>'S&amp;P 500 data'!E83</f>
        <v>0.8925330494472281</v>
      </c>
      <c r="F170" s="23">
        <v>0.2624574603825237</v>
      </c>
    </row>
    <row r="171" spans="1:6" ht="12.75">
      <c r="A171" s="6" t="str">
        <f>'S&amp;P 500 data'!A12</f>
        <v>Air Products &amp; Chemicals</v>
      </c>
      <c r="B171" s="7">
        <f>'S&amp;P 500 data'!B11</f>
        <v>-0.47926940221220393</v>
      </c>
      <c r="C171" s="8">
        <f>'S&amp;P 500 data'!C11</f>
        <v>-0.4417717528417864</v>
      </c>
      <c r="D171" s="7">
        <f>'S&amp;P 500 data'!D11</f>
        <v>0.07488952181012243</v>
      </c>
      <c r="E171" s="7">
        <f>'S&amp;P 500 data'!E11</f>
        <v>-0.12574364269679517</v>
      </c>
      <c r="F171" s="23">
        <v>0.2557411854557274</v>
      </c>
    </row>
    <row r="172" spans="1:6" ht="12.75">
      <c r="A172" s="6" t="str">
        <f>'S&amp;P 500 data'!A75</f>
        <v>Boeing Company</v>
      </c>
      <c r="B172" s="7">
        <f>'S&amp;P 500 data'!B11</f>
        <v>-0.47926940221220393</v>
      </c>
      <c r="C172" s="8">
        <f>'S&amp;P 500 data'!C11</f>
        <v>-0.4417717528417864</v>
      </c>
      <c r="D172" s="7">
        <f>'S&amp;P 500 data'!D11</f>
        <v>0.07488952181012243</v>
      </c>
      <c r="E172" s="7">
        <f>'S&amp;P 500 data'!E11</f>
        <v>-0.12574364269679517</v>
      </c>
      <c r="F172" s="23">
        <v>0.2557411854557274</v>
      </c>
    </row>
    <row r="173" spans="1:6" ht="12.75">
      <c r="A173" s="6" t="str">
        <f>'S&amp;P 500 data'!A383</f>
        <v>Sprint Corp. FON</v>
      </c>
      <c r="B173" s="7">
        <f>'S&amp;P 500 data'!B382</f>
        <v>-0.17246747962387274</v>
      </c>
      <c r="C173" s="8">
        <f>'S&amp;P 500 data'!C382</f>
        <v>-1.1848063918593619</v>
      </c>
      <c r="D173" s="7">
        <f>'S&amp;P 500 data'!D382</f>
        <v>0.20084938331424113</v>
      </c>
      <c r="E173" s="7">
        <f>'S&amp;P 500 data'!E382</f>
        <v>-0.8971820874293358</v>
      </c>
      <c r="F173" s="23">
        <v>0.25341089901802344</v>
      </c>
    </row>
    <row r="174" spans="1:6" ht="12.75">
      <c r="A174" s="6" t="str">
        <f>'S&amp;P 500 data'!A53</f>
        <v>Avery Dennison Corp.</v>
      </c>
      <c r="B174" s="7">
        <f>'S&amp;P 500 data'!B52</f>
        <v>0.1781817811908144</v>
      </c>
      <c r="C174" s="8">
        <f>'S&amp;P 500 data'!C52</f>
        <v>0.6663805581445095</v>
      </c>
      <c r="D174" s="7">
        <f>'S&amp;P 500 data'!D52</f>
        <v>-0.11296539677329136</v>
      </c>
      <c r="E174" s="7">
        <f>'S&amp;P 500 data'!E52</f>
        <v>0.46376515871087437</v>
      </c>
      <c r="F174" s="23">
        <v>0.2474990896218176</v>
      </c>
    </row>
    <row r="175" spans="1:6" ht="12.75">
      <c r="A175" s="6" t="str">
        <f>'S&amp;P 500 data'!A223</f>
        <v>Interpublic Group</v>
      </c>
      <c r="B175" s="7">
        <f>'S&amp;P 500 data'!B222</f>
        <v>0.014281913923649192</v>
      </c>
      <c r="C175" s="8">
        <f>'S&amp;P 500 data'!C222</f>
        <v>0.28799945197273313</v>
      </c>
      <c r="D175" s="7">
        <f>'S&amp;P 500 data'!D222</f>
        <v>-0.04882191109113216</v>
      </c>
      <c r="E175" s="7">
        <f>'S&amp;P 500 data'!E222</f>
        <v>0.23199176906647473</v>
      </c>
      <c r="F175" s="23">
        <v>0.246782636403501</v>
      </c>
    </row>
    <row r="176" spans="1:6" ht="12.75">
      <c r="A176" s="6" t="str">
        <f>'S&amp;P 500 data'!A238</f>
        <v>King Pharmaceuticals</v>
      </c>
      <c r="B176" s="7">
        <f>'S&amp;P 500 data'!B237</f>
        <v>0.07110325963110364</v>
      </c>
      <c r="C176" s="8">
        <f>'S&amp;P 500 data'!C237</f>
        <v>0.7129300443647661</v>
      </c>
      <c r="D176" s="7">
        <f>'S&amp;P 500 data'!D237</f>
        <v>-0.1208565051140059</v>
      </c>
      <c r="E176" s="7">
        <f>'S&amp;P 500 data'!E237</f>
        <v>0.5562987963309932</v>
      </c>
      <c r="F176" s="23">
        <v>0.24519766365456852</v>
      </c>
    </row>
    <row r="177" spans="1:6" ht="12.75">
      <c r="A177" s="6" t="str">
        <f>'S&amp;P 500 data'!A270</f>
        <v>McGraw-Hill</v>
      </c>
      <c r="B177" s="7">
        <f>'S&amp;P 500 data'!B269</f>
        <v>-0.21494441462874259</v>
      </c>
      <c r="C177" s="8">
        <f>'S&amp;P 500 data'!C269</f>
        <v>-0.3446092978724504</v>
      </c>
      <c r="D177" s="7">
        <f>'S&amp;P 500 data'!D269</f>
        <v>0.058418460127830876</v>
      </c>
      <c r="E177" s="7">
        <f>'S&amp;P 500 data'!E269</f>
        <v>-0.17804416183583593</v>
      </c>
      <c r="F177" s="23">
        <v>0.23829492758888055</v>
      </c>
    </row>
    <row r="178" spans="1:6" ht="12.75">
      <c r="A178" s="6" t="str">
        <f>'S&amp;P 500 data'!A307</f>
        <v>Nortel Networks Corp Hldg Co.</v>
      </c>
      <c r="B178" s="7">
        <f>'S&amp;P 500 data'!B306</f>
        <v>0.3951455822789527</v>
      </c>
      <c r="C178" s="8">
        <f>'S&amp;P 500 data'!C306</f>
        <v>-0.03416936011827687</v>
      </c>
      <c r="D178" s="7">
        <f>'S&amp;P 500 data'!D306</f>
        <v>0.0057924188754822055</v>
      </c>
      <c r="E178" s="7">
        <f>'S&amp;P 500 data'!E306</f>
        <v>-0.22718964962286672</v>
      </c>
      <c r="F178" s="23">
        <v>0.21774365987582298</v>
      </c>
    </row>
    <row r="179" spans="1:6" ht="12.75">
      <c r="A179" s="6" t="str">
        <f>'S&amp;P 500 data'!A46</f>
        <v>Archer-Daniels-Midland</v>
      </c>
      <c r="B179" s="7">
        <f>'S&amp;P 500 data'!B45</f>
        <v>-0.8491609451449615</v>
      </c>
      <c r="C179" s="8">
        <f>'S&amp;P 500 data'!C45</f>
        <v>0.4425778050761169</v>
      </c>
      <c r="D179" s="7">
        <f>'S&amp;P 500 data'!D45</f>
        <v>-0.07502616446777241</v>
      </c>
      <c r="E179" s="7">
        <f>'S&amp;P 500 data'!E45</f>
        <v>0.7947966736444737</v>
      </c>
      <c r="F179" s="23">
        <v>0.2170761633393956</v>
      </c>
    </row>
    <row r="180" spans="1:6" ht="12.75">
      <c r="A180" s="6" t="str">
        <f>'S&amp;P 500 data'!A458</f>
        <v>Worthington Ind.</v>
      </c>
      <c r="B180" s="7">
        <f>'S&amp;P 500 data'!B45</f>
        <v>-0.8491609451449615</v>
      </c>
      <c r="C180" s="8">
        <f>'S&amp;P 500 data'!C45</f>
        <v>0.4425778050761169</v>
      </c>
      <c r="D180" s="7">
        <f>'S&amp;P 500 data'!D45</f>
        <v>-0.07502616446777241</v>
      </c>
      <c r="E180" s="7">
        <f>'S&amp;P 500 data'!E45</f>
        <v>0.7947966736444737</v>
      </c>
      <c r="F180" s="23">
        <v>0.2170761633393956</v>
      </c>
    </row>
    <row r="181" spans="1:6" ht="12.75">
      <c r="A181" s="6" t="str">
        <f>'S&amp;P 500 data'!A210</f>
        <v>Homestake Mining</v>
      </c>
      <c r="B181" s="7">
        <f>'S&amp;P 500 data'!B209</f>
        <v>0.12066761971963702</v>
      </c>
      <c r="C181" s="8">
        <f>'S&amp;P 500 data'!C209</f>
        <v>-0.7017882763147645</v>
      </c>
      <c r="D181" s="7">
        <f>'S&amp;P 500 data'!D209</f>
        <v>0.11896774315488003</v>
      </c>
      <c r="E181" s="7">
        <f>'S&amp;P 500 data'!E209</f>
        <v>-0.6435329828648181</v>
      </c>
      <c r="F181" s="23">
        <v>0.2086050446134945</v>
      </c>
    </row>
    <row r="182" spans="1:6" ht="12.75">
      <c r="A182" s="6" t="str">
        <f>'S&amp;P 500 data'!A221</f>
        <v>International Flav/Frag</v>
      </c>
      <c r="B182" s="7">
        <f>'S&amp;P 500 data'!B220</f>
        <v>0.43042420152332617</v>
      </c>
      <c r="C182" s="8">
        <f>'S&amp;P 500 data'!C220</f>
        <v>-1.014780201412652</v>
      </c>
      <c r="D182" s="7">
        <f>'S&amp;P 500 data'!D220</f>
        <v>0.17202639946377501</v>
      </c>
      <c r="E182" s="7">
        <f>'S&amp;P 500 data'!E220</f>
        <v>-1.0593165198303378</v>
      </c>
      <c r="F182" s="23">
        <v>0.20773614702524051</v>
      </c>
    </row>
    <row r="183" spans="1:6" ht="12.75">
      <c r="A183" s="6" t="str">
        <f>'S&amp;P 500 data'!A352</f>
        <v>Quintiles Transnational</v>
      </c>
      <c r="B183" s="7">
        <f>'S&amp;P 500 data'!B351</f>
        <v>-0.38555133079847914</v>
      </c>
      <c r="C183" s="8">
        <f>'S&amp;P 500 data'!C351</f>
        <v>1.3843864226178146</v>
      </c>
      <c r="D183" s="7">
        <f>'S&amp;P 500 data'!D351</f>
        <v>-0.23468235921232417</v>
      </c>
      <c r="E183" s="7">
        <f>'S&amp;P 500 data'!E351</f>
        <v>1.3436895404884002</v>
      </c>
      <c r="F183" s="23">
        <v>0.20255356239698405</v>
      </c>
    </row>
    <row r="184" spans="1:6" ht="12.75">
      <c r="A184" s="6" t="str">
        <f>'S&amp;P 500 data'!A298</f>
        <v>Newell Rubbermaid Co.</v>
      </c>
      <c r="B184" s="7">
        <f>'S&amp;P 500 data'!B297</f>
        <v>0.09175503768869575</v>
      </c>
      <c r="C184" s="8">
        <f>'S&amp;P 500 data'!C297</f>
        <v>-0.07888486108354176</v>
      </c>
      <c r="D184" s="7">
        <f>'S&amp;P 500 data'!D297</f>
        <v>0.013372628482020919</v>
      </c>
      <c r="E184" s="7">
        <f>'S&amp;P 500 data'!E297</f>
        <v>-0.11167766723752603</v>
      </c>
      <c r="F184" s="23">
        <v>0.1982374200459785</v>
      </c>
    </row>
    <row r="185" spans="1:6" ht="12.75">
      <c r="A185" s="6" t="str">
        <f>'S&amp;P 500 data'!A428</f>
        <v>United Health Group Inc.</v>
      </c>
      <c r="B185" s="7">
        <f>'S&amp;P 500 data'!B427</f>
        <v>-0.14256410517244256</v>
      </c>
      <c r="C185" s="8">
        <f>'S&amp;P 500 data'!C427</f>
        <v>1.563194296061429</v>
      </c>
      <c r="D185" s="7">
        <f>'S&amp;P 500 data'!D427</f>
        <v>-0.2649940214042545</v>
      </c>
      <c r="E185" s="7">
        <f>'S&amp;P 500 data'!E427</f>
        <v>1.36992967551153</v>
      </c>
      <c r="F185" s="23">
        <v>0.1956864377775665</v>
      </c>
    </row>
    <row r="186" spans="1:6" ht="12.75">
      <c r="A186" s="6" t="str">
        <f>'S&amp;P 500 data'!A308</f>
        <v>Northern Trust Corp.</v>
      </c>
      <c r="B186" s="7">
        <f>'S&amp;P 500 data'!B307</f>
        <v>-0.7665351397468967</v>
      </c>
      <c r="C186" s="8">
        <f>'S&amp;P 500 data'!C307</f>
        <v>-3.107554948804366</v>
      </c>
      <c r="D186" s="7">
        <f>'S&amp;P 500 data'!D307</f>
        <v>0.5267953476373232</v>
      </c>
      <c r="E186" s="7">
        <f>'S&amp;P 500 data'!E307</f>
        <v>-2.195086740236529</v>
      </c>
      <c r="F186" s="23">
        <v>0.17480759068839347</v>
      </c>
    </row>
    <row r="187" spans="1:6" ht="12.75">
      <c r="A187" s="6" t="str">
        <f>'S&amp;P 500 data'!A184</f>
        <v>Gap (The)</v>
      </c>
      <c r="B187" s="7">
        <f>'S&amp;P 500 data'!B183</f>
        <v>0.08137919579033515</v>
      </c>
      <c r="C187" s="8">
        <f>'S&amp;P 500 data'!C183</f>
        <v>-0.0833950992896586</v>
      </c>
      <c r="D187" s="7">
        <f>'S&amp;P 500 data'!D183</f>
        <v>0.014137207883789058</v>
      </c>
      <c r="E187" s="7">
        <f>'S&amp;P 500 data'!E183</f>
        <v>-0.11020284700313845</v>
      </c>
      <c r="F187" s="23">
        <v>0.1504003277999583</v>
      </c>
    </row>
    <row r="188" spans="1:6" ht="12.75">
      <c r="A188" s="6" t="str">
        <f>'S&amp;P 500 data'!A109</f>
        <v>CMS Energy</v>
      </c>
      <c r="B188" s="7">
        <f>'S&amp;P 500 data'!B108</f>
        <v>0.14142699661419234</v>
      </c>
      <c r="C188" s="8">
        <f>'S&amp;P 500 data'!C108</f>
        <v>-0.3791046712834998</v>
      </c>
      <c r="D188" s="7">
        <f>'S&amp;P 500 data'!D108</f>
        <v>0.06426614505290186</v>
      </c>
      <c r="E188" s="7">
        <f>'S&amp;P 500 data'!E108</f>
        <v>-0.38599580470189654</v>
      </c>
      <c r="F188" s="23">
        <v>0.139418232524261</v>
      </c>
    </row>
    <row r="189" spans="1:6" ht="12.75">
      <c r="A189" s="6" t="str">
        <f>'S&amp;P 500 data'!A253</f>
        <v>Longs Drug Stores</v>
      </c>
      <c r="B189" s="7">
        <f>'S&amp;P 500 data'!B252</f>
        <v>0.08065668259860193</v>
      </c>
      <c r="C189" s="8">
        <f>'S&amp;P 500 data'!C252</f>
        <v>0.6918397587346332</v>
      </c>
      <c r="D189" s="7">
        <f>'S&amp;P 500 data'!D252</f>
        <v>-0.11728126202632663</v>
      </c>
      <c r="E189" s="7">
        <f>'S&amp;P 500 data'!E252</f>
        <v>0.5339770648626139</v>
      </c>
      <c r="F189" s="23">
        <v>0.12973247208542626</v>
      </c>
    </row>
    <row r="190" spans="1:6" ht="12.75">
      <c r="A190" s="6" t="str">
        <f>'S&amp;P 500 data'!A341</f>
        <v>PP &amp; L Resources</v>
      </c>
      <c r="B190" s="7">
        <f>'S&amp;P 500 data'!B340</f>
        <v>-0.7351987320213137</v>
      </c>
      <c r="C190" s="8">
        <f>'S&amp;P 500 data'!C340</f>
        <v>-0.08694664916885841</v>
      </c>
      <c r="D190" s="7">
        <f>'S&amp;P 500 data'!D340</f>
        <v>0.014739269628178873</v>
      </c>
      <c r="E190" s="7">
        <f>'S&amp;P 500 data'!E340</f>
        <v>0.2976989478127815</v>
      </c>
      <c r="F190" s="23">
        <v>0.12621721244577688</v>
      </c>
    </row>
    <row r="191" spans="1:6" ht="12.75">
      <c r="A191" s="6" t="str">
        <f>'S&amp;P 500 data'!A101</f>
        <v>Cincinnati Financial</v>
      </c>
      <c r="B191" s="7">
        <f>'S&amp;P 500 data'!B100</f>
        <v>-0.2901025022080025</v>
      </c>
      <c r="C191" s="8">
        <f>'S&amp;P 500 data'!C100</f>
        <v>0.6607134001675297</v>
      </c>
      <c r="D191" s="7">
        <f>'S&amp;P 500 data'!D100</f>
        <v>-0.11200469535182579</v>
      </c>
      <c r="E191" s="7">
        <f>'S&amp;P 500 data'!E100</f>
        <v>0.6946702611594933</v>
      </c>
      <c r="F191" s="23">
        <v>0.12189432858754141</v>
      </c>
    </row>
    <row r="192" spans="1:6" ht="12.75">
      <c r="A192" s="6" t="str">
        <f>'S&amp;P 500 data'!A90</f>
        <v>Carnival Corp.</v>
      </c>
      <c r="B192" s="7">
        <f>'S&amp;P 500 data'!B89</f>
        <v>-0.025088912492957305</v>
      </c>
      <c r="C192" s="8">
        <f>'S&amp;P 500 data'!C89</f>
        <v>0.5970835233409026</v>
      </c>
      <c r="D192" s="7">
        <f>'S&amp;P 500 data'!D89</f>
        <v>-0.10121810472503741</v>
      </c>
      <c r="E192" s="7">
        <f>'S&amp;P 500 data'!E89</f>
        <v>0.5084886007207184</v>
      </c>
      <c r="F192" s="23">
        <v>0.12110503565726947</v>
      </c>
    </row>
    <row r="193" spans="1:6" ht="12.75">
      <c r="A193" s="6" t="str">
        <f>'S&amp;P 500 data'!A49</f>
        <v>Autodesk, Inc.</v>
      </c>
      <c r="B193" s="7">
        <f>'S&amp;P 500 data'!B48</f>
        <v>0.34879681696440845</v>
      </c>
      <c r="C193" s="8">
        <f>'S&amp;P 500 data'!C48</f>
        <v>2.8055872163173774</v>
      </c>
      <c r="D193" s="7">
        <f>'S&amp;P 500 data'!D48</f>
        <v>-0.4756055217995076</v>
      </c>
      <c r="E193" s="7">
        <f>'S&amp;P 500 data'!E48</f>
        <v>2.1544888054031737</v>
      </c>
      <c r="F193" s="23">
        <v>0.1209458027842222</v>
      </c>
    </row>
    <row r="194" spans="1:6" ht="12.75">
      <c r="A194" s="6" t="str">
        <f>'S&amp;P 500 data'!A116</f>
        <v>Computer Sciences Corp.</v>
      </c>
      <c r="B194" s="7">
        <f>'S&amp;P 500 data'!B48</f>
        <v>0.34879681696440845</v>
      </c>
      <c r="C194" s="8">
        <f>'S&amp;P 500 data'!C48</f>
        <v>2.8055872163173774</v>
      </c>
      <c r="D194" s="7">
        <f>'S&amp;P 500 data'!D48</f>
        <v>-0.4756055217995076</v>
      </c>
      <c r="E194" s="7">
        <f>'S&amp;P 500 data'!E48</f>
        <v>2.1544888054031737</v>
      </c>
      <c r="F194" s="23">
        <v>0.1209458027842222</v>
      </c>
    </row>
    <row r="195" spans="1:6" ht="12.75">
      <c r="A195" s="6" t="str">
        <f>'S&amp;P 500 data'!A168</f>
        <v>Federal Express</v>
      </c>
      <c r="B195" s="7">
        <f>'S&amp;P 500 data'!B167</f>
        <v>-0.06966474067071349</v>
      </c>
      <c r="C195" s="8">
        <f>'S&amp;P 500 data'!C167</f>
        <v>0.4737562350884117</v>
      </c>
      <c r="D195" s="7">
        <f>'S&amp;P 500 data'!D167</f>
        <v>-0.08031155833777692</v>
      </c>
      <c r="E195" s="7">
        <f>'S&amp;P 500 data'!E167</f>
        <v>0.4284956462982643</v>
      </c>
      <c r="F195" s="23">
        <v>0.1164485367256628</v>
      </c>
    </row>
    <row r="196" spans="1:8" ht="12.75">
      <c r="A196" s="6" t="str">
        <f>'S&amp;P 500 data'!A215</f>
        <v>Illinois Tool Works</v>
      </c>
      <c r="B196" s="7">
        <f>'S&amp;P 500 data'!B214</f>
        <v>0.11032183684627617</v>
      </c>
      <c r="C196" s="8">
        <f>'S&amp;P 500 data'!C214</f>
        <v>-1.3041455451750714</v>
      </c>
      <c r="D196" s="7">
        <f>'S&amp;P 500 data'!D214</f>
        <v>0.22107985768827634</v>
      </c>
      <c r="E196" s="7">
        <f>'S&amp;P 500 data'!E214</f>
        <v>-1.13857278198694</v>
      </c>
      <c r="F196" s="23">
        <v>0.11405853062467816</v>
      </c>
      <c r="H196" s="6">
        <f>CORREL(B196:B656,E196:E656)</f>
        <v>-0.19987660762373038</v>
      </c>
    </row>
    <row r="197" spans="1:6" ht="12.75">
      <c r="A197" s="6" t="str">
        <f>'S&amp;P 500 data'!A380</f>
        <v>Southern Co.</v>
      </c>
      <c r="B197" s="7">
        <f>'S&amp;P 500 data'!B379</f>
        <v>-0.667256660022267</v>
      </c>
      <c r="C197" s="8">
        <f>'S&amp;P 500 data'!C379</f>
        <v>0.5387537400888656</v>
      </c>
      <c r="D197" s="7">
        <f>'S&amp;P 500 data'!D379</f>
        <v>-0.09132999045124503</v>
      </c>
      <c r="E197" s="7">
        <f>'S&amp;P 500 data'!E379</f>
        <v>0.7831458472973568</v>
      </c>
      <c r="F197" s="23">
        <v>0.1137101676888779</v>
      </c>
    </row>
    <row r="198" spans="1:6" ht="12.75">
      <c r="A198" s="6" t="str">
        <f>'S&amp;P 500 data'!A157</f>
        <v>Edison Int'l</v>
      </c>
      <c r="B198" s="7">
        <f>'S&amp;P 500 data'!B156</f>
        <v>-0.05568191142229484</v>
      </c>
      <c r="C198" s="8">
        <f>'S&amp;P 500 data'!C156</f>
        <v>-0.26280299488876313</v>
      </c>
      <c r="D198" s="7">
        <f>'S&amp;P 500 data'!D156</f>
        <v>0.04455058633985598</v>
      </c>
      <c r="E198" s="7">
        <f>'S&amp;P 500 data'!E156</f>
        <v>-0.19023672998861732</v>
      </c>
      <c r="F198" s="23">
        <v>0.11016902432211484</v>
      </c>
    </row>
    <row r="199" spans="1:6" ht="12.75">
      <c r="A199" s="6" t="str">
        <f>'S&amp;P 500 data'!A366</f>
        <v>Sapient Corp</v>
      </c>
      <c r="B199" s="7">
        <f>'S&amp;P 500 data'!B365</f>
        <v>-0.4805872856501071</v>
      </c>
      <c r="C199" s="8">
        <f>'S&amp;P 500 data'!C365</f>
        <v>0.6844928707264524</v>
      </c>
      <c r="D199" s="7">
        <f>'S&amp;P 500 data'!D365</f>
        <v>-0.11603581134690703</v>
      </c>
      <c r="E199" s="7">
        <f>'S&amp;P 500 data'!E365</f>
        <v>0.8102587247861801</v>
      </c>
      <c r="F199" s="23">
        <v>0.10834917016525772</v>
      </c>
    </row>
    <row r="200" spans="1:6" ht="12.75">
      <c r="A200" s="6" t="str">
        <f>'S&amp;P 500 data'!A14</f>
        <v>Albertson's</v>
      </c>
      <c r="B200" s="7">
        <f>'S&amp;P 500 data'!B13</f>
        <v>0.05322149455900371</v>
      </c>
      <c r="C200" s="8">
        <f>'S&amp;P 500 data'!C13</f>
        <v>-1.6599205835319424</v>
      </c>
      <c r="D200" s="7">
        <f>'S&amp;P 500 data'!D13</f>
        <v>0.2813911436026252</v>
      </c>
      <c r="E200" s="7">
        <f>'S&amp;P 500 data'!E13</f>
        <v>-1.4053071895786633</v>
      </c>
      <c r="F200" s="23">
        <v>0.10521118166189034</v>
      </c>
    </row>
    <row r="201" spans="1:6" ht="12.75">
      <c r="A201" s="6" t="str">
        <f>'S&amp;P 500 data'!A121</f>
        <v>Consolidated Edison</v>
      </c>
      <c r="B201" s="7">
        <f>'S&amp;P 500 data'!B13</f>
        <v>0.05322149455900371</v>
      </c>
      <c r="C201" s="8">
        <f>'S&amp;P 500 data'!C13</f>
        <v>-1.6599205835319424</v>
      </c>
      <c r="D201" s="7">
        <f>'S&amp;P 500 data'!D13</f>
        <v>0.2813911436026252</v>
      </c>
      <c r="E201" s="7">
        <f>'S&amp;P 500 data'!E13</f>
        <v>-1.4053071895786633</v>
      </c>
      <c r="F201" s="23">
        <v>0.10521118166189034</v>
      </c>
    </row>
    <row r="202" spans="1:6" ht="12.75">
      <c r="A202" s="6" t="str">
        <f>'S&amp;P 500 data'!A259</f>
        <v>Marriott Int'l.</v>
      </c>
      <c r="B202" s="7">
        <f>'S&amp;P 500 data'!B258</f>
        <v>0.14957571318655294</v>
      </c>
      <c r="C202" s="8">
        <f>'S&amp;P 500 data'!C258</f>
        <v>-1.0258895250025244</v>
      </c>
      <c r="D202" s="7">
        <f>'S&amp;P 500 data'!D258</f>
        <v>0.17390966141053288</v>
      </c>
      <c r="E202" s="7">
        <f>'S&amp;P 500 data'!E258</f>
        <v>-0.9272370699992905</v>
      </c>
      <c r="F202" s="23">
        <v>0.10427580866631732</v>
      </c>
    </row>
    <row r="203" spans="1:6" ht="12.75">
      <c r="A203" s="6" t="str">
        <f>'S&amp;P 500 data'!A364</f>
        <v>Safeway Inc.</v>
      </c>
      <c r="B203" s="7">
        <f>'S&amp;P 500 data'!B363</f>
        <v>-0.020296523642070685</v>
      </c>
      <c r="C203" s="8">
        <f>'S&amp;P 500 data'!C363</f>
        <v>1.5016365464762726</v>
      </c>
      <c r="D203" s="7">
        <f>'S&amp;P 500 data'!D363</f>
        <v>-0.2545586995429434</v>
      </c>
      <c r="E203" s="7">
        <f>'S&amp;P 500 data'!E363</f>
        <v>1.2572897966980405</v>
      </c>
      <c r="F203" s="23">
        <v>0.10077581097201214</v>
      </c>
    </row>
    <row r="204" spans="1:6" ht="12.75">
      <c r="A204" s="6" t="str">
        <f>'S&amp;P 500 data'!A132</f>
        <v>CVS Corp.</v>
      </c>
      <c r="B204" s="7">
        <f>'S&amp;P 500 data'!B131</f>
        <v>0.04818172118037123</v>
      </c>
      <c r="C204" s="8">
        <f>'S&amp;P 500 data'!C131</f>
        <v>-1.09374786057142</v>
      </c>
      <c r="D204" s="7">
        <f>'S&amp;P 500 data'!D131</f>
        <v>0.1854130639456547</v>
      </c>
      <c r="E204" s="7">
        <f>'S&amp;P 500 data'!E131</f>
        <v>-0.9325768454094985</v>
      </c>
      <c r="F204" s="23">
        <v>0.09583845263461346</v>
      </c>
    </row>
    <row r="205" spans="1:6" ht="12.75">
      <c r="A205" s="6" t="str">
        <f>'S&amp;P 500 data'!A367</f>
        <v>Sara Lee Corp.</v>
      </c>
      <c r="B205" s="7">
        <f>'S&amp;P 500 data'!B366</f>
        <v>-0.3532984468949402</v>
      </c>
      <c r="C205" s="8">
        <f>'S&amp;P 500 data'!C366</f>
        <v>-0.8790436913442932</v>
      </c>
      <c r="D205" s="7">
        <f>'S&amp;P 500 data'!D366</f>
        <v>0.14901623128121405</v>
      </c>
      <c r="E205" s="7">
        <f>'S&amp;P 500 data'!E366</f>
        <v>-0.5522696304334159</v>
      </c>
      <c r="F205" s="23">
        <v>0.08692900533903512</v>
      </c>
    </row>
    <row r="206" spans="1:6" ht="12.75">
      <c r="A206" s="6" t="str">
        <f>'S&amp;P 500 data'!A272</f>
        <v>Mead Corp.</v>
      </c>
      <c r="B206" s="7">
        <f>'S&amp;P 500 data'!B271</f>
        <v>0.049321079757929764</v>
      </c>
      <c r="C206" s="8">
        <f>'S&amp;P 500 data'!C271</f>
        <v>0.04412458813233311</v>
      </c>
      <c r="D206" s="7">
        <f>'S&amp;P 500 data'!D271</f>
        <v>-0.007480037562479631</v>
      </c>
      <c r="E206" s="7">
        <f>'S&amp;P 500 data'!E271</f>
        <v>0.011829247333130778</v>
      </c>
      <c r="F206" s="23">
        <v>0.078768211369939</v>
      </c>
    </row>
    <row r="207" spans="1:6" ht="12.75">
      <c r="A207" s="6" t="str">
        <f>'S&amp;P 500 data'!A226</f>
        <v>J.P. Morgan Chase &amp; Co.</v>
      </c>
      <c r="B207" s="7">
        <f>'S&amp;P 500 data'!B225</f>
        <v>0.3208645072930621</v>
      </c>
      <c r="C207" s="8">
        <f>'S&amp;P 500 data'!C225</f>
        <v>-0.02259265046946002</v>
      </c>
      <c r="D207" s="7">
        <f>'S&amp;P 500 data'!D225</f>
        <v>0.0038299252480432926</v>
      </c>
      <c r="E207" s="7">
        <f>'S&amp;P 500 data'!E225</f>
        <v>-0.18020181141860775</v>
      </c>
      <c r="F207" s="23">
        <v>0.07573783083921165</v>
      </c>
    </row>
    <row r="208" spans="1:6" ht="12.75">
      <c r="A208" s="6" t="str">
        <f>'S&amp;P 500 data'!A309</f>
        <v>Northrop Grumman Corp.</v>
      </c>
      <c r="B208" s="7">
        <f>'S&amp;P 500 data'!B308</f>
        <v>-0.2537112003977149</v>
      </c>
      <c r="C208" s="8">
        <f>'S&amp;P 500 data'!C308</f>
        <v>0.2791235132777894</v>
      </c>
      <c r="D208" s="7">
        <f>'S&amp;P 500 data'!D308</f>
        <v>-0.04731725444388302</v>
      </c>
      <c r="E208" s="7">
        <f>'S&amp;P 500 data'!E308</f>
        <v>0.3594579729351161</v>
      </c>
      <c r="F208" s="23">
        <v>0.07256046846085082</v>
      </c>
    </row>
    <row r="209" spans="1:6" ht="12.75">
      <c r="A209" s="6" t="str">
        <f>'S&amp;P 500 data'!A368</f>
        <v>SBC Communications Inc.</v>
      </c>
      <c r="B209" s="7">
        <f>'S&amp;P 500 data'!B367</f>
        <v>-0.0695128329775413</v>
      </c>
      <c r="C209" s="8">
        <f>'S&amp;P 500 data'!C367</f>
        <v>-1.205305601259676</v>
      </c>
      <c r="D209" s="7">
        <f>'S&amp;P 500 data'!D367</f>
        <v>0.20432442665868258</v>
      </c>
      <c r="E209" s="7">
        <f>'S&amp;P 500 data'!E367</f>
        <v>-0.9660066355672244</v>
      </c>
      <c r="F209" s="23">
        <v>0.06776696574230062</v>
      </c>
    </row>
    <row r="210" spans="1:6" ht="12.75">
      <c r="A210" s="6" t="str">
        <f>'S&amp;P 500 data'!A155</f>
        <v>Eaton Corp.</v>
      </c>
      <c r="B210" s="7">
        <f>'S&amp;P 500 data'!B154</f>
        <v>-0.21930764447511708</v>
      </c>
      <c r="C210" s="8">
        <f>'S&amp;P 500 data'!C154</f>
        <v>1.8987734485353265</v>
      </c>
      <c r="D210" s="7">
        <f>'S&amp;P 500 data'!D154</f>
        <v>-0.3218816836337967</v>
      </c>
      <c r="E210" s="7">
        <f>'S&amp;P 500 data'!E154</f>
        <v>1.6872337470011092</v>
      </c>
      <c r="F210" s="23">
        <v>0.06191549432128035</v>
      </c>
    </row>
    <row r="211" spans="1:6" ht="12.75">
      <c r="A211" s="6" t="str">
        <f>'S&amp;P 500 data'!A316</f>
        <v>ONEOK Inc.</v>
      </c>
      <c r="B211" s="7">
        <f>'S&amp;P 500 data'!B315</f>
        <v>0.08868739289687966</v>
      </c>
      <c r="C211" s="8">
        <f>'S&amp;P 500 data'!C315</f>
        <v>1.8295377011132343</v>
      </c>
      <c r="D211" s="7">
        <f>'S&amp;P 500 data'!D315</f>
        <v>-0.3101447810743797</v>
      </c>
      <c r="E211" s="7">
        <f>'S&amp;P 500 data'!E315</f>
        <v>1.4747709336830797</v>
      </c>
      <c r="F211" s="23">
        <v>0.05399087786075063</v>
      </c>
    </row>
    <row r="212" spans="1:6" ht="12.75">
      <c r="A212" s="6" t="str">
        <f>'S&amp;P 500 data'!A137</f>
        <v>Dell Computer</v>
      </c>
      <c r="B212" s="7">
        <f>'S&amp;P 500 data'!B136</f>
        <v>-0.0251136392200062</v>
      </c>
      <c r="C212" s="8">
        <f>'S&amp;P 500 data'!C136</f>
        <v>0.21505065486817543</v>
      </c>
      <c r="D212" s="7">
        <f>'S&amp;P 500 data'!D136</f>
        <v>-0.03645556920385334</v>
      </c>
      <c r="E212" s="7">
        <f>'S&amp;P 500 data'!E136</f>
        <v>0.19123070872206563</v>
      </c>
      <c r="F212" s="23">
        <v>0.05002719855372837</v>
      </c>
    </row>
    <row r="213" spans="1:6" ht="12.75">
      <c r="A213" s="6" t="str">
        <f>'S&amp;P 500 data'!A70</f>
        <v>Best Buy Co., Inc.</v>
      </c>
      <c r="B213" s="7">
        <f>'S&amp;P 500 data'!B69</f>
        <v>0.501722518107236</v>
      </c>
      <c r="C213" s="8">
        <f>'S&amp;P 500 data'!C69</f>
        <v>-0.27179823655393864</v>
      </c>
      <c r="D213" s="7">
        <f>'S&amp;P 500 data'!D69</f>
        <v>0.04607546732769211</v>
      </c>
      <c r="E213" s="7">
        <f>'S&amp;P 500 data'!E69</f>
        <v>-0.47815837056811294</v>
      </c>
      <c r="F213" s="23">
        <v>0.04006632730247173</v>
      </c>
    </row>
    <row r="214" spans="1:6" ht="12.75">
      <c r="A214" s="6" t="str">
        <f>'S&amp;P 500 data'!A214</f>
        <v>Huntington Bancshares</v>
      </c>
      <c r="B214" s="7">
        <f>'S&amp;P 500 data'!B213</f>
        <v>-0.22688524840308022</v>
      </c>
      <c r="C214" s="8">
        <f>'S&amp;P 500 data'!C213</f>
        <v>-0.4740615936195116</v>
      </c>
      <c r="D214" s="7">
        <f>'S&amp;P 500 data'!D213</f>
        <v>0.08036332297466829</v>
      </c>
      <c r="E214" s="7">
        <f>'S&amp;P 500 data'!E213</f>
        <v>-0.2795437090112577</v>
      </c>
      <c r="F214" s="23">
        <v>0.037736712477166756</v>
      </c>
    </row>
    <row r="215" spans="1:6" ht="12.75">
      <c r="A215" s="6" t="str">
        <f>'S&amp;P 500 data'!A360</f>
        <v>Royal Dutch Petroleum</v>
      </c>
      <c r="B215" s="7">
        <f>'S&amp;P 500 data'!B359</f>
        <v>-0.2825925615098741</v>
      </c>
      <c r="C215" s="8">
        <f>'S&amp;P 500 data'!C359</f>
        <v>-0.04610848890608121</v>
      </c>
      <c r="D215" s="7">
        <f>'S&amp;P 500 data'!D359</f>
        <v>0.007816350102403244</v>
      </c>
      <c r="E215" s="7">
        <f>'S&amp;P 500 data'!E359</f>
        <v>0.10389088193974479</v>
      </c>
      <c r="F215" s="23">
        <v>0.03290769051789083</v>
      </c>
    </row>
    <row r="216" spans="1:6" ht="12.75">
      <c r="A216" s="6" t="str">
        <f>'S&amp;P 500 data'!A218</f>
        <v>Ingersoll-Rand</v>
      </c>
      <c r="B216" s="7">
        <f>'S&amp;P 500 data'!B217</f>
        <v>0.010739874863819665</v>
      </c>
      <c r="C216" s="8">
        <f>'S&amp;P 500 data'!C217</f>
        <v>0.3194360963687668</v>
      </c>
      <c r="D216" s="7">
        <f>'S&amp;P 500 data'!D217</f>
        <v>-0.054151077682226934</v>
      </c>
      <c r="E216" s="7">
        <f>'S&amp;P 500 data'!E217</f>
        <v>0.25988138087532003</v>
      </c>
      <c r="F216" s="23">
        <v>0.02642765519611916</v>
      </c>
    </row>
    <row r="217" spans="1:6" ht="12.75">
      <c r="A217" s="6" t="str">
        <f>'S&amp;P 500 data'!A243</f>
        <v>Leggett &amp; Platt</v>
      </c>
      <c r="B217" s="7">
        <f>'S&amp;P 500 data'!B242</f>
        <v>-0.228822139889759</v>
      </c>
      <c r="C217" s="8">
        <f>'S&amp;P 500 data'!C242</f>
        <v>0.2189407096442917</v>
      </c>
      <c r="D217" s="7">
        <f>'S&amp;P 500 data'!D242</f>
        <v>-0.03711501458514928</v>
      </c>
      <c r="E217" s="7">
        <f>'S&amp;P 500 data'!E242</f>
        <v>0.29695478015844423</v>
      </c>
      <c r="F217" s="23">
        <v>0.023129368647014273</v>
      </c>
    </row>
    <row r="218" spans="1:6" ht="12.75">
      <c r="A218" s="6" t="str">
        <f>'S&amp;P 500 data'!A181</f>
        <v>Franklin Resources</v>
      </c>
      <c r="B218" s="7">
        <f>'S&amp;P 500 data'!B180</f>
        <v>-0.1831261347041684</v>
      </c>
      <c r="C218" s="8">
        <f>'S&amp;P 500 data'!C180</f>
        <v>-1.2910431206588955</v>
      </c>
      <c r="D218" s="7">
        <f>'S&amp;P 500 data'!D180</f>
        <v>0.2188587235839393</v>
      </c>
      <c r="E218" s="7">
        <f>'S&amp;P 500 data'!E180</f>
        <v>-0.9800467028971999</v>
      </c>
      <c r="F218" s="23">
        <v>0.01632192296405033</v>
      </c>
    </row>
    <row r="219" spans="1:6" ht="12.75">
      <c r="A219" s="6" t="str">
        <f>'S&amp;P 500 data'!A142</f>
        <v>Dillard Inc.</v>
      </c>
      <c r="B219" s="7">
        <f>'S&amp;P 500 data'!B141</f>
        <v>-0.3631873166062821</v>
      </c>
      <c r="C219" s="8">
        <f>'S&amp;P 500 data'!C141</f>
        <v>-0.1385168406898556</v>
      </c>
      <c r="D219" s="7">
        <f>'S&amp;P 500 data'!D141</f>
        <v>0.023481492185009136</v>
      </c>
      <c r="E219" s="7">
        <f>'S&amp;P 500 data'!E141</f>
        <v>0.06769794601244296</v>
      </c>
      <c r="F219" s="23">
        <v>0.014391086773577588</v>
      </c>
    </row>
    <row r="220" spans="1:6" ht="12.75">
      <c r="A220" s="6" t="str">
        <f>'S&amp;P 500 data'!A377</f>
        <v>Sigma-Aldrich</v>
      </c>
      <c r="B220" s="7">
        <f>'S&amp;P 500 data'!B376</f>
        <v>-0.5862476962331042</v>
      </c>
      <c r="C220" s="8">
        <f>'S&amp;P 500 data'!C376</f>
        <v>0.15088999333433595</v>
      </c>
      <c r="D220" s="7">
        <f>'S&amp;P 500 data'!D376</f>
        <v>-0.025578999503818266</v>
      </c>
      <c r="E220" s="7">
        <f>'S&amp;P 500 data'!E376</f>
        <v>0.42027441363512125</v>
      </c>
      <c r="F220" s="23">
        <v>0.012645001763933184</v>
      </c>
    </row>
    <row r="221" spans="1:6" ht="12.75">
      <c r="A221" s="6" t="str">
        <f>'S&amp;P 500 data'!A68</f>
        <v>BellSouth</v>
      </c>
      <c r="B221" s="7">
        <f>'S&amp;P 500 data'!B67</f>
        <v>0.5150838670783868</v>
      </c>
      <c r="C221" s="8">
        <f>'S&amp;P 500 data'!C67</f>
        <v>0.9290492762350704</v>
      </c>
      <c r="D221" s="7">
        <f>'S&amp;P 500 data'!D67</f>
        <v>-0.157493220396557</v>
      </c>
      <c r="E221" s="7">
        <f>'S&amp;P 500 data'!E67</f>
        <v>0.5123978537750463</v>
      </c>
      <c r="F221" s="23">
        <v>0.010211181550412285</v>
      </c>
    </row>
    <row r="222" spans="1:6" ht="12.75">
      <c r="A222" s="6" t="str">
        <f>'S&amp;P 500 data'!A240</f>
        <v>Knight-Ridder Inc.</v>
      </c>
      <c r="B222" s="7">
        <f>'S&amp;P 500 data'!B239</f>
        <v>0.47116887193442714</v>
      </c>
      <c r="C222" s="8">
        <f>'S&amp;P 500 data'!C239</f>
        <v>-1.4596914333015842</v>
      </c>
      <c r="D222" s="7">
        <f>'S&amp;P 500 data'!D239</f>
        <v>0.2474481284217317</v>
      </c>
      <c r="E222" s="7">
        <f>'S&amp;P 500 data'!E239</f>
        <v>-1.4493062096285572</v>
      </c>
      <c r="F222" s="23">
        <v>0.007954706461130806</v>
      </c>
    </row>
    <row r="223" spans="1:6" ht="12.75">
      <c r="A223" s="6" t="str">
        <f>'S&amp;P 500 data'!A292</f>
        <v>National Semiconductor</v>
      </c>
      <c r="B223" s="7">
        <f>'S&amp;P 500 data'!B291</f>
        <v>0.059304332434199525</v>
      </c>
      <c r="C223" s="8">
        <f>'S&amp;P 500 data'!C291</f>
        <v>0.1839010567423216</v>
      </c>
      <c r="D223" s="7">
        <f>'S&amp;P 500 data'!D291</f>
        <v>-0.031175062939664627</v>
      </c>
      <c r="E223" s="7">
        <f>'S&amp;P 500 data'!E291</f>
        <v>0.12288773803394666</v>
      </c>
      <c r="F223" s="23">
        <v>0.0073630884191098825</v>
      </c>
    </row>
    <row r="224" spans="1:6" ht="12.75">
      <c r="A224" s="6" t="str">
        <f>'S&amp;P 500 data'!A461</f>
        <v>Xerox Corp.</v>
      </c>
      <c r="B224" s="7">
        <f>'S&amp;P 500 data'!B460</f>
        <v>0.006309137340105853</v>
      </c>
      <c r="C224" s="8">
        <f>'S&amp;P 500 data'!C460</f>
        <v>2.34838367174347</v>
      </c>
      <c r="D224" s="7">
        <f>'S&amp;P 500 data'!D460</f>
        <v>-0.3980999895811646</v>
      </c>
      <c r="E224" s="7">
        <f>'S&amp;P 500 data'!E460</f>
        <v>1.9471093162111688</v>
      </c>
      <c r="F224" s="23">
        <v>-0.001627222792531301</v>
      </c>
    </row>
    <row r="225" spans="1:6" ht="12.75">
      <c r="A225" s="6" t="str">
        <f>'S&amp;P 500 data'!A266</f>
        <v>MBIA Inc.</v>
      </c>
      <c r="B225" s="7">
        <f>'S&amp;P 500 data'!B265</f>
        <v>-0.017512856486639916</v>
      </c>
      <c r="C225" s="8">
        <f>'S&amp;P 500 data'!C265</f>
        <v>-2.3211899969413228</v>
      </c>
      <c r="D225" s="7">
        <f>'S&amp;P 500 data'!D265</f>
        <v>0.3934900947902631</v>
      </c>
      <c r="E225" s="7">
        <f>'S&amp;P 500 data'!E265</f>
        <v>-1.9188885207622064</v>
      </c>
      <c r="F225" s="23">
        <v>-0.012645177841640896</v>
      </c>
    </row>
    <row r="226" spans="1:6" ht="12.75">
      <c r="A226" s="6" t="str">
        <f>'S&amp;P 500 data'!A408</f>
        <v>Textron Inc.</v>
      </c>
      <c r="B226" s="7">
        <f>'S&amp;P 500 data'!B407</f>
        <v>-0.4075456950440227</v>
      </c>
      <c r="C226" s="8">
        <f>'S&amp;P 500 data'!C407</f>
        <v>-0.9467353596982608</v>
      </c>
      <c r="D226" s="7">
        <f>'S&amp;P 500 data'!D407</f>
        <v>0.16049138024886106</v>
      </c>
      <c r="E226" s="7">
        <f>'S&amp;P 500 data'!E407</f>
        <v>-0.5811923046893328</v>
      </c>
      <c r="F226" s="23">
        <v>-0.014703774824073784</v>
      </c>
    </row>
    <row r="227" spans="1:6" ht="12.75">
      <c r="A227" s="6" t="str">
        <f>'S&amp;P 500 data'!A48</f>
        <v>AT&amp;T Corp.</v>
      </c>
      <c r="B227" s="7">
        <f>'S&amp;P 500 data'!B47</f>
        <v>0.3184734345165552</v>
      </c>
      <c r="C227" s="8">
        <f>'S&amp;P 500 data'!C47</f>
        <v>-0.5829210703478713</v>
      </c>
      <c r="D227" s="7">
        <f>'S&amp;P 500 data'!D47</f>
        <v>0.09881727369524927</v>
      </c>
      <c r="E227" s="7">
        <f>'S&amp;P 500 data'!E47</f>
        <v>-0.6443398435753018</v>
      </c>
      <c r="F227" s="23">
        <v>-0.02336390863713239</v>
      </c>
    </row>
    <row r="228" spans="1:6" ht="12.75">
      <c r="A228" s="6" t="str">
        <f>'S&amp;P 500 data'!A249</f>
        <v>Linear Technology Corp.</v>
      </c>
      <c r="B228" s="7">
        <f>'S&amp;P 500 data'!B248</f>
        <v>0.05414486145429542</v>
      </c>
      <c r="C228" s="8">
        <f>'S&amp;P 500 data'!C248</f>
        <v>-0.9297612940613149</v>
      </c>
      <c r="D228" s="7">
        <f>'S&amp;P 500 data'!D248</f>
        <v>0.15761392226168242</v>
      </c>
      <c r="E228" s="7">
        <f>'S&amp;P 500 data'!E248</f>
        <v>-0.7993897023060456</v>
      </c>
      <c r="F228" s="23">
        <v>-0.03129491920109014</v>
      </c>
    </row>
    <row r="229" spans="1:6" ht="12.75">
      <c r="A229" s="6" t="str">
        <f>'S&amp;P 500 data'!A424</f>
        <v>Unilever N.V.</v>
      </c>
      <c r="B229" s="7">
        <f>'S&amp;P 500 data'!B423</f>
        <v>-0.0690426298802953</v>
      </c>
      <c r="C229" s="8">
        <f>'S&amp;P 500 data'!C423</f>
        <v>-2.0536916447416655</v>
      </c>
      <c r="D229" s="7">
        <f>'S&amp;P 500 data'!D423</f>
        <v>0.3481435475011645</v>
      </c>
      <c r="E229" s="7">
        <f>'S&amp;P 500 data'!E423</f>
        <v>-1.6708101351936568</v>
      </c>
      <c r="F229" s="23">
        <v>-0.03435893979137784</v>
      </c>
    </row>
    <row r="230" spans="1:6" ht="12.75">
      <c r="A230" s="6" t="str">
        <f>'S&amp;P 500 data'!A140</f>
        <v>Deluxe Corp.</v>
      </c>
      <c r="B230" s="7">
        <f>'S&amp;P 500 data'!B139</f>
        <v>-0.41545212065720494</v>
      </c>
      <c r="C230" s="8">
        <f>'S&amp;P 500 data'!C139</f>
        <v>-1.5889236077324993</v>
      </c>
      <c r="D230" s="7">
        <f>'S&amp;P 500 data'!D139</f>
        <v>0.2693556761165695</v>
      </c>
      <c r="E230" s="7">
        <f>'S&amp;P 500 data'!E139</f>
        <v>-1.1105382346780706</v>
      </c>
      <c r="F230" s="23">
        <v>-0.035151319327660246</v>
      </c>
    </row>
    <row r="231" spans="1:6" ht="12.75">
      <c r="A231" s="6" t="str">
        <f>'S&amp;P 500 data'!A159</f>
        <v>EMC Corp.</v>
      </c>
      <c r="B231" s="7">
        <f>'S&amp;P 500 data'!B158</f>
        <v>0.19834170891105488</v>
      </c>
      <c r="C231" s="8">
        <f>'S&amp;P 500 data'!C158</f>
        <v>-0.4086555638735465</v>
      </c>
      <c r="D231" s="7">
        <f>'S&amp;P 500 data'!D158</f>
        <v>0.06927563740023955</v>
      </c>
      <c r="E231" s="7">
        <f>'S&amp;P 500 data'!E158</f>
        <v>-0.43917315231658893</v>
      </c>
      <c r="F231" s="23">
        <v>-0.03544749928661005</v>
      </c>
    </row>
    <row r="232" spans="1:6" ht="12.75">
      <c r="A232" s="6" t="str">
        <f>'S&amp;P 500 data'!A97</f>
        <v>Charter One Financial</v>
      </c>
      <c r="B232" s="7">
        <f>'S&amp;P 500 data'!B96</f>
        <v>-0.4532952775650021</v>
      </c>
      <c r="C232" s="8">
        <f>'S&amp;P 500 data'!C96</f>
        <v>-0.5223518370422804</v>
      </c>
      <c r="D232" s="7">
        <f>'S&amp;P 500 data'!D96</f>
        <v>0.08854952595111965</v>
      </c>
      <c r="E232" s="7">
        <f>'S&amp;P 500 data'!E96</f>
        <v>-0.20573228862290027</v>
      </c>
      <c r="F232" s="23">
        <v>-0.03553297499241592</v>
      </c>
    </row>
    <row r="233" spans="1:6" ht="12.75">
      <c r="A233" s="6" t="str">
        <f>'S&amp;P 500 data'!A381</f>
        <v>SouthTrust Corp.</v>
      </c>
      <c r="B233" s="7">
        <f>'S&amp;P 500 data'!B380</f>
        <v>0.2792183633280325</v>
      </c>
      <c r="C233" s="8">
        <f>'S&amp;P 500 data'!C380</f>
        <v>1.3569992226036636</v>
      </c>
      <c r="D233" s="7">
        <f>'S&amp;P 500 data'!D380</f>
        <v>-0.23003965786352948</v>
      </c>
      <c r="E233" s="7">
        <f>'S&amp;P 500 data'!E380</f>
        <v>0.986474230898015</v>
      </c>
      <c r="F233" s="23">
        <v>-0.03730201919442973</v>
      </c>
    </row>
    <row r="234" spans="1:6" ht="12.75">
      <c r="A234" s="6" t="str">
        <f>'S&amp;P 500 data'!A414</f>
        <v>Torchmark Corp.</v>
      </c>
      <c r="B234" s="7">
        <f>'S&amp;P 500 data'!B413</f>
        <v>0.4437776162024807</v>
      </c>
      <c r="C234" s="8">
        <f>'S&amp;P 500 data'!C413</f>
        <v>-0.1371134548804589</v>
      </c>
      <c r="D234" s="7">
        <f>'S&amp;P 500 data'!D413</f>
        <v>0.023243589033653804</v>
      </c>
      <c r="E234" s="7">
        <f>'S&amp;P 500 data'!E413</f>
        <v>-0.33715119240705604</v>
      </c>
      <c r="F234" s="23">
        <v>-0.048253054692737773</v>
      </c>
    </row>
    <row r="235" spans="1:6" ht="12.75">
      <c r="A235" s="6" t="str">
        <f>'S&amp;P 500 data'!A213</f>
        <v>Humana Inc.</v>
      </c>
      <c r="B235" s="7">
        <f>'S&amp;P 500 data'!B212</f>
        <v>0.06849833747293266</v>
      </c>
      <c r="C235" s="8">
        <f>'S&amp;P 500 data'!C212</f>
        <v>-0.8372287070501976</v>
      </c>
      <c r="D235" s="7">
        <f>'S&amp;P 500 data'!D212</f>
        <v>0.14192771971808546</v>
      </c>
      <c r="E235" s="7">
        <f>'S&amp;P 500 data'!E212</f>
        <v>-0.7297650952540174</v>
      </c>
      <c r="F235" s="23">
        <v>-0.05536463636149516</v>
      </c>
    </row>
    <row r="236" spans="1:6" ht="12.75">
      <c r="A236" s="6" t="str">
        <f>'S&amp;P 500 data'!A301</f>
        <v>Niagara Mohawk Power</v>
      </c>
      <c r="B236" s="7">
        <f>'S&amp;P 500 data'!B300</f>
        <v>-0.5571717156304253</v>
      </c>
      <c r="C236" s="8">
        <f>'S&amp;P 500 data'!C300</f>
        <v>0.06236131593536065</v>
      </c>
      <c r="D236" s="7">
        <f>'S&amp;P 500 data'!D300</f>
        <v>-0.01057154310977798</v>
      </c>
      <c r="E236" s="7">
        <f>'S&amp;P 500 data'!E300</f>
        <v>0.3321239655511798</v>
      </c>
      <c r="F236" s="23">
        <v>-0.056600989071572405</v>
      </c>
    </row>
    <row r="237" spans="1:6" ht="12.75">
      <c r="A237" s="6" t="str">
        <f>'S&amp;P 500 data'!A89</f>
        <v>Cardinal Health, Inc.</v>
      </c>
      <c r="B237" s="7">
        <f>'S&amp;P 500 data'!B88</f>
        <v>-0.17868617467046596</v>
      </c>
      <c r="C237" s="8">
        <f>'S&amp;P 500 data'!C88</f>
        <v>-0.016952309667276566</v>
      </c>
      <c r="D237" s="7">
        <f>'S&amp;P 500 data'!D88</f>
        <v>0.0028737698967686767</v>
      </c>
      <c r="E237" s="7">
        <f>'S&amp;P 500 data'!E88</f>
        <v>0.075825242353092</v>
      </c>
      <c r="F237" s="23">
        <v>-0.059663963897360534</v>
      </c>
    </row>
    <row r="238" spans="1:6" ht="12.75">
      <c r="A238" s="6" t="str">
        <f>'S&amp;P 500 data'!A145</f>
        <v>Donnelley (R.R.) &amp; Sons</v>
      </c>
      <c r="B238" s="7">
        <f>'S&amp;P 500 data'!B144</f>
        <v>-0.065779011501513</v>
      </c>
      <c r="C238" s="8">
        <f>'S&amp;P 500 data'!C144</f>
        <v>-0.5634477185821121</v>
      </c>
      <c r="D238" s="7">
        <f>'S&amp;P 500 data'!D144</f>
        <v>0.09551613460612264</v>
      </c>
      <c r="E238" s="7">
        <f>'S&amp;P 500 data'!E144</f>
        <v>-0.4348356719433768</v>
      </c>
      <c r="F238" s="23">
        <v>-0.06485148657872741</v>
      </c>
    </row>
    <row r="239" spans="1:6" ht="12.75">
      <c r="A239" s="6" t="str">
        <f>'S&amp;P 500 data'!A278</f>
        <v>Meredith Corp.</v>
      </c>
      <c r="B239" s="7">
        <f>'S&amp;P 500 data'!B277</f>
        <v>-0.6234903097813149</v>
      </c>
      <c r="C239" s="8">
        <f>'S&amp;P 500 data'!C277</f>
        <v>0.231408821725549</v>
      </c>
      <c r="D239" s="7">
        <f>'S&amp;P 500 data'!D277</f>
        <v>-0.039228619508130336</v>
      </c>
      <c r="E239" s="7">
        <f>'S&amp;P 500 data'!E277</f>
        <v>0.5058817914429449</v>
      </c>
      <c r="F239" s="23">
        <v>-0.07347249939835993</v>
      </c>
    </row>
    <row r="240" spans="1:6" ht="12.75">
      <c r="A240" s="6" t="str">
        <f>'S&amp;P 500 data'!A258</f>
        <v>Manor Care Inc.</v>
      </c>
      <c r="B240" s="7">
        <f>'S&amp;P 500 data'!B257</f>
        <v>-0.5315939799862468</v>
      </c>
      <c r="C240" s="8">
        <f>'S&amp;P 500 data'!C257</f>
        <v>-1.8344467563563507</v>
      </c>
      <c r="D240" s="7">
        <f>'S&amp;P 500 data'!D257</f>
        <v>0.3109769682781372</v>
      </c>
      <c r="E240" s="7">
        <f>'S&amp;P 500 data'!E257</f>
        <v>-1.2560047228987743</v>
      </c>
      <c r="F240" s="23">
        <v>-0.07432995292429301</v>
      </c>
    </row>
    <row r="241" spans="1:6" ht="12.75">
      <c r="A241" s="6" t="str">
        <f>'S&amp;P 500 data'!A151</f>
        <v>Duke Energy</v>
      </c>
      <c r="B241" s="7">
        <f>'S&amp;P 500 data'!B150</f>
        <v>-0.09161585808348904</v>
      </c>
      <c r="C241" s="8">
        <f>'S&amp;P 500 data'!C150</f>
        <v>-0.08043396592954366</v>
      </c>
      <c r="D241" s="7">
        <f>'S&amp;P 500 data'!D150</f>
        <v>0.01363523404791452</v>
      </c>
      <c r="E241" s="7">
        <f>'S&amp;P 500 data'!E150</f>
        <v>-0.02070332377635939</v>
      </c>
      <c r="F241" s="23">
        <v>-0.07661442775347553</v>
      </c>
    </row>
    <row r="242" spans="1:6" ht="12.75">
      <c r="A242" s="6" t="str">
        <f>'S&amp;P 500 data'!A297</f>
        <v>New York Times Cl. A</v>
      </c>
      <c r="B242" s="7">
        <f>'S&amp;P 500 data'!B296</f>
        <v>-0.6592794416477755</v>
      </c>
      <c r="C242" s="8">
        <f>'S&amp;P 500 data'!C296</f>
        <v>2.2047628058685316</v>
      </c>
      <c r="D242" s="7">
        <f>'S&amp;P 500 data'!D296</f>
        <v>-0.3737532587226576</v>
      </c>
      <c r="E242" s="7">
        <f>'S&amp;P 500 data'!E296</f>
        <v>2.162718004108364</v>
      </c>
      <c r="F242" s="23">
        <v>-0.08026426803513759</v>
      </c>
    </row>
    <row r="243" spans="1:6" ht="12.75">
      <c r="A243" s="6" t="str">
        <f>'S&amp;P 500 data'!A30</f>
        <v>American Int'l. Group</v>
      </c>
      <c r="B243" s="7">
        <f>'S&amp;P 500 data'!B10</f>
        <v>-0.3150501661884507</v>
      </c>
      <c r="C243" s="8">
        <f>'S&amp;P 500 data'!C10</f>
        <v>-0.6358867692163575</v>
      </c>
      <c r="D243" s="7">
        <f>'S&amp;P 500 data'!D10</f>
        <v>0.10779606383989765</v>
      </c>
      <c r="E243" s="7">
        <f>'S&amp;P 500 data'!E10</f>
        <v>-0.36957703440417533</v>
      </c>
      <c r="F243" s="23">
        <v>-0.08294266785961874</v>
      </c>
    </row>
    <row r="244" spans="1:6" ht="12.75">
      <c r="A244" s="6" t="str">
        <f>'S&amp;P 500 data'!A306</f>
        <v>Norfolk Southern Corp.</v>
      </c>
      <c r="B244" s="7">
        <f>'S&amp;P 500 data'!B305</f>
        <v>0.1335624236246007</v>
      </c>
      <c r="C244" s="8">
        <f>'S&amp;P 500 data'!C305</f>
        <v>-0.5874276041876332</v>
      </c>
      <c r="D244" s="7">
        <f>'S&amp;P 500 data'!D305</f>
        <v>0.09958122512969458</v>
      </c>
      <c r="E244" s="7">
        <f>'S&amp;P 500 data'!E305</f>
        <v>-0.5550466929915199</v>
      </c>
      <c r="F244" s="23">
        <v>-0.08662965916854984</v>
      </c>
    </row>
    <row r="245" spans="1:6" ht="12.75">
      <c r="A245" s="6" t="str">
        <f>'S&amp;P 500 data'!A188</f>
        <v>General Mills</v>
      </c>
      <c r="B245" s="7">
        <f>'S&amp;P 500 data'!B187</f>
        <v>-0.15020595009745463</v>
      </c>
      <c r="C245" s="8">
        <f>'S&amp;P 500 data'!C187</f>
        <v>0.7750308505371644</v>
      </c>
      <c r="D245" s="7">
        <f>'S&amp;P 500 data'!D187</f>
        <v>-0.131383886388063</v>
      </c>
      <c r="E245" s="7">
        <f>'S&amp;P 500 data'!E187</f>
        <v>0.7192212666161736</v>
      </c>
      <c r="F245" s="23">
        <v>-0.09122664816976657</v>
      </c>
    </row>
    <row r="246" spans="1:6" ht="12.75">
      <c r="A246" s="6" t="str">
        <f>'S&amp;P 500 data'!A57</f>
        <v>Bank of America Corp.</v>
      </c>
      <c r="B246" s="7">
        <f>'S&amp;P 500 data'!B56</f>
        <v>0.5530918663599491</v>
      </c>
      <c r="C246" s="8">
        <f>'S&amp;P 500 data'!C56</f>
        <v>-1.3976319480691117</v>
      </c>
      <c r="D246" s="7">
        <f>'S&amp;P 500 data'!D56</f>
        <v>0.23692775190841783</v>
      </c>
      <c r="E246" s="7">
        <f>'S&amp;P 500 data'!E56</f>
        <v>-1.4389856621961232</v>
      </c>
      <c r="F246" s="23">
        <v>-0.09189025830354358</v>
      </c>
    </row>
    <row r="247" spans="1:6" ht="12.75">
      <c r="A247" s="6" t="str">
        <f>'S&amp;P 500 data'!A5</f>
        <v>ADC Telecommunications</v>
      </c>
      <c r="B247" s="7">
        <f>'S&amp;P 500 data'!B4</f>
        <v>0.7928803723032882</v>
      </c>
      <c r="C247" s="8">
        <f>'S&amp;P 500 data'!C4</f>
        <v>1.3968190437146157</v>
      </c>
      <c r="D247" s="7">
        <f>'S&amp;P 500 data'!D4</f>
        <v>-0.2367899476735523</v>
      </c>
      <c r="E247" s="7">
        <f>'S&amp;P 500 data'!E4</f>
        <v>0.7611009507993066</v>
      </c>
      <c r="F247" s="23">
        <v>-0.09353922280761245</v>
      </c>
    </row>
    <row r="248" spans="1:6" ht="12.75">
      <c r="A248" s="6" t="str">
        <f>'S&amp;P 500 data'!A434</f>
        <v>USX-Marathon Group</v>
      </c>
      <c r="B248" s="7">
        <f>'S&amp;P 500 data'!B433</f>
        <v>0.32145968018943916</v>
      </c>
      <c r="C248" s="8">
        <f>'S&amp;P 500 data'!C433</f>
        <v>0.15547804298743895</v>
      </c>
      <c r="D248" s="7">
        <f>'S&amp;P 500 data'!D433</f>
        <v>-0.026356769568001242</v>
      </c>
      <c r="E248" s="7">
        <f>'S&amp;P 500 data'!E433</f>
        <v>-0.03261726680378774</v>
      </c>
      <c r="F248" s="23">
        <v>-0.0980423647612054</v>
      </c>
    </row>
    <row r="249" spans="1:6" ht="12.75">
      <c r="A249" s="6" t="str">
        <f>'S&amp;P 500 data'!A447</f>
        <v>Washington Mutual</v>
      </c>
      <c r="B249" s="7">
        <f>'S&amp;P 500 data'!B446</f>
        <v>-0.2767169461808897</v>
      </c>
      <c r="C249" s="8">
        <f>'S&amp;P 500 data'!C446</f>
        <v>0.2792873339145059</v>
      </c>
      <c r="D249" s="7">
        <f>'S&amp;P 500 data'!D446</f>
        <v>-0.0473450254570078</v>
      </c>
      <c r="E249" s="7">
        <f>'S&amp;P 500 data'!E446</f>
        <v>0.3711690845930027</v>
      </c>
      <c r="F249" s="23">
        <v>-0.1006264332772892</v>
      </c>
    </row>
    <row r="250" spans="1:6" ht="12.75">
      <c r="A250" s="6" t="str">
        <f>'S&amp;P 500 data'!A51</f>
        <v>AutoZone Inc.</v>
      </c>
      <c r="B250" s="7">
        <f>'S&amp;P 500 data'!B50</f>
        <v>-0.0621551473348524</v>
      </c>
      <c r="C250" s="8">
        <f>'S&amp;P 500 data'!C50</f>
        <v>-0.8485239245488518</v>
      </c>
      <c r="D250" s="7">
        <f>'S&amp;P 500 data'!D50</f>
        <v>0.14384249455774906</v>
      </c>
      <c r="E250" s="7">
        <f>'S&amp;P 500 data'!E50</f>
        <v>-0.6734088212727272</v>
      </c>
      <c r="F250" s="23">
        <v>-0.10237322495841686</v>
      </c>
    </row>
    <row r="251" spans="1:6" ht="12.75">
      <c r="A251" s="6" t="str">
        <f>'S&amp;P 500 data'!A326</f>
        <v>Peoples Energy</v>
      </c>
      <c r="B251" s="7">
        <f>'S&amp;P 500 data'!B50</f>
        <v>-0.0621551473348524</v>
      </c>
      <c r="C251" s="8">
        <f>'S&amp;P 500 data'!C50</f>
        <v>-0.8485239245488518</v>
      </c>
      <c r="D251" s="7">
        <f>'S&amp;P 500 data'!D50</f>
        <v>0.14384249455774906</v>
      </c>
      <c r="E251" s="7">
        <f>'S&amp;P 500 data'!E50</f>
        <v>-0.6734088212727272</v>
      </c>
      <c r="F251" s="23">
        <v>-0.10237322495841686</v>
      </c>
    </row>
    <row r="252" spans="1:6" ht="12.75">
      <c r="A252" s="6" t="str">
        <f>'S&amp;P 500 data'!A395</f>
        <v>SunTrust Banks</v>
      </c>
      <c r="B252" s="7">
        <f>'S&amp;P 500 data'!B394</f>
        <v>0.13908203552095655</v>
      </c>
      <c r="C252" s="8">
        <f>'S&amp;P 500 data'!C394</f>
        <v>-1.1798850736901914</v>
      </c>
      <c r="D252" s="7">
        <f>'S&amp;P 500 data'!D394</f>
        <v>0.20001511728886978</v>
      </c>
      <c r="E252" s="7">
        <f>'S&amp;P 500 data'!E394</f>
        <v>-1.0498473961324188</v>
      </c>
      <c r="F252" s="23">
        <v>-0.10519474709509491</v>
      </c>
    </row>
    <row r="253" spans="1:6" ht="12.75">
      <c r="A253" s="6" t="str">
        <f>'S&amp;P 500 data'!A396</f>
        <v>Supervalu Inc.</v>
      </c>
      <c r="B253" s="7">
        <f>'S&amp;P 500 data'!B395</f>
        <v>0.02012753767748432</v>
      </c>
      <c r="C253" s="8">
        <f>'S&amp;P 500 data'!C395</f>
        <v>0.2941907417915459</v>
      </c>
      <c r="D253" s="7">
        <f>'S&amp;P 500 data'!D395</f>
        <v>-0.04987146378646898</v>
      </c>
      <c r="E253" s="7">
        <f>'S&amp;P 500 data'!E395</f>
        <v>0.23419235147940554</v>
      </c>
      <c r="F253" s="23">
        <v>-0.1085093951362636</v>
      </c>
    </row>
    <row r="254" spans="1:6" ht="12.75">
      <c r="A254" s="6" t="str">
        <f>'S&amp;P 500 data'!A252</f>
        <v>Loews Corp.</v>
      </c>
      <c r="B254" s="7">
        <f>'S&amp;P 500 data'!B251</f>
        <v>0.3899715150300629</v>
      </c>
      <c r="C254" s="8">
        <f>'S&amp;P 500 data'!C251</f>
        <v>1.086171971663914</v>
      </c>
      <c r="D254" s="7">
        <f>'S&amp;P 500 data'!D251</f>
        <v>-0.1841287928397723</v>
      </c>
      <c r="E254" s="7">
        <f>'S&amp;P 500 data'!E251</f>
        <v>0.7058337396421199</v>
      </c>
      <c r="F254" s="23">
        <v>-0.11970098414793268</v>
      </c>
    </row>
    <row r="255" spans="1:6" ht="12.75">
      <c r="A255" s="6" t="str">
        <f>'S&amp;P 500 data'!A111</f>
        <v>Coca-Cola Enterprises</v>
      </c>
      <c r="B255" s="7">
        <f>'S&amp;P 500 data'!B110</f>
        <v>-0.2140671435917163</v>
      </c>
      <c r="C255" s="8">
        <f>'S&amp;P 500 data'!C110</f>
        <v>-1.0802634029726796</v>
      </c>
      <c r="D255" s="7">
        <f>'S&amp;P 500 data'!D110</f>
        <v>0.18312716726950348</v>
      </c>
      <c r="E255" s="7">
        <f>'S&amp;P 500 data'!E110</f>
        <v>-0.7894309480793094</v>
      </c>
      <c r="F255" s="23">
        <v>-0.12232915311285028</v>
      </c>
    </row>
    <row r="256" spans="1:6" ht="12.75">
      <c r="A256" s="6" t="str">
        <f>'S&amp;P 500 data'!A283</f>
        <v>Microsoft Corp.</v>
      </c>
      <c r="B256" s="7">
        <f>'S&amp;P 500 data'!B282</f>
        <v>-0.12676056338028174</v>
      </c>
      <c r="C256" s="8">
        <f>'S&amp;P 500 data'!C282</f>
        <v>0.8827304997674261</v>
      </c>
      <c r="D256" s="7">
        <f>'S&amp;P 500 data'!D282</f>
        <v>-0.14964122216856227</v>
      </c>
      <c r="E256" s="7">
        <f>'S&amp;P 500 data'!E282</f>
        <v>0.7968673180265727</v>
      </c>
      <c r="F256" s="23">
        <v>-0.1259170573011847</v>
      </c>
    </row>
    <row r="257" spans="1:6" ht="12.75">
      <c r="A257" s="6" t="str">
        <f>'S&amp;P 500 data'!A391</f>
        <v>State Street Corp.</v>
      </c>
      <c r="B257" s="7">
        <f>'S&amp;P 500 data'!B390</f>
        <v>-0.13006688747310624</v>
      </c>
      <c r="C257" s="8">
        <f>'S&amp;P 500 data'!C390</f>
        <v>0.041307493195547274</v>
      </c>
      <c r="D257" s="7">
        <f>'S&amp;P 500 data'!D390</f>
        <v>-0.007002481242156986</v>
      </c>
      <c r="E257" s="7">
        <f>'S&amp;P 500 data'!E390</f>
        <v>0.09974658925752222</v>
      </c>
      <c r="F257" s="23">
        <v>-0.1384992981135536</v>
      </c>
    </row>
    <row r="258" spans="1:6" ht="12.75">
      <c r="A258" s="6" t="str">
        <f>'S&amp;P 500 data'!A311</f>
        <v>Novellus Systems</v>
      </c>
      <c r="B258" s="7">
        <f>'S&amp;P 500 data'!B310</f>
        <v>-0.1204790126777695</v>
      </c>
      <c r="C258" s="8">
        <f>'S&amp;P 500 data'!C310</f>
        <v>0.43742480163950237</v>
      </c>
      <c r="D258" s="7">
        <f>'S&amp;P 500 data'!D310</f>
        <v>-0.07415262295958054</v>
      </c>
      <c r="E258" s="7">
        <f>'S&amp;P 500 data'!E310</f>
        <v>0.4238897330386973</v>
      </c>
      <c r="F258" s="23">
        <v>-0.15286521611893775</v>
      </c>
    </row>
    <row r="259" spans="1:6" ht="12.75">
      <c r="A259" s="6" t="str">
        <f>'S&amp;P 500 data'!A37</f>
        <v>Andrew Corp.</v>
      </c>
      <c r="B259" s="7">
        <f>'S&amp;P 500 data'!B36</f>
        <v>-0.13279610471993286</v>
      </c>
      <c r="C259" s="8">
        <f>'S&amp;P 500 data'!C36</f>
        <v>1.610087925332051</v>
      </c>
      <c r="D259" s="7">
        <f>'S&amp;P 500 data'!D36</f>
        <v>-0.2729434691664245</v>
      </c>
      <c r="E259" s="7">
        <f>'S&amp;P 500 data'!E36</f>
        <v>1.4039592060343355</v>
      </c>
      <c r="F259" s="23">
        <v>-0.15309891602908082</v>
      </c>
    </row>
    <row r="260" spans="1:6" ht="12.75">
      <c r="A260" s="6" t="str">
        <f>'S&amp;P 500 data'!A415</f>
        <v>Toys R Us Hldg. Cos.</v>
      </c>
      <c r="B260" s="7">
        <f>'S&amp;P 500 data'!B36</f>
        <v>-0.13279610471993286</v>
      </c>
      <c r="C260" s="8">
        <f>'S&amp;P 500 data'!C36</f>
        <v>1.610087925332051</v>
      </c>
      <c r="D260" s="7">
        <f>'S&amp;P 500 data'!D36</f>
        <v>-0.2729434691664245</v>
      </c>
      <c r="E260" s="7">
        <f>'S&amp;P 500 data'!E36</f>
        <v>1.4039592060343355</v>
      </c>
      <c r="F260" s="23">
        <v>-0.15309891602908082</v>
      </c>
    </row>
    <row r="261" spans="1:6" ht="12.75">
      <c r="A261" s="6" t="str">
        <f>'S&amp;P 500 data'!A42</f>
        <v>Apple Computer</v>
      </c>
      <c r="B261" s="7">
        <f>'S&amp;P 500 data'!B41</f>
        <v>-0.21228156655788588</v>
      </c>
      <c r="C261" s="8">
        <f>'S&amp;P 500 data'!C41</f>
        <v>0.03546736682226026</v>
      </c>
      <c r="D261" s="7">
        <f>'S&amp;P 500 data'!D41</f>
        <v>-0.006012458071610851</v>
      </c>
      <c r="E261" s="7">
        <f>'S&amp;P 500 data'!E41</f>
        <v>0.13626180494098505</v>
      </c>
      <c r="F261" s="23">
        <v>-0.15741858926624533</v>
      </c>
    </row>
    <row r="262" spans="1:6" ht="12.75">
      <c r="A262" s="6" t="str">
        <f>'S&amp;P 500 data'!A295</f>
        <v>NCR Corp.</v>
      </c>
      <c r="B262" s="7">
        <f>'S&amp;P 500 data'!B294</f>
        <v>0.5088554304937758</v>
      </c>
      <c r="C262" s="8">
        <f>'S&amp;P 500 data'!C294</f>
        <v>-0.012550424358694023</v>
      </c>
      <c r="D262" s="7">
        <f>'S&amp;P 500 data'!D294</f>
        <v>0.0021275585699869694</v>
      </c>
      <c r="E262" s="7">
        <f>'S&amp;P 500 data'!E294</f>
        <v>-0.26644730550762663</v>
      </c>
      <c r="F262" s="23">
        <v>-0.15914404009984967</v>
      </c>
    </row>
    <row r="263" spans="1:6" ht="12.75">
      <c r="A263" s="6" t="str">
        <f>'S&amp;P 500 data'!A370</f>
        <v>Schlumberger Ltd.</v>
      </c>
      <c r="B263" s="7">
        <f>'S&amp;P 500 data'!B369</f>
        <v>-0.35941041549873065</v>
      </c>
      <c r="C263" s="8">
        <f>'S&amp;P 500 data'!C369</f>
        <v>2.095847188980363</v>
      </c>
      <c r="D263" s="7">
        <f>'S&amp;P 500 data'!D369</f>
        <v>-0.35528979107462394</v>
      </c>
      <c r="E263" s="7">
        <f>'S&amp;P 500 data'!E369</f>
        <v>1.9213903904276342</v>
      </c>
      <c r="F263" s="23">
        <v>-0.16093001491381737</v>
      </c>
    </row>
    <row r="264" spans="1:6" ht="12.75">
      <c r="A264" s="6" t="str">
        <f>'S&amp;P 500 data'!A313</f>
        <v>Occidental Petroleum</v>
      </c>
      <c r="B264" s="7">
        <f>'S&amp;P 500 data'!B312</f>
        <v>0.3548393570061654</v>
      </c>
      <c r="C264" s="8">
        <f>'S&amp;P 500 data'!C312</f>
        <v>-0.10480920190502463</v>
      </c>
      <c r="D264" s="7">
        <f>'S&amp;P 500 data'!D312</f>
        <v>0.01776734470114232</v>
      </c>
      <c r="E264" s="7">
        <f>'S&amp;P 500 data'!E312</f>
        <v>-0.26557497707168015</v>
      </c>
      <c r="F264" s="23">
        <v>-0.16647224830942037</v>
      </c>
    </row>
    <row r="265" spans="1:6" ht="12.75">
      <c r="A265" s="6" t="str">
        <f>'S&amp;P 500 data'!A336</f>
        <v>Pitney-Bowes</v>
      </c>
      <c r="B265" s="7">
        <f>'S&amp;P 500 data'!B335</f>
        <v>-0.09053386466468671</v>
      </c>
      <c r="C265" s="8">
        <f>'S&amp;P 500 data'!C335</f>
        <v>1.4370556890378303</v>
      </c>
      <c r="D265" s="7">
        <f>'S&amp;P 500 data'!D335</f>
        <v>-0.2436108978771707</v>
      </c>
      <c r="E265" s="7">
        <f>'S&amp;P 500 data'!E335</f>
        <v>1.238995807396986</v>
      </c>
      <c r="F265" s="23">
        <v>-0.18967301446414173</v>
      </c>
    </row>
    <row r="266" spans="1:6" ht="12.75">
      <c r="A266" s="6" t="str">
        <f>'S&amp;P 500 data'!A457</f>
        <v>Winn-Dixie</v>
      </c>
      <c r="B266" s="7">
        <f>'S&amp;P 500 data'!B456</f>
        <v>-0.2938011996571115</v>
      </c>
      <c r="C266" s="8">
        <f>'S&amp;P 500 data'!C456</f>
        <v>1.2978440668936502</v>
      </c>
      <c r="D266" s="7">
        <f>'S&amp;P 500 data'!D456</f>
        <v>-0.22001162575140662</v>
      </c>
      <c r="E266" s="7">
        <f>'S&amp;P 500 data'!E456</f>
        <v>1.2256549522589417</v>
      </c>
      <c r="F266" s="23">
        <v>-0.19007544138751375</v>
      </c>
    </row>
    <row r="267" spans="1:6" ht="12.75">
      <c r="A267" s="6" t="str">
        <f>'S&amp;P 500 data'!A135</f>
        <v>Darden Restaurants</v>
      </c>
      <c r="B267" s="7">
        <f>'S&amp;P 500 data'!B134</f>
        <v>-0.1166475236721709</v>
      </c>
      <c r="C267" s="8">
        <f>'S&amp;P 500 data'!C134</f>
        <v>1.4550141911570433</v>
      </c>
      <c r="D267" s="7">
        <f>'S&amp;P 500 data'!D134</f>
        <v>-0.24665523837083642</v>
      </c>
      <c r="E267" s="7">
        <f>'S&amp;P 500 data'!E134</f>
        <v>1.2325865564819214</v>
      </c>
      <c r="F267" s="23">
        <v>-0.19466064768929048</v>
      </c>
    </row>
    <row r="268" spans="1:6" ht="12.75">
      <c r="A268" s="6" t="str">
        <f>'S&amp;P 500 data'!A171</f>
        <v>Fifth Third Bancorp</v>
      </c>
      <c r="B268" s="7">
        <f>'S&amp;P 500 data'!B170</f>
        <v>0.16857147216796875</v>
      </c>
      <c r="C268" s="8">
        <f>'S&amp;P 500 data'!C170</f>
        <v>-1.653250004782369</v>
      </c>
      <c r="D268" s="7">
        <f>'S&amp;P 500 data'!D170</f>
        <v>0.28026034144169293</v>
      </c>
      <c r="E268" s="7">
        <f>'S&amp;P 500 data'!E170</f>
        <v>-1.4578043555461189</v>
      </c>
      <c r="F268" s="23">
        <v>-0.20089731829401097</v>
      </c>
    </row>
    <row r="269" spans="1:6" ht="12.75">
      <c r="A269" s="6" t="str">
        <f>'S&amp;P 500 data'!A3</f>
        <v>Abbott Labs</v>
      </c>
      <c r="B269" s="7">
        <f>'S&amp;P 500 data'!B7</f>
        <v>0.14823526926170105</v>
      </c>
      <c r="C269" s="8">
        <f>'S&amp;P 500 data'!C7</f>
        <v>-0.18081981367314093</v>
      </c>
      <c r="D269" s="7">
        <f>'S&amp;P 500 data'!D7</f>
        <v>0.0306527280041525</v>
      </c>
      <c r="E269" s="7">
        <f>'S&amp;P 500 data'!E7</f>
        <v>-0.22474986396907065</v>
      </c>
      <c r="F269" s="23">
        <v>-0.20377687170996744</v>
      </c>
    </row>
    <row r="270" spans="1:6" ht="12.75">
      <c r="A270" s="6" t="str">
        <f>'S&amp;P 500 data'!A8</f>
        <v>AES Corp.</v>
      </c>
      <c r="B270" s="7">
        <f>'S&amp;P 500 data'!B7</f>
        <v>0.14823526926170105</v>
      </c>
      <c r="C270" s="8">
        <f>'S&amp;P 500 data'!C7</f>
        <v>-0.18081981367314093</v>
      </c>
      <c r="D270" s="7">
        <f>'S&amp;P 500 data'!D7</f>
        <v>0.0306527280041525</v>
      </c>
      <c r="E270" s="7">
        <f>'S&amp;P 500 data'!E7</f>
        <v>-0.22474986396907065</v>
      </c>
      <c r="F270" s="23">
        <v>-0.20377687170996744</v>
      </c>
    </row>
    <row r="271" spans="1:6" ht="12.75">
      <c r="A271" s="6" t="str">
        <f>'S&amp;P 500 data'!A256</f>
        <v>LSI Logic</v>
      </c>
      <c r="B271" s="7">
        <f>'S&amp;P 500 data'!B255</f>
        <v>1.0906873249347204</v>
      </c>
      <c r="C271" s="8">
        <f>'S&amp;P 500 data'!C255</f>
        <v>-0.1928677582299576</v>
      </c>
      <c r="D271" s="7">
        <f>'S&amp;P 500 data'!D255</f>
        <v>0.03269510577242507</v>
      </c>
      <c r="E271" s="7">
        <f>'S&amp;P 500 data'!E255</f>
        <v>-0.7089387548532002</v>
      </c>
      <c r="F271" s="23">
        <v>-0.20675550525282643</v>
      </c>
    </row>
    <row r="272" spans="1:6" ht="12.75">
      <c r="A272" s="6" t="str">
        <f>'S&amp;P 500 data'!A146</f>
        <v>Dover Corp.</v>
      </c>
      <c r="B272" s="7">
        <f>'S&amp;P 500 data'!B145</f>
        <v>0.1347777449086207</v>
      </c>
      <c r="C272" s="8">
        <f>'S&amp;P 500 data'!C145</f>
        <v>0.36171675058297215</v>
      </c>
      <c r="D272" s="7">
        <f>'S&amp;P 500 data'!D145</f>
        <v>-0.06131853000472743</v>
      </c>
      <c r="E272" s="7">
        <f>'S&amp;P 500 data'!E145</f>
        <v>0.23258643247700492</v>
      </c>
      <c r="F272" s="23">
        <v>-0.20955933478051927</v>
      </c>
    </row>
    <row r="273" spans="1:6" ht="12.75">
      <c r="A273" s="6" t="str">
        <f>'S&amp;P 500 data'!A31</f>
        <v>American Power Conversion</v>
      </c>
      <c r="B273" s="7">
        <f>'S&amp;P 500 data'!B30</f>
        <v>-0.19282753384262286</v>
      </c>
      <c r="C273" s="8">
        <f>'S&amp;P 500 data'!C30</f>
        <v>-0.4579160288976185</v>
      </c>
      <c r="D273" s="7">
        <f>'S&amp;P 500 data'!D30</f>
        <v>0.07762631316451415</v>
      </c>
      <c r="E273" s="7">
        <f>'S&amp;P 500 data'!E30</f>
        <v>-0.28327088021329283</v>
      </c>
      <c r="F273" s="23">
        <v>-0.21041765757677683</v>
      </c>
    </row>
    <row r="274" spans="1:6" ht="12.75">
      <c r="A274" s="6" t="str">
        <f>'S&amp;P 500 data'!A193</f>
        <v>Golden West Financial</v>
      </c>
      <c r="B274" s="7">
        <f>'S&amp;P 500 data'!B30</f>
        <v>-0.19282753384262286</v>
      </c>
      <c r="C274" s="8">
        <f>'S&amp;P 500 data'!C30</f>
        <v>-0.4579160288976185</v>
      </c>
      <c r="D274" s="7">
        <f>'S&amp;P 500 data'!D30</f>
        <v>0.07762631316451415</v>
      </c>
      <c r="E274" s="7">
        <f>'S&amp;P 500 data'!E30</f>
        <v>-0.28327088021329283</v>
      </c>
      <c r="F274" s="23">
        <v>-0.21041765757677683</v>
      </c>
    </row>
    <row r="275" spans="1:6" ht="12.75">
      <c r="A275" s="6" t="str">
        <f>'S&amp;P 500 data'!A254</f>
        <v>Louisiana Pacific</v>
      </c>
      <c r="B275" s="7">
        <f>'S&amp;P 500 data'!B253</f>
        <v>-0.009295412039287632</v>
      </c>
      <c r="C275" s="8">
        <f>'S&amp;P 500 data'!C253</f>
        <v>-0.6637638926894027</v>
      </c>
      <c r="D275" s="7">
        <f>'S&amp;P 500 data'!D253</f>
        <v>0.11252181742850652</v>
      </c>
      <c r="E275" s="7">
        <f>'S&amp;P 500 data'!E253</f>
        <v>-0.5465652014049843</v>
      </c>
      <c r="F275" s="23">
        <v>-0.21262050454046266</v>
      </c>
    </row>
    <row r="276" spans="1:6" ht="12.75">
      <c r="A276" s="6" t="str">
        <f>'S&amp;P 500 data'!A294</f>
        <v>Navistar International Corp.</v>
      </c>
      <c r="B276" s="7">
        <f>'S&amp;P 500 data'!B293</f>
        <v>-0.41799875597134106</v>
      </c>
      <c r="C276" s="8">
        <f>'S&amp;P 500 data'!C293</f>
        <v>0.7667341565389139</v>
      </c>
      <c r="D276" s="7">
        <f>'S&amp;P 500 data'!D293</f>
        <v>-0.12997742379253255</v>
      </c>
      <c r="E276" s="7">
        <f>'S&amp;P 500 data'!E293</f>
        <v>0.8470677383632842</v>
      </c>
      <c r="F276" s="23">
        <v>-0.21393050592927262</v>
      </c>
    </row>
    <row r="277" spans="1:6" ht="12.75">
      <c r="A277" s="6" t="str">
        <f>'S&amp;P 500 data'!A327</f>
        <v>PeopleSoft Inc.</v>
      </c>
      <c r="B277" s="7">
        <f>'S&amp;P 500 data'!B326</f>
        <v>-0.1073899023786632</v>
      </c>
      <c r="C277" s="8">
        <f>'S&amp;P 500 data'!C326</f>
        <v>0.020669911222227277</v>
      </c>
      <c r="D277" s="7">
        <f>'S&amp;P 500 data'!D326</f>
        <v>-0.0035039808619105207</v>
      </c>
      <c r="E277" s="7">
        <f>'S&amp;P 500 data'!E326</f>
        <v>0.07119785758429675</v>
      </c>
      <c r="F277" s="23">
        <v>-0.21466278851474463</v>
      </c>
    </row>
    <row r="278" spans="1:6" ht="12.75">
      <c r="A278" s="6" t="str">
        <f>'S&amp;P 500 data'!A174</f>
        <v>Fleet Boston Financial Group</v>
      </c>
      <c r="B278" s="7">
        <f>'S&amp;P 500 data'!B173</f>
        <v>0.16249525211542348</v>
      </c>
      <c r="C278" s="8">
        <f>'S&amp;P 500 data'!C173</f>
        <v>0.15954381063319012</v>
      </c>
      <c r="D278" s="7">
        <f>'S&amp;P 500 data'!D173</f>
        <v>-0.027046001943821382</v>
      </c>
      <c r="E278" s="7">
        <f>'S&amp;P 500 data'!E173</f>
        <v>0.05074029292606834</v>
      </c>
      <c r="F278" s="23">
        <v>-0.22648218368281997</v>
      </c>
    </row>
    <row r="279" spans="1:6" ht="12.75">
      <c r="A279" s="6" t="str">
        <f>'S&amp;P 500 data'!A39</f>
        <v>AOL Time Warner Inc.</v>
      </c>
      <c r="B279" s="7">
        <f>'S&amp;P 500 data'!B38</f>
        <v>0.009503887776571851</v>
      </c>
      <c r="C279" s="8">
        <f>'S&amp;P 500 data'!C38</f>
        <v>-0.7488258183164929</v>
      </c>
      <c r="D279" s="7">
        <f>'S&amp;P 500 data'!D38</f>
        <v>0.1269415871251498</v>
      </c>
      <c r="E279" s="7">
        <f>'S&amp;P 500 data'!E38</f>
        <v>-0.6266659970865939</v>
      </c>
      <c r="F279" s="23">
        <v>-0.2297258493083544</v>
      </c>
    </row>
    <row r="280" spans="1:6" ht="12.75">
      <c r="A280" s="6" t="str">
        <f>'S&amp;P 500 data'!A173</f>
        <v>FirstEnergy Corp.</v>
      </c>
      <c r="B280" s="7">
        <f>'S&amp;P 500 data'!B38</f>
        <v>0.009503887776571851</v>
      </c>
      <c r="C280" s="8">
        <f>'S&amp;P 500 data'!C38</f>
        <v>-0.7488258183164929</v>
      </c>
      <c r="D280" s="7">
        <f>'S&amp;P 500 data'!D38</f>
        <v>0.1269415871251498</v>
      </c>
      <c r="E280" s="7">
        <f>'S&amp;P 500 data'!E38</f>
        <v>-0.6266659970865939</v>
      </c>
      <c r="F280" s="23">
        <v>-0.2297258493083544</v>
      </c>
    </row>
    <row r="281" spans="1:6" ht="12.75">
      <c r="A281" s="6" t="str">
        <f>'S&amp;P 500 data'!A44</f>
        <v>Applied Materials</v>
      </c>
      <c r="B281" s="7">
        <f>'S&amp;P 500 data'!B43</f>
        <v>-0.580428533803913</v>
      </c>
      <c r="C281" s="8">
        <f>'S&amp;P 500 data'!C43</f>
        <v>-0.6061994136444779</v>
      </c>
      <c r="D281" s="7">
        <f>'S&amp;P 500 data'!D43</f>
        <v>0.10276343817226842</v>
      </c>
      <c r="E281" s="7">
        <f>'S&amp;P 500 data'!E43</f>
        <v>-0.21140039668351368</v>
      </c>
      <c r="F281" s="23">
        <v>-0.2341413297647969</v>
      </c>
    </row>
    <row r="282" spans="1:6" ht="12.75">
      <c r="A282" s="6" t="str">
        <f>'S&amp;P 500 data'!A407</f>
        <v>Texas Instruments</v>
      </c>
      <c r="B282" s="7">
        <f>'S&amp;P 500 data'!B43</f>
        <v>-0.580428533803913</v>
      </c>
      <c r="C282" s="8">
        <f>'S&amp;P 500 data'!C43</f>
        <v>-0.6061994136444779</v>
      </c>
      <c r="D282" s="7">
        <f>'S&amp;P 500 data'!D43</f>
        <v>0.10276343817226842</v>
      </c>
      <c r="E282" s="7">
        <f>'S&amp;P 500 data'!E43</f>
        <v>-0.21140039668351368</v>
      </c>
      <c r="F282" s="23">
        <v>-0.2341413297647969</v>
      </c>
    </row>
    <row r="283" spans="1:6" ht="12.75">
      <c r="A283" s="6" t="str">
        <f>'S&amp;P 500 data'!A133</f>
        <v>Dana Corp.</v>
      </c>
      <c r="B283" s="7">
        <f>'S&amp;P 500 data'!B132</f>
        <v>-0.5032077788761158</v>
      </c>
      <c r="C283" s="8">
        <f>'S&amp;P 500 data'!C132</f>
        <v>-1.4150974635294498</v>
      </c>
      <c r="D283" s="7">
        <f>'S&amp;P 500 data'!D132</f>
        <v>0.23988852088601348</v>
      </c>
      <c r="E283" s="7">
        <f>'S&amp;P 500 data'!E132</f>
        <v>-0.9220260503552593</v>
      </c>
      <c r="F283" s="23">
        <v>-0.23499739334833897</v>
      </c>
    </row>
    <row r="284" spans="1:6" ht="12.75">
      <c r="A284" s="6" t="str">
        <f>'S&amp;P 500 data'!A310</f>
        <v>Novell Inc.</v>
      </c>
      <c r="B284" s="7">
        <f>'S&amp;P 500 data'!B309</f>
        <v>0.23688774819827116</v>
      </c>
      <c r="C284" s="8">
        <f>'S&amp;P 500 data'!C309</f>
        <v>-1.3650041978513485</v>
      </c>
      <c r="D284" s="7">
        <f>'S&amp;P 500 data'!D309</f>
        <v>0.23139666804932035</v>
      </c>
      <c r="E284" s="7">
        <f>'S&amp;P 500 data'!E309</f>
        <v>-1.2527947279221057</v>
      </c>
      <c r="F284" s="23">
        <v>-0.23524745769701827</v>
      </c>
    </row>
    <row r="285" spans="1:6" ht="12.75">
      <c r="A285" s="6" t="str">
        <f>'S&amp;P 500 data'!A331</f>
        <v>PG&amp;E Corp.</v>
      </c>
      <c r="B285" s="7">
        <f>'S&amp;P 500 data'!B330</f>
        <v>-0.12463344534553933</v>
      </c>
      <c r="C285" s="8">
        <f>'S&amp;P 500 data'!C330</f>
        <v>0.7938517790927504</v>
      </c>
      <c r="D285" s="7">
        <f>'S&amp;P 500 data'!D330</f>
        <v>-0.1345744261418691</v>
      </c>
      <c r="E285" s="7">
        <f>'S&amp;P 500 data'!E330</f>
        <v>0.7219851597318105</v>
      </c>
      <c r="F285" s="23">
        <v>-0.23804920123338102</v>
      </c>
    </row>
    <row r="286" spans="1:6" ht="12.75">
      <c r="A286" s="6" t="str">
        <f>'S&amp;P 500 data'!A282</f>
        <v>Micron Technology</v>
      </c>
      <c r="B286" s="7">
        <f>'S&amp;P 500 data'!B281</f>
        <v>-0.08334327672704689</v>
      </c>
      <c r="C286" s="8">
        <f>'S&amp;P 500 data'!C281</f>
        <v>-0.9517052160981745</v>
      </c>
      <c r="D286" s="7">
        <f>'S&amp;P 500 data'!D281</f>
        <v>0.1613338745162295</v>
      </c>
      <c r="E286" s="7">
        <f>'S&amp;P 500 data'!E281</f>
        <v>-0.7484381824768619</v>
      </c>
      <c r="F286" s="23">
        <v>-0.24198096874669942</v>
      </c>
    </row>
    <row r="287" spans="1:6" ht="12.75">
      <c r="A287" s="6" t="str">
        <f>'S&amp;P 500 data'!A99</f>
        <v>Chubb Corp.</v>
      </c>
      <c r="B287" s="7">
        <f>'S&amp;P 500 data'!B98</f>
        <v>-0.014831457245215951</v>
      </c>
      <c r="C287" s="8">
        <f>'S&amp;P 500 data'!C98</f>
        <v>1.1082328469586633</v>
      </c>
      <c r="D287" s="7">
        <f>'S&amp;P 500 data'!D98</f>
        <v>-0.18786857110967947</v>
      </c>
      <c r="E287" s="7">
        <f>'S&amp;P 500 data'!E98</f>
        <v>0.9278265437228608</v>
      </c>
      <c r="F287" s="23">
        <v>-0.24321926860287227</v>
      </c>
    </row>
    <row r="288" spans="1:6" ht="12.75">
      <c r="A288" s="6" t="str">
        <f>'S&amp;P 500 data'!A462</f>
        <v>Xilinx, Inc</v>
      </c>
      <c r="B288" s="7">
        <f>'S&amp;P 500 data'!B461</f>
        <v>1.2716234393231307</v>
      </c>
      <c r="C288" s="8">
        <f>'S&amp;P 500 data'!C461</f>
        <v>-0.6436228306306164</v>
      </c>
      <c r="D288" s="7">
        <f>'S&amp;P 500 data'!D461</f>
        <v>0.10910748752482274</v>
      </c>
      <c r="E288" s="7">
        <f>'S&amp;P 500 data'!E461</f>
        <v>-1.1743172575124678</v>
      </c>
      <c r="F288" s="23">
        <v>-0.24542730707248522</v>
      </c>
    </row>
    <row r="289" spans="1:6" ht="12.75">
      <c r="A289" s="6" t="str">
        <f>'S&amp;P 500 data'!A239</f>
        <v>KLA-Tencor Corp.</v>
      </c>
      <c r="B289" s="7">
        <f>'S&amp;P 500 data'!B238</f>
        <v>0.08678727388548267</v>
      </c>
      <c r="C289" s="8">
        <f>'S&amp;P 500 data'!C238</f>
        <v>-0.7972164892102409</v>
      </c>
      <c r="D289" s="7">
        <f>'S&amp;P 500 data'!D238</f>
        <v>0.13514481465156356</v>
      </c>
      <c r="E289" s="7">
        <f>'S&amp;P 500 data'!E238</f>
        <v>-0.7057376390737891</v>
      </c>
      <c r="F289" s="23">
        <v>-0.2525584039625578</v>
      </c>
    </row>
    <row r="290" spans="1:6" ht="12.75">
      <c r="A290" s="6" t="str">
        <f>'S&amp;P 500 data'!A112</f>
        <v>Colgate-Palmolive</v>
      </c>
      <c r="B290" s="7">
        <f>'S&amp;P 500 data'!B111</f>
        <v>0.006441465233545829</v>
      </c>
      <c r="C290" s="8">
        <f>'S&amp;P 500 data'!C111</f>
        <v>-0.3330341032819133</v>
      </c>
      <c r="D290" s="7">
        <f>'S&amp;P 500 data'!D111</f>
        <v>0.05645622333435509</v>
      </c>
      <c r="E290" s="7">
        <f>'S&amp;P 500 data'!E111</f>
        <v>-0.2798188250737351</v>
      </c>
      <c r="F290" s="23">
        <v>-0.2539239235551382</v>
      </c>
    </row>
    <row r="291" spans="1:6" ht="12.75">
      <c r="A291" s="6" t="str">
        <f>'S&amp;P 500 data'!A281</f>
        <v>MGIC Investment</v>
      </c>
      <c r="B291" s="7">
        <f>'S&amp;P 500 data'!B280</f>
        <v>-0.088257012717629</v>
      </c>
      <c r="C291" s="8">
        <f>'S&amp;P 500 data'!C280</f>
        <v>1.8454178250517526</v>
      </c>
      <c r="D291" s="7">
        <f>'S&amp;P 500 data'!D280</f>
        <v>-0.31283679313805507</v>
      </c>
      <c r="E291" s="7">
        <f>'S&amp;P 500 data'!E280</f>
        <v>1.5769864777008638</v>
      </c>
      <c r="F291" s="23">
        <v>-0.2579289081831675</v>
      </c>
    </row>
    <row r="292" spans="1:6" ht="12.75">
      <c r="A292" s="6" t="str">
        <f>'S&amp;P 500 data'!A449</f>
        <v>Watson Pharmaceuticals</v>
      </c>
      <c r="B292" s="7">
        <f>'S&amp;P 500 data'!B448</f>
        <v>0.1503405051271196</v>
      </c>
      <c r="C292" s="8">
        <f>'S&amp;P 500 data'!C448</f>
        <v>-0.29250210215146755</v>
      </c>
      <c r="D292" s="7">
        <f>'S&amp;P 500 data'!D448</f>
        <v>0.04958520416406986</v>
      </c>
      <c r="E292" s="7">
        <f>'S&amp;P 500 data'!E448</f>
        <v>-0.3185589001860968</v>
      </c>
      <c r="F292" s="23">
        <v>-0.2591845689636749</v>
      </c>
    </row>
    <row r="293" spans="1:6" ht="12.75">
      <c r="A293" s="6" t="str">
        <f>'S&amp;P 500 data'!A129</f>
        <v>Crane Company</v>
      </c>
      <c r="B293" s="7">
        <f>'S&amp;P 500 data'!B23</f>
        <v>-0.19353921849484113</v>
      </c>
      <c r="C293" s="8">
        <f>'S&amp;P 500 data'!C23</f>
        <v>0.44545131783573044</v>
      </c>
      <c r="D293" s="7">
        <f>'S&amp;P 500 data'!D23</f>
        <v>-0.0755132847852179</v>
      </c>
      <c r="E293" s="7">
        <f>'S&amp;P 500 data'!E23</f>
        <v>0.46731494407354496</v>
      </c>
      <c r="F293" s="23">
        <v>-0.26431655089817574</v>
      </c>
    </row>
    <row r="294" spans="1:6" ht="12.75">
      <c r="A294" s="6" t="str">
        <f>'S&amp;P 500 data'!A118</f>
        <v>Comverse Technology</v>
      </c>
      <c r="B294" s="7">
        <f>'S&amp;P 500 data'!B117</f>
        <v>0.8863999938964844</v>
      </c>
      <c r="C294" s="8">
        <f>'S&amp;P 500 data'!C117</f>
        <v>-0.35617347641623454</v>
      </c>
      <c r="D294" s="7">
        <f>'S&amp;P 500 data'!D117</f>
        <v>0.060378829471728304</v>
      </c>
      <c r="E294" s="7">
        <f>'S&amp;P 500 data'!E117</f>
        <v>-0.7417760558173296</v>
      </c>
      <c r="F294" s="23">
        <v>-0.2799689822144557</v>
      </c>
    </row>
    <row r="295" spans="1:6" ht="12.75">
      <c r="A295" s="6" t="str">
        <f>'S&amp;P 500 data'!A442</f>
        <v>Vulcan Materials</v>
      </c>
      <c r="B295" s="7">
        <f>'S&amp;P 500 data'!B441</f>
        <v>-0.7752768306408897</v>
      </c>
      <c r="C295" s="8">
        <f>'S&amp;P 500 data'!C441</f>
        <v>-0.08916795408524791</v>
      </c>
      <c r="D295" s="7">
        <f>'S&amp;P 500 data'!D441</f>
        <v>0.015115827119491497</v>
      </c>
      <c r="E295" s="7">
        <f>'S&amp;P 500 data'!E441</f>
        <v>0.31601900974056857</v>
      </c>
      <c r="F295" s="23">
        <v>-0.28147687855866776</v>
      </c>
    </row>
    <row r="296" spans="1:6" ht="12.75">
      <c r="A296" s="6" t="str">
        <f>'S&amp;P 500 data'!A25</f>
        <v>Amerada Hess</v>
      </c>
      <c r="B296" s="7">
        <f>'S&amp;P 500 data'!B24</f>
        <v>-0.0018225065275118135</v>
      </c>
      <c r="C296" s="8">
        <f>'S&amp;P 500 data'!C24</f>
        <v>-0.8974025587720655</v>
      </c>
      <c r="D296" s="7">
        <f>'S&amp;P 500 data'!D24</f>
        <v>0.15212844204117565</v>
      </c>
      <c r="E296" s="7">
        <f>'S&amp;P 500 data'!E24</f>
        <v>-0.7443571446704021</v>
      </c>
      <c r="F296" s="23">
        <v>-0.2836236582500331</v>
      </c>
    </row>
    <row r="297" spans="1:6" ht="12.75">
      <c r="A297" s="6" t="str">
        <f>'S&amp;P 500 data'!A86</f>
        <v>Calpine Corp.</v>
      </c>
      <c r="B297" s="7">
        <f>'S&amp;P 500 data'!B24</f>
        <v>-0.0018225065275118135</v>
      </c>
      <c r="C297" s="8">
        <f>'S&amp;P 500 data'!C24</f>
        <v>-0.8974025587720655</v>
      </c>
      <c r="D297" s="7">
        <f>'S&amp;P 500 data'!D24</f>
        <v>0.15212844204117565</v>
      </c>
      <c r="E297" s="7">
        <f>'S&amp;P 500 data'!E24</f>
        <v>-0.7443571446704021</v>
      </c>
      <c r="F297" s="23">
        <v>-0.2836236582500331</v>
      </c>
    </row>
    <row r="298" spans="1:6" ht="12.75">
      <c r="A298" s="6" t="str">
        <f>'S&amp;P 500 data'!A138</f>
        <v>Delphi Automotive Systems</v>
      </c>
      <c r="B298" s="7">
        <f>'S&amp;P 500 data'!B137</f>
        <v>0.5587096949204748</v>
      </c>
      <c r="C298" s="8">
        <f>'S&amp;P 500 data'!C137</f>
        <v>0.9824163200689648</v>
      </c>
      <c r="D298" s="7">
        <f>'S&amp;P 500 data'!D137</f>
        <v>-0.16654004687976023</v>
      </c>
      <c r="E298" s="7">
        <f>'S&amp;P 500 data'!E137</f>
        <v>0.5347682648326098</v>
      </c>
      <c r="F298" s="23">
        <v>-0.28429007343497775</v>
      </c>
    </row>
    <row r="299" spans="1:6" ht="12.75">
      <c r="A299" s="6" t="str">
        <f>'S&amp;P 500 data'!A285</f>
        <v>Minn. Mining &amp; Mfg.</v>
      </c>
      <c r="B299" s="7">
        <f>'S&amp;P 500 data'!B284</f>
        <v>-0.02898458800011583</v>
      </c>
      <c r="C299" s="8">
        <f>'S&amp;P 500 data'!C284</f>
        <v>-2.4425377521521954</v>
      </c>
      <c r="D299" s="7">
        <f>'S&amp;P 500 data'!D284</f>
        <v>0.41406106905925094</v>
      </c>
      <c r="E299" s="7">
        <f>'S&amp;P 500 data'!E284</f>
        <v>-2.013893439093735</v>
      </c>
      <c r="F299" s="23">
        <v>-0.28749090474297495</v>
      </c>
    </row>
    <row r="300" spans="1:6" ht="12.75">
      <c r="A300" s="6" t="str">
        <f>'S&amp;P 500 data'!A369</f>
        <v>Schering-Plough</v>
      </c>
      <c r="B300" s="7">
        <f>'S&amp;P 500 data'!B368</f>
        <v>-0.15992552367627755</v>
      </c>
      <c r="C300" s="8">
        <f>'S&amp;P 500 data'!C368</f>
        <v>1.774650577962377</v>
      </c>
      <c r="D300" s="7">
        <f>'S&amp;P 500 data'!D368</f>
        <v>-0.3008402694575559</v>
      </c>
      <c r="E300" s="7">
        <f>'S&amp;P 500 data'!E368</f>
        <v>1.5542748965632454</v>
      </c>
      <c r="F300" s="23">
        <v>-0.2906838957331157</v>
      </c>
    </row>
    <row r="301" spans="1:6" ht="12.75">
      <c r="A301" s="6" t="str">
        <f>'S&amp;P 500 data'!A222</f>
        <v>International Paper</v>
      </c>
      <c r="B301" s="7">
        <f>'S&amp;P 500 data'!B221</f>
        <v>0.4969259008775766</v>
      </c>
      <c r="C301" s="8">
        <f>'S&amp;P 500 data'!C221</f>
        <v>-0.5118858609726935</v>
      </c>
      <c r="D301" s="7">
        <f>'S&amp;P 500 data'!D221</f>
        <v>0.08677532482104365</v>
      </c>
      <c r="E301" s="7">
        <f>'S&amp;P 500 data'!E221</f>
        <v>-0.675132777695866</v>
      </c>
      <c r="F301" s="23">
        <v>-0.299203512263921</v>
      </c>
    </row>
    <row r="302" spans="1:6" ht="12.75">
      <c r="A302" s="6" t="str">
        <f>'S&amp;P 500 data'!A17</f>
        <v>Allegheny Energy</v>
      </c>
      <c r="B302" s="7">
        <f>'S&amp;P 500 data'!B16</f>
        <v>0.07842797055390016</v>
      </c>
      <c r="C302" s="8">
        <f>'S&amp;P 500 data'!C16</f>
        <v>-0.42536410097901367</v>
      </c>
      <c r="D302" s="7">
        <f>'S&amp;P 500 data'!D16</f>
        <v>0.07210808276580655</v>
      </c>
      <c r="E302" s="7">
        <f>'S&amp;P 500 data'!E16</f>
        <v>-0.39271610061788886</v>
      </c>
      <c r="F302" s="23">
        <v>-0.30771312209355905</v>
      </c>
    </row>
    <row r="303" spans="1:6" ht="12.75">
      <c r="A303" s="6" t="str">
        <f>'S&amp;P 500 data'!A158</f>
        <v>Electronic Data Systems</v>
      </c>
      <c r="B303" s="7">
        <f>'S&amp;P 500 data'!B16</f>
        <v>0.07842797055390016</v>
      </c>
      <c r="C303" s="8">
        <f>'S&amp;P 500 data'!C16</f>
        <v>-0.42536410097901367</v>
      </c>
      <c r="D303" s="7">
        <f>'S&amp;P 500 data'!D16</f>
        <v>0.07210808276580655</v>
      </c>
      <c r="E303" s="7">
        <f>'S&amp;P 500 data'!E16</f>
        <v>-0.39271610061788886</v>
      </c>
      <c r="F303" s="23">
        <v>-0.30771312209355905</v>
      </c>
    </row>
    <row r="304" spans="1:6" ht="12.75">
      <c r="A304" s="6" t="str">
        <f>'S&amp;P 500 data'!A125</f>
        <v>Cooper Tire &amp; Rubber</v>
      </c>
      <c r="B304" s="7">
        <f>'S&amp;P 500 data'!B124</f>
        <v>-0.2153900610163042</v>
      </c>
      <c r="C304" s="8">
        <f>'S&amp;P 500 data'!C124</f>
        <v>1.8034401808338947</v>
      </c>
      <c r="D304" s="7">
        <f>'S&amp;P 500 data'!D124</f>
        <v>-0.30572070732684503</v>
      </c>
      <c r="E304" s="7">
        <f>'S&amp;P 500 data'!E124</f>
        <v>1.606090370992043</v>
      </c>
      <c r="F304" s="23">
        <v>-0.31150111390358054</v>
      </c>
    </row>
    <row r="305" spans="1:6" ht="12.75">
      <c r="A305" s="6" t="str">
        <f>'S&amp;P 500 data'!A443</f>
        <v>Wachovia Corp.</v>
      </c>
      <c r="B305" s="7">
        <f>'S&amp;P 500 data'!B442</f>
        <v>0.020546787319001947</v>
      </c>
      <c r="C305" s="8">
        <f>'S&amp;P 500 data'!C442</f>
        <v>0.2552516516058354</v>
      </c>
      <c r="D305" s="7">
        <f>'S&amp;P 500 data'!D442</f>
        <v>-0.04327047622904709</v>
      </c>
      <c r="E305" s="7">
        <f>'S&amp;P 500 data'!E442</f>
        <v>0.201643308477605</v>
      </c>
      <c r="F305" s="23">
        <v>-0.3115367433357713</v>
      </c>
    </row>
    <row r="306" spans="1:6" ht="12.75">
      <c r="A306" s="6" t="str">
        <f>'S&amp;P 500 data'!A300</f>
        <v>Nextel Communications</v>
      </c>
      <c r="B306" s="7">
        <f>'S&amp;P 500 data'!B299</f>
        <v>0.12708875552103072</v>
      </c>
      <c r="C306" s="8">
        <f>'S&amp;P 500 data'!C299</f>
        <v>-0.07244065395987587</v>
      </c>
      <c r="D306" s="7">
        <f>'S&amp;P 500 data'!D299</f>
        <v>0.01228020103089423</v>
      </c>
      <c r="E306" s="7">
        <f>'S&amp;P 500 data'!E299</f>
        <v>-0.12410361925280966</v>
      </c>
      <c r="F306" s="23">
        <v>-0.3170056565806241</v>
      </c>
    </row>
    <row r="307" spans="1:6" ht="12.75">
      <c r="A307" s="6" t="str">
        <f>'S&amp;P 500 data'!A35</f>
        <v>Anadarko Petroleum</v>
      </c>
      <c r="B307" s="7">
        <f>'S&amp;P 500 data'!B34</f>
        <v>0.29877080448770155</v>
      </c>
      <c r="C307" s="8">
        <f>'S&amp;P 500 data'!C34</f>
        <v>0.39713803698071715</v>
      </c>
      <c r="D307" s="7">
        <f>'S&amp;P 500 data'!D34</f>
        <v>-0.06732317648373519</v>
      </c>
      <c r="E307" s="7">
        <f>'S&amp;P 500 data'!E34</f>
        <v>0.17949195296878906</v>
      </c>
      <c r="F307" s="23">
        <v>-0.32387584149276033</v>
      </c>
    </row>
    <row r="308" spans="1:6" ht="12.75">
      <c r="A308" s="6" t="str">
        <f>'S&amp;P 500 data'!A315</f>
        <v>Omnicom Group</v>
      </c>
      <c r="B308" s="7">
        <f>'S&amp;P 500 data'!B34</f>
        <v>0.29877080448770155</v>
      </c>
      <c r="C308" s="8">
        <f>'S&amp;P 500 data'!C34</f>
        <v>0.39713803698071715</v>
      </c>
      <c r="D308" s="7">
        <f>'S&amp;P 500 data'!D34</f>
        <v>-0.06732317648373519</v>
      </c>
      <c r="E308" s="7">
        <f>'S&amp;P 500 data'!E34</f>
        <v>0.17949195296878906</v>
      </c>
      <c r="F308" s="23">
        <v>-0.32387584149276033</v>
      </c>
    </row>
    <row r="309" spans="1:6" ht="12.75">
      <c r="A309" s="6" t="str">
        <f>'S&amp;P 500 data'!A372</f>
        <v>Sealed Air Corp.(New)</v>
      </c>
      <c r="B309" s="7">
        <f>'S&amp;P 500 data'!B371</f>
        <v>-0.2638694753822537</v>
      </c>
      <c r="C309" s="8">
        <f>'S&amp;P 500 data'!C371</f>
        <v>-0.8435230966153204</v>
      </c>
      <c r="D309" s="7">
        <f>'S&amp;P 500 data'!D371</f>
        <v>0.1429947499697627</v>
      </c>
      <c r="E309" s="7">
        <f>'S&amp;P 500 data'!E371</f>
        <v>-0.5677656196601903</v>
      </c>
      <c r="F309" s="23">
        <v>-0.33555066806753764</v>
      </c>
    </row>
    <row r="310" spans="1:6" ht="12.75">
      <c r="A310" s="6" t="str">
        <f>'S&amp;P 500 data'!A276</f>
        <v>Merck &amp; Co.</v>
      </c>
      <c r="B310" s="7">
        <f>'S&amp;P 500 data'!B275</f>
        <v>-0.21939772249953327</v>
      </c>
      <c r="C310" s="8">
        <f>'S&amp;P 500 data'!C275</f>
        <v>0.9994178345604308</v>
      </c>
      <c r="D310" s="7">
        <f>'S&amp;P 500 data'!D275</f>
        <v>-0.16942215802001176</v>
      </c>
      <c r="E310" s="7">
        <f>'S&amp;P 500 data'!E275</f>
        <v>0.9403829803057409</v>
      </c>
      <c r="F310" s="23">
        <v>-0.3466321848080497</v>
      </c>
    </row>
    <row r="311" spans="1:6" ht="12.75">
      <c r="A311" s="6" t="str">
        <f>'S&amp;P 500 data'!A413</f>
        <v>TJX Companies Inc.</v>
      </c>
      <c r="B311" s="7">
        <f>'S&amp;P 500 data'!B412</f>
        <v>0.11604010129173649</v>
      </c>
      <c r="C311" s="8">
        <f>'S&amp;P 500 data'!C412</f>
        <v>-0.040179542594851014</v>
      </c>
      <c r="D311" s="7">
        <f>'S&amp;P 500 data'!D412</f>
        <v>0.006811270100728857</v>
      </c>
      <c r="E311" s="7">
        <f>'S&amp;P 500 data'!E412</f>
        <v>-0.09175244241310052</v>
      </c>
      <c r="F311" s="23">
        <v>-0.34761235725536</v>
      </c>
    </row>
    <row r="312" spans="1:6" ht="12.75">
      <c r="A312" s="6" t="str">
        <f>'S&amp;P 500 data'!A263</f>
        <v>Maxim Integrated Prod</v>
      </c>
      <c r="B312" s="7">
        <f>'S&amp;P 500 data'!B262</f>
        <v>0.19437034627925834</v>
      </c>
      <c r="C312" s="8">
        <f>'S&amp;P 500 data'!C262</f>
        <v>0.5566562949539282</v>
      </c>
      <c r="D312" s="7">
        <f>'S&amp;P 500 data'!D262</f>
        <v>-0.09436484671898875</v>
      </c>
      <c r="E312" s="7">
        <f>'S&amp;P 500 data'!E262</f>
        <v>0.3644963653450298</v>
      </c>
      <c r="F312" s="23">
        <v>-0.36137102316298103</v>
      </c>
    </row>
    <row r="313" spans="1:6" ht="12.75">
      <c r="A313" s="6" t="str">
        <f>'S&amp;P 500 data'!A445</f>
        <v>Walgreen Co.</v>
      </c>
      <c r="B313" s="7">
        <f>'S&amp;P 500 data'!B444</f>
        <v>0.08921162067182165</v>
      </c>
      <c r="C313" s="8">
        <f>'S&amp;P 500 data'!C444</f>
        <v>-1.9434203411459494</v>
      </c>
      <c r="D313" s="7">
        <f>'S&amp;P 500 data'!D444</f>
        <v>0.32945026269393163</v>
      </c>
      <c r="E313" s="7">
        <f>'S&amp;P 500 data'!E444</f>
        <v>-1.6588558236562234</v>
      </c>
      <c r="F313" s="23">
        <v>-0.37250164774389666</v>
      </c>
    </row>
    <row r="314" spans="1:6" ht="12.75">
      <c r="A314" s="6" t="str">
        <f>'S&amp;P 500 data'!A251</f>
        <v>Lockheed Martin Corp.</v>
      </c>
      <c r="B314" s="7">
        <f>'S&amp;P 500 data'!B250</f>
        <v>0.20584263219992985</v>
      </c>
      <c r="C314" s="8">
        <f>'S&amp;P 500 data'!C250</f>
        <v>0.19617088116133719</v>
      </c>
      <c r="D314" s="7">
        <f>'S&amp;P 500 data'!D250</f>
        <v>-0.03325505397015345</v>
      </c>
      <c r="E314" s="7">
        <f>'S&amp;P 500 data'!E250</f>
        <v>0.0593486027476602</v>
      </c>
      <c r="F314" s="23">
        <v>-0.3779299019069499</v>
      </c>
    </row>
    <row r="315" spans="1:6" ht="12.75">
      <c r="A315" s="6" t="str">
        <f>'S&amp;P 500 data'!A420</f>
        <v>Tupperware Corp.</v>
      </c>
      <c r="B315" s="7">
        <f>'S&amp;P 500 data'!B419</f>
        <v>-0.013703980248882863</v>
      </c>
      <c r="C315" s="8">
        <f>'S&amp;P 500 data'!C419</f>
        <v>1.495685462381017</v>
      </c>
      <c r="D315" s="7">
        <f>'S&amp;P 500 data'!D419</f>
        <v>-0.2535498667253659</v>
      </c>
      <c r="E315" s="7">
        <f>'S&amp;P 500 data'!E419</f>
        <v>1.2490305871500618</v>
      </c>
      <c r="F315" s="23">
        <v>-0.378033547852597</v>
      </c>
    </row>
    <row r="316" spans="1:6" ht="12.75">
      <c r="A316" s="6" t="str">
        <f>'S&amp;P 500 data'!A273</f>
        <v>MedImmune Inc.</v>
      </c>
      <c r="B316" s="7">
        <f>'S&amp;P 500 data'!B272</f>
        <v>-0.5294117801742155</v>
      </c>
      <c r="C316" s="8">
        <f>'S&amp;P 500 data'!C272</f>
        <v>-0.8743880235791401</v>
      </c>
      <c r="D316" s="7">
        <f>'S&amp;P 500 data'!D272</f>
        <v>0.1482269985373904</v>
      </c>
      <c r="E316" s="7">
        <f>'S&amp;P 500 data'!E272</f>
        <v>-0.45979390723743796</v>
      </c>
      <c r="F316" s="23">
        <v>-0.379394540262856</v>
      </c>
    </row>
    <row r="317" spans="1:6" ht="12.75">
      <c r="A317" s="6" t="str">
        <f>'S&amp;P 500 data'!A124</f>
        <v>Cooper Industries</v>
      </c>
      <c r="B317" s="7">
        <f>'S&amp;P 500 data'!B123</f>
        <v>-0.1726344457165948</v>
      </c>
      <c r="C317" s="8">
        <f>'S&amp;P 500 data'!C123</f>
        <v>0.7896403232540719</v>
      </c>
      <c r="D317" s="7">
        <f>'S&amp;P 500 data'!D123</f>
        <v>-0.13386049658015706</v>
      </c>
      <c r="E317" s="7">
        <f>'S&amp;P 500 data'!E123</f>
        <v>0.7426387547547031</v>
      </c>
      <c r="F317" s="23">
        <v>-0.38332158050917964</v>
      </c>
    </row>
    <row r="318" spans="1:6" ht="12.75">
      <c r="A318" s="6" t="str">
        <f>'S&amp;P 500 data'!A165</f>
        <v>Exelon Corp.</v>
      </c>
      <c r="B318" s="7">
        <f>'S&amp;P 500 data'!B164</f>
        <v>0.38554636395008424</v>
      </c>
      <c r="C318" s="8">
        <f>'S&amp;P 500 data'!C164</f>
        <v>-0.5392151677652643</v>
      </c>
      <c r="D318" s="7">
        <f>'S&amp;P 500 data'!D164</f>
        <v>0.091408212061869</v>
      </c>
      <c r="E318" s="7">
        <f>'S&amp;P 500 data'!E164</f>
        <v>-0.6417899337767606</v>
      </c>
      <c r="F318" s="23">
        <v>-0.3838472061858912</v>
      </c>
    </row>
    <row r="319" spans="1:6" ht="12.75">
      <c r="A319" s="6" t="str">
        <f>'S&amp;P 500 data'!A406</f>
        <v>Teradyne Inc.</v>
      </c>
      <c r="B319" s="7">
        <f>'S&amp;P 500 data'!B405</f>
        <v>0.32140649723101267</v>
      </c>
      <c r="C319" s="8">
        <f>'S&amp;P 500 data'!C405</f>
        <v>0.22759865182536743</v>
      </c>
      <c r="D319" s="7">
        <f>'S&amp;P 500 data'!D405</f>
        <v>-0.03858271627868119</v>
      </c>
      <c r="E319" s="7">
        <f>'S&amp;P 500 data'!E405</f>
        <v>0.027304153684122395</v>
      </c>
      <c r="F319" s="23">
        <v>-0.38526036163333255</v>
      </c>
    </row>
    <row r="320" spans="1:6" ht="12.75">
      <c r="A320" s="6" t="str">
        <f>'S&amp;P 500 data'!A409</f>
        <v>Thermo Electron</v>
      </c>
      <c r="B320" s="7">
        <f>'S&amp;P 500 data'!B408</f>
        <v>-0.0821325844462345</v>
      </c>
      <c r="C320" s="8">
        <f>'S&amp;P 500 data'!C408</f>
        <v>-0.6903071875475018</v>
      </c>
      <c r="D320" s="7">
        <f>'S&amp;P 500 data'!D408</f>
        <v>0.11702145926029203</v>
      </c>
      <c r="E320" s="7">
        <f>'S&amp;P 500 data'!E408</f>
        <v>-0.5319617143229503</v>
      </c>
      <c r="F320" s="23">
        <v>-0.3872572971505901</v>
      </c>
    </row>
    <row r="321" spans="1:6" ht="12.75">
      <c r="A321" s="6" t="str">
        <f>'S&amp;P 500 data'!A248</f>
        <v>Lincoln National</v>
      </c>
      <c r="B321" s="7">
        <f>'S&amp;P 500 data'!B247</f>
        <v>-0.11789167561867064</v>
      </c>
      <c r="C321" s="8">
        <f>'S&amp;P 500 data'!C247</f>
        <v>0.7660135805177193</v>
      </c>
      <c r="D321" s="7">
        <f>'S&amp;P 500 data'!D247</f>
        <v>-0.12985527113494869</v>
      </c>
      <c r="E321" s="7">
        <f>'S&amp;P 500 data'!E247</f>
        <v>0.6954740764730541</v>
      </c>
      <c r="F321" s="23">
        <v>-0.3898086737589585</v>
      </c>
    </row>
    <row r="322" spans="1:6" ht="12.75">
      <c r="A322" s="6" t="str">
        <f>'S&amp;P 500 data'!A363</f>
        <v>SAFECO Corp.</v>
      </c>
      <c r="B322" s="7">
        <f>'S&amp;P 500 data'!B362</f>
        <v>-0.01797104987545295</v>
      </c>
      <c r="C322" s="8">
        <f>'S&amp;P 500 data'!C362</f>
        <v>-0.4948073416045329</v>
      </c>
      <c r="D322" s="7">
        <f>'S&amp;P 500 data'!D362</f>
        <v>0.08388015974885644</v>
      </c>
      <c r="E322" s="7">
        <f>'S&amp;P 500 data'!E362</f>
        <v>-0.4018852660190725</v>
      </c>
      <c r="F322" s="23">
        <v>-0.38984549289830306</v>
      </c>
    </row>
    <row r="323" spans="1:6" ht="12.75">
      <c r="A323" s="6" t="str">
        <f>'S&amp;P 500 data'!A78</f>
        <v>Briggs &amp; Stratton</v>
      </c>
      <c r="B323" s="7">
        <f>'S&amp;P 500 data'!B77</f>
        <v>0.7621918421357734</v>
      </c>
      <c r="C323" s="8">
        <f>'S&amp;P 500 data'!C77</f>
        <v>0.12195415891822048</v>
      </c>
      <c r="D323" s="7">
        <f>'S&amp;P 500 data'!D77</f>
        <v>-0.02067377233920178</v>
      </c>
      <c r="E323" s="7">
        <f>'S&amp;P 500 data'!E77</f>
        <v>-0.2822071968231781</v>
      </c>
      <c r="F323" s="23">
        <v>-0.39101997569365365</v>
      </c>
    </row>
    <row r="324" spans="1:6" ht="12.75">
      <c r="A324" s="6" t="str">
        <f>'S&amp;P 500 data'!A136</f>
        <v>Deere &amp; Co.</v>
      </c>
      <c r="B324" s="7">
        <f>'S&amp;P 500 data'!B134</f>
        <v>-0.1166475236721709</v>
      </c>
      <c r="C324" s="8">
        <f>'S&amp;P 500 data'!C135</f>
        <v>-2.0495684013463595</v>
      </c>
      <c r="D324" s="7">
        <f>'S&amp;P 500 data'!D135</f>
        <v>0.3474445717875865</v>
      </c>
      <c r="E324" s="7">
        <f>'S&amp;P 500 data'!E135</f>
        <v>-1.643434042434388</v>
      </c>
      <c r="F324" s="23">
        <v>-0.3966654246695949</v>
      </c>
    </row>
    <row r="325" spans="1:6" ht="12.75">
      <c r="A325" s="6" t="str">
        <f>'S&amp;P 500 data'!A382</f>
        <v>Southwest Airlines</v>
      </c>
      <c r="B325" s="7">
        <f>'S&amp;P 500 data'!B381</f>
        <v>0.24164437507557746</v>
      </c>
      <c r="C325" s="8">
        <f>'S&amp;P 500 data'!C381</f>
        <v>1.91700910132373</v>
      </c>
      <c r="D325" s="7">
        <f>'S&amp;P 500 data'!D381</f>
        <v>-0.32497300694370523</v>
      </c>
      <c r="E325" s="7">
        <f>'S&amp;P 500 data'!E381</f>
        <v>1.4704556571231804</v>
      </c>
      <c r="F325" s="23">
        <v>-0.40260936935979175</v>
      </c>
    </row>
    <row r="326" spans="1:6" ht="12.75">
      <c r="A326" s="6" t="str">
        <f>'S&amp;P 500 data'!A40</f>
        <v>Aon Corp.</v>
      </c>
      <c r="B326" s="7">
        <f>'S&amp;P 500 data'!B39</f>
        <v>-0.07758623052106461</v>
      </c>
      <c r="C326" s="8">
        <f>'S&amp;P 500 data'!C39</f>
        <v>0.13964530741509495</v>
      </c>
      <c r="D326" s="7">
        <f>'S&amp;P 500 data'!D39</f>
        <v>-0.02367279082030707</v>
      </c>
      <c r="E326" s="7">
        <f>'S&amp;P 500 data'!E39</f>
        <v>0.15500908770847965</v>
      </c>
      <c r="F326" s="23">
        <v>-0.4039115495504452</v>
      </c>
    </row>
    <row r="327" spans="1:6" ht="12.75">
      <c r="A327" s="6" t="str">
        <f>'S&amp;P 500 data'!A392</f>
        <v>Stryker Corp.</v>
      </c>
      <c r="B327" s="7">
        <f>'S&amp;P 500 data'!B39</f>
        <v>-0.07758623052106461</v>
      </c>
      <c r="C327" s="8">
        <f>'S&amp;P 500 data'!C39</f>
        <v>0.13964530741509495</v>
      </c>
      <c r="D327" s="7">
        <f>'S&amp;P 500 data'!D39</f>
        <v>-0.02367279082030707</v>
      </c>
      <c r="E327" s="7">
        <f>'S&amp;P 500 data'!E39</f>
        <v>0.15500908770847965</v>
      </c>
      <c r="F327" s="23">
        <v>-0.4039115495504452</v>
      </c>
    </row>
    <row r="328" spans="1:6" ht="12.75">
      <c r="A328" s="6" t="str">
        <f>'S&amp;P 500 data'!A332</f>
        <v>Pharmacia Corp</v>
      </c>
      <c r="B328" s="7">
        <f>'S&amp;P 500 data'!B331</f>
        <v>-0.03800001144409182</v>
      </c>
      <c r="C328" s="8">
        <f>'S&amp;P 500 data'!C331</f>
        <v>-0.5336354935997392</v>
      </c>
      <c r="D328" s="7">
        <f>'S&amp;P 500 data'!D331</f>
        <v>0.09046234097023738</v>
      </c>
      <c r="E328" s="7">
        <f>'S&amp;P 500 data'!E331</f>
        <v>-0.42405390764110595</v>
      </c>
      <c r="F328" s="23">
        <v>-0.40655367382305035</v>
      </c>
    </row>
    <row r="329" spans="1:6" ht="12.75">
      <c r="A329" s="6" t="str">
        <f>'S&amp;P 500 data'!A147</f>
        <v>Dow Chemical</v>
      </c>
      <c r="B329" s="7">
        <f>'S&amp;P 500 data'!B146</f>
        <v>-0.07358275728322283</v>
      </c>
      <c r="C329" s="8">
        <f>'S&amp;P 500 data'!C146</f>
        <v>-0.5093896173367396</v>
      </c>
      <c r="D329" s="7">
        <f>'S&amp;P 500 data'!D146</f>
        <v>0.0863521594850628</v>
      </c>
      <c r="E329" s="7">
        <f>'S&amp;P 500 data'!E146</f>
        <v>-0.3860151857534314</v>
      </c>
      <c r="F329" s="23">
        <v>-0.4160138525771254</v>
      </c>
    </row>
    <row r="330" spans="1:6" ht="12.75">
      <c r="A330" s="6" t="str">
        <f>'S&amp;P 500 data'!A460</f>
        <v>Xcel Energy Inc</v>
      </c>
      <c r="B330" s="7">
        <f>'S&amp;P 500 data'!B459</f>
        <v>0.08906357463677139</v>
      </c>
      <c r="C330" s="8">
        <f>'S&amp;P 500 data'!C459</f>
        <v>-0.37739607465804426</v>
      </c>
      <c r="D330" s="7">
        <f>'S&amp;P 500 data'!D459</f>
        <v>0.06397650230543407</v>
      </c>
      <c r="E330" s="7">
        <f>'S&amp;P 500 data'!E459</f>
        <v>-0.3582308299894146</v>
      </c>
      <c r="F330" s="23">
        <v>-0.4164820490160428</v>
      </c>
    </row>
    <row r="331" spans="1:6" ht="12.75">
      <c r="A331" s="6" t="str">
        <f>'S&amp;P 500 data'!A333</f>
        <v>Phelps Dodge</v>
      </c>
      <c r="B331" s="7">
        <f>'S&amp;P 500 data'!B332</f>
        <v>-0.29324146872698076</v>
      </c>
      <c r="C331" s="8">
        <f>'S&amp;P 500 data'!C332</f>
        <v>-1.6631457351233694</v>
      </c>
      <c r="D331" s="7">
        <f>'S&amp;P 500 data'!D332</f>
        <v>0.2819378740327476</v>
      </c>
      <c r="E331" s="7">
        <f>'S&amp;P 500 data'!E332</f>
        <v>-1.2336669718043933</v>
      </c>
      <c r="F331" s="23">
        <v>-0.419586086440665</v>
      </c>
    </row>
    <row r="332" spans="1:6" ht="12.75">
      <c r="A332" s="6" t="str">
        <f>'S&amp;P 500 data'!A201</f>
        <v>Harrah's Entertainment</v>
      </c>
      <c r="B332" s="7">
        <f>'S&amp;P 500 data'!B200</f>
        <v>0.3698311119285789</v>
      </c>
      <c r="C332" s="8">
        <f>'S&amp;P 500 data'!C200</f>
        <v>-0.10147917282472019</v>
      </c>
      <c r="D332" s="7">
        <f>'S&amp;P 500 data'!D200</f>
        <v>0.017202835350253343</v>
      </c>
      <c r="E332" s="7">
        <f>'S&amp;P 500 data'!E200</f>
        <v>-0.2703523770487317</v>
      </c>
      <c r="F332" s="23">
        <v>-0.42019023101704117</v>
      </c>
    </row>
    <row r="333" spans="1:6" ht="12.75">
      <c r="A333" s="6" t="str">
        <f>'S&amp;P 500 data'!A264</f>
        <v>May Dept. Stores</v>
      </c>
      <c r="B333" s="7">
        <f>'S&amp;P 500 data'!B263</f>
        <v>0.10670703185226316</v>
      </c>
      <c r="C333" s="8">
        <f>'S&amp;P 500 data'!C263</f>
        <v>0.9720126881404116</v>
      </c>
      <c r="D333" s="7">
        <f>'S&amp;P 500 data'!D263</f>
        <v>-0.16477641438129015</v>
      </c>
      <c r="E333" s="7">
        <f>'S&amp;P 500 data'!E263</f>
        <v>0.7535479245603431</v>
      </c>
      <c r="F333" s="23">
        <v>-0.4212877933295418</v>
      </c>
    </row>
    <row r="334" spans="1:6" ht="12.75">
      <c r="A334" s="6" t="str">
        <f>'S&amp;P 500 data'!A172</f>
        <v>First Data</v>
      </c>
      <c r="B334" s="7">
        <f>'S&amp;P 500 data'!B171</f>
        <v>0.04096891271147096</v>
      </c>
      <c r="C334" s="8">
        <f>'S&amp;P 500 data'!C171</f>
        <v>-0.3277226501041728</v>
      </c>
      <c r="D334" s="7">
        <f>'S&amp;P 500 data'!D171</f>
        <v>0.05555582129180916</v>
      </c>
      <c r="E334" s="7">
        <f>'S&amp;P 500 data'!E171</f>
        <v>-0.29277984047398525</v>
      </c>
      <c r="F334" s="23">
        <v>-0.4267778258098313</v>
      </c>
    </row>
    <row r="335" spans="1:6" ht="12.75">
      <c r="A335" s="6" t="str">
        <f>'S&amp;P 500 data'!A47</f>
        <v>Ashland Inc.</v>
      </c>
      <c r="B335" s="7">
        <f>'S&amp;P 500 data'!B46</f>
        <v>0.018323984758000345</v>
      </c>
      <c r="C335" s="8">
        <f>'S&amp;P 500 data'!C46</f>
        <v>-1.0460966178763735</v>
      </c>
      <c r="D335" s="7">
        <f>'S&amp;P 500 data'!D46</f>
        <v>0.17733518491392733</v>
      </c>
      <c r="E335" s="7">
        <f>'S&amp;P 500 data'!E46</f>
        <v>-0.8779809237056868</v>
      </c>
      <c r="F335" s="23">
        <v>-0.4331215333106108</v>
      </c>
    </row>
    <row r="336" spans="1:6" ht="12.75">
      <c r="A336" s="6" t="str">
        <f>'S&amp;P 500 data'!A453</f>
        <v>Weyerhaeuser Corp.</v>
      </c>
      <c r="B336" s="7">
        <f>'S&amp;P 500 data'!B46</f>
        <v>0.018323984758000345</v>
      </c>
      <c r="C336" s="8">
        <f>'S&amp;P 500 data'!C46</f>
        <v>-1.0460966178763735</v>
      </c>
      <c r="D336" s="7">
        <f>'S&amp;P 500 data'!D46</f>
        <v>0.17733518491392733</v>
      </c>
      <c r="E336" s="7">
        <f>'S&amp;P 500 data'!E46</f>
        <v>-0.8779809237056868</v>
      </c>
      <c r="F336" s="23">
        <v>-0.4331215333106108</v>
      </c>
    </row>
    <row r="337" spans="1:6" ht="12.75">
      <c r="A337" s="6" t="str">
        <f>'S&amp;P 500 data'!A344</f>
        <v>Procter &amp; Gamble</v>
      </c>
      <c r="B337" s="7">
        <f>'S&amp;P 500 data'!B343</f>
        <v>0.26328386542391446</v>
      </c>
      <c r="C337" s="8">
        <f>'S&amp;P 500 data'!C343</f>
        <v>-0.38727806830496725</v>
      </c>
      <c r="D337" s="7">
        <f>'S&amp;P 500 data'!D343</f>
        <v>0.06565170624047102</v>
      </c>
      <c r="E337" s="7">
        <f>'S&amp;P 500 data'!E343</f>
        <v>-0.4540944465001474</v>
      </c>
      <c r="F337" s="23">
        <v>-0.4359474133583197</v>
      </c>
    </row>
    <row r="338" spans="1:6" ht="12.75">
      <c r="A338" s="6" t="str">
        <f>'S&amp;P 500 data'!A28</f>
        <v>American Express</v>
      </c>
      <c r="B338" s="7">
        <f>'S&amp;P 500 data'!B27</f>
        <v>-0.01401504635090789</v>
      </c>
      <c r="C338" s="8">
        <f>'S&amp;P 500 data'!C27</f>
        <v>-0.7281230085241361</v>
      </c>
      <c r="D338" s="7">
        <f>'S&amp;P 500 data'!D27</f>
        <v>0.12343202926975931</v>
      </c>
      <c r="E338" s="7">
        <f>'S&amp;P 500 data'!E27</f>
        <v>-0.5976394786225687</v>
      </c>
      <c r="F338" s="23">
        <v>-0.47160131528237575</v>
      </c>
    </row>
    <row r="339" spans="1:6" ht="12.75">
      <c r="A339" s="6" t="str">
        <f>'S&amp;P 500 data'!A412</f>
        <v>Timken Co.</v>
      </c>
      <c r="B339" s="7">
        <f>'S&amp;P 500 data'!B27</f>
        <v>-0.01401504635090789</v>
      </c>
      <c r="C339" s="8">
        <f>'S&amp;P 500 data'!C27</f>
        <v>-0.7281230085241361</v>
      </c>
      <c r="D339" s="7">
        <f>'S&amp;P 500 data'!D27</f>
        <v>0.12343202926975931</v>
      </c>
      <c r="E339" s="7">
        <f>'S&amp;P 500 data'!E27</f>
        <v>-0.5976394786225687</v>
      </c>
      <c r="F339" s="23">
        <v>-0.47160131528237575</v>
      </c>
    </row>
    <row r="340" spans="1:6" ht="12.75">
      <c r="A340" s="6" t="str">
        <f>'S&amp;P 500 data'!A429</f>
        <v>United Technologies</v>
      </c>
      <c r="B340" s="7">
        <f>'S&amp;P 500 data'!B428</f>
        <v>0.15365904065990144</v>
      </c>
      <c r="C340" s="8">
        <f>'S&amp;P 500 data'!C428</f>
        <v>0.8909196499875396</v>
      </c>
      <c r="D340" s="7">
        <f>'S&amp;P 500 data'!D428</f>
        <v>-0.151029453851712</v>
      </c>
      <c r="E340" s="7">
        <f>'S&amp;P 500 data'!E428</f>
        <v>0.6625785130227609</v>
      </c>
      <c r="F340" s="23">
        <v>-0.4888753931017512</v>
      </c>
    </row>
    <row r="341" spans="1:6" ht="12.75">
      <c r="A341" s="6" t="str">
        <f>'S&amp;P 500 data'!A74</f>
        <v>Block H&amp;R</v>
      </c>
      <c r="B341" s="7">
        <f>'S&amp;P 500 data'!B73</f>
        <v>-0.02584550642031702</v>
      </c>
      <c r="C341" s="8">
        <f>'S&amp;P 500 data'!C73</f>
        <v>-1.0882689117170532</v>
      </c>
      <c r="D341" s="7">
        <f>'S&amp;P 500 data'!D73</f>
        <v>0.184484267894105</v>
      </c>
      <c r="E341" s="7">
        <f>'S&amp;P 500 data'!E73</f>
        <v>-0.8907807906576348</v>
      </c>
      <c r="F341" s="23">
        <v>-0.4952992661319775</v>
      </c>
    </row>
    <row r="342" spans="1:6" ht="12.75">
      <c r="A342" s="6" t="str">
        <f>'S&amp;P 500 data'!A227</f>
        <v>JDS Uniphase Corp</v>
      </c>
      <c r="B342" s="7">
        <f>'S&amp;P 500 data'!B226</f>
        <v>-0.17542660082546147</v>
      </c>
      <c r="C342" s="8">
        <f>'S&amp;P 500 data'!C226</f>
        <v>0.4874411329876125</v>
      </c>
      <c r="D342" s="7">
        <f>'S&amp;P 500 data'!D226</f>
        <v>-0.08263143382347493</v>
      </c>
      <c r="E342" s="7">
        <f>'S&amp;P 500 data'!E226</f>
        <v>0.49307346623163417</v>
      </c>
      <c r="F342" s="23">
        <v>-0.5053609108231606</v>
      </c>
    </row>
    <row r="343" spans="1:6" ht="12.75">
      <c r="A343" s="6" t="str">
        <f>'S&amp;P 500 data'!A277</f>
        <v>Mercury Interactive</v>
      </c>
      <c r="B343" s="7">
        <f>'S&amp;P 500 data'!B276</f>
        <v>-0.3590106527967326</v>
      </c>
      <c r="C343" s="8">
        <f>'S&amp;P 500 data'!C276</f>
        <v>-0.5517576348401185</v>
      </c>
      <c r="D343" s="7">
        <f>'S&amp;P 500 data'!D276</f>
        <v>0.09353442170635805</v>
      </c>
      <c r="E343" s="7">
        <f>'S&amp;P 500 data'!E276</f>
        <v>-0.2775913563680473</v>
      </c>
      <c r="F343" s="23">
        <v>-0.5225871154903492</v>
      </c>
    </row>
    <row r="344" spans="1:6" ht="12.75">
      <c r="A344" s="6" t="str">
        <f>'S&amp;P 500 data'!A143</f>
        <v>Dollar General</v>
      </c>
      <c r="B344" s="7">
        <f>'S&amp;P 500 data'!B142</f>
        <v>0.3680658999562407</v>
      </c>
      <c r="C344" s="8">
        <f>'S&amp;P 500 data'!C142</f>
        <v>0.296589091476986</v>
      </c>
      <c r="D344" s="7">
        <f>'S&amp;P 500 data'!D142</f>
        <v>-0.05027803405702312</v>
      </c>
      <c r="E344" s="7">
        <f>'S&amp;P 500 data'!E142</f>
        <v>0.06112316284547603</v>
      </c>
      <c r="F344" s="23">
        <v>-0.5274456986677623</v>
      </c>
    </row>
    <row r="345" spans="1:6" ht="12.75">
      <c r="A345" s="6" t="str">
        <f>'S&amp;P 500 data'!A349</f>
        <v>Pulte Homes, Inc.</v>
      </c>
      <c r="B345" s="7">
        <f>'S&amp;P 500 data'!B348</f>
        <v>-0.08899704351305694</v>
      </c>
      <c r="C345" s="8">
        <f>'S&amp;P 500 data'!C348</f>
        <v>-0.4457450342931457</v>
      </c>
      <c r="D345" s="7">
        <f>'S&amp;P 500 data'!D348</f>
        <v>0.07556307584791509</v>
      </c>
      <c r="E345" s="7">
        <f>'S&amp;P 500 data'!E348</f>
        <v>-0.3254041751365991</v>
      </c>
      <c r="F345" s="23">
        <v>-0.5297561571614126</v>
      </c>
    </row>
    <row r="346" spans="1:6" ht="12.75">
      <c r="A346" s="6" t="str">
        <f>'S&amp;P 500 data'!A50</f>
        <v>Automatic Data Processing Inc.</v>
      </c>
      <c r="B346" s="7">
        <f>'S&amp;P 500 data'!B49</f>
        <v>0.39295559173910455</v>
      </c>
      <c r="C346" s="8">
        <f>'S&amp;P 500 data'!C49</f>
        <v>0.121668554428493</v>
      </c>
      <c r="D346" s="7">
        <f>'S&amp;P 500 data'!D49</f>
        <v>-0.020625356424139474</v>
      </c>
      <c r="E346" s="7">
        <f>'S&amp;P 500 data'!E49</f>
        <v>-0.09666764319035652</v>
      </c>
      <c r="F346" s="23">
        <v>-0.5337577637183097</v>
      </c>
    </row>
    <row r="347" spans="1:6" ht="12.75">
      <c r="A347" s="6" t="str">
        <f>'S&amp;P 500 data'!A204</f>
        <v>HCA - The Health Co</v>
      </c>
      <c r="B347" s="7">
        <f>'S&amp;P 500 data'!B49</f>
        <v>0.39295559173910455</v>
      </c>
      <c r="C347" s="8">
        <f>'S&amp;P 500 data'!C49</f>
        <v>0.121668554428493</v>
      </c>
      <c r="D347" s="7">
        <f>'S&amp;P 500 data'!D49</f>
        <v>-0.020625356424139474</v>
      </c>
      <c r="E347" s="7">
        <f>'S&amp;P 500 data'!E49</f>
        <v>-0.09666764319035652</v>
      </c>
      <c r="F347" s="23">
        <v>-0.5337577637183097</v>
      </c>
    </row>
    <row r="348" spans="1:6" ht="12.75">
      <c r="A348" s="6" t="str">
        <f>'S&amp;P 500 data'!A169</f>
        <v>Federal Home Loan Mtg.</v>
      </c>
      <c r="B348" s="7">
        <f>'S&amp;P 500 data'!B168</f>
        <v>0.2982983547733453</v>
      </c>
      <c r="C348" s="8">
        <f>'S&amp;P 500 data'!C168</f>
        <v>-0.21796390980553948</v>
      </c>
      <c r="D348" s="7">
        <f>'S&amp;P 500 data'!D168</f>
        <v>0.03694942664894061</v>
      </c>
      <c r="E348" s="7">
        <f>'S&amp;P 500 data'!E168</f>
        <v>-0.3310996833397094</v>
      </c>
      <c r="F348" s="23">
        <v>-0.5353881818601185</v>
      </c>
    </row>
    <row r="349" spans="1:6" ht="12.75">
      <c r="A349" s="6" t="str">
        <f>'S&amp;P 500 data'!A220</f>
        <v>International Bus. Machines</v>
      </c>
      <c r="B349" s="7">
        <f>'S&amp;P 500 data'!B219</f>
        <v>0.04905340539420733</v>
      </c>
      <c r="C349" s="8">
        <f>'S&amp;P 500 data'!C219</f>
        <v>1.459870076532371</v>
      </c>
      <c r="D349" s="7">
        <f>'S&amp;P 500 data'!D219</f>
        <v>-0.24747841217356095</v>
      </c>
      <c r="E349" s="7">
        <f>'S&amp;P 500 data'!E219</f>
        <v>1.187711038232505</v>
      </c>
      <c r="F349" s="23">
        <v>-0.5521020724466447</v>
      </c>
    </row>
    <row r="350" spans="1:6" ht="12.75">
      <c r="A350" s="6" t="str">
        <f>'S&amp;P 500 data'!A152</f>
        <v>Dynegy Inc. (New) Class A</v>
      </c>
      <c r="B350" s="7">
        <f>'S&amp;P 500 data'!B151</f>
        <v>-0.05347932246857178</v>
      </c>
      <c r="C350" s="8">
        <f>'S&amp;P 500 data'!C151</f>
        <v>-1.309600244214904</v>
      </c>
      <c r="D350" s="7">
        <f>'S&amp;P 500 data'!D151</f>
        <v>0.2220045428907218</v>
      </c>
      <c r="E350" s="7">
        <f>'S&amp;P 500 data'!E151</f>
        <v>-1.0606882286884332</v>
      </c>
      <c r="F350" s="23">
        <v>-0.5571304547610557</v>
      </c>
    </row>
    <row r="351" spans="1:6" ht="12.75">
      <c r="A351" s="6" t="str">
        <f>'S&amp;P 500 data'!A13</f>
        <v>Alberto-Culver</v>
      </c>
      <c r="B351" s="7">
        <f>'S&amp;P 500 data'!B12</f>
        <v>0.1657700064666394</v>
      </c>
      <c r="C351" s="8">
        <f>'S&amp;P 500 data'!C12</f>
        <v>-2.3008348595644357</v>
      </c>
      <c r="D351" s="7">
        <f>'S&amp;P 500 data'!D12</f>
        <v>0.3900394746572906</v>
      </c>
      <c r="E351" s="7">
        <f>'S&amp;P 500 data'!E12</f>
        <v>-1.9942005536141776</v>
      </c>
      <c r="F351" s="23">
        <v>-0.5672398805652048</v>
      </c>
    </row>
    <row r="352" spans="1:6" ht="12.75">
      <c r="A352" s="6" t="str">
        <f>'S&amp;P 500 data'!A24</f>
        <v>Ambac Financial Group</v>
      </c>
      <c r="B352" s="7">
        <f>'S&amp;P 500 data'!B12</f>
        <v>0.1657700064666394</v>
      </c>
      <c r="C352" s="8">
        <f>'S&amp;P 500 data'!C12</f>
        <v>-2.3008348595644357</v>
      </c>
      <c r="D352" s="7">
        <f>'S&amp;P 500 data'!D12</f>
        <v>0.3900394746572906</v>
      </c>
      <c r="E352" s="7">
        <f>'S&amp;P 500 data'!E12</f>
        <v>-1.9942005536141776</v>
      </c>
      <c r="F352" s="23">
        <v>-0.5672398805652048</v>
      </c>
    </row>
    <row r="353" spans="1:6" ht="12.75">
      <c r="A353" s="6" t="str">
        <f>'S&amp;P 500 data'!A288</f>
        <v>Morgan Stanley, Dean Witter</v>
      </c>
      <c r="B353" s="7">
        <f>'S&amp;P 500 data'!B287</f>
        <v>0.560557033431367</v>
      </c>
      <c r="C353" s="8">
        <f>'S&amp;P 500 data'!C287</f>
        <v>0.7313749765695272</v>
      </c>
      <c r="D353" s="7">
        <f>'S&amp;P 500 data'!D287</f>
        <v>-0.12398330564787657</v>
      </c>
      <c r="E353" s="7">
        <f>'S&amp;P 500 data'!E287</f>
        <v>0.32535419659323067</v>
      </c>
      <c r="F353" s="23">
        <v>-0.5673481879380835</v>
      </c>
    </row>
    <row r="354" spans="1:6" ht="12.75">
      <c r="A354" s="6" t="str">
        <f>'S&amp;P 500 data'!A170</f>
        <v>Federated Dept. Stores</v>
      </c>
      <c r="B354" s="7">
        <f>'S&amp;P 500 data'!B169</f>
        <v>-0.03885527385752574</v>
      </c>
      <c r="C354" s="8">
        <f>'S&amp;P 500 data'!C169</f>
        <v>1.287761250835282</v>
      </c>
      <c r="D354" s="7">
        <f>'S&amp;P 500 data'!D169</f>
        <v>-0.21830237823104504</v>
      </c>
      <c r="E354" s="7">
        <f>'S&amp;P 500 data'!E169</f>
        <v>1.0890084325054552</v>
      </c>
      <c r="F354" s="23">
        <v>-0.5674793010102132</v>
      </c>
    </row>
    <row r="355" spans="1:6" ht="12.75">
      <c r="A355" s="6" t="str">
        <f>'S&amp;P 500 data'!A120</f>
        <v>Conexant Systems</v>
      </c>
      <c r="B355" s="7">
        <f>'S&amp;P 500 data'!B119</f>
        <v>-0.0482026292609704</v>
      </c>
      <c r="C355" s="8">
        <f>'S&amp;P 500 data'!C119</f>
        <v>0.9453534262608247</v>
      </c>
      <c r="D355" s="7">
        <f>'S&amp;P 500 data'!D119</f>
        <v>-0.16025711372177492</v>
      </c>
      <c r="E355" s="7">
        <f>'S&amp;P 500 data'!E119</f>
        <v>0.8093488809700154</v>
      </c>
      <c r="F355" s="23">
        <v>-0.5792413451238198</v>
      </c>
    </row>
    <row r="356" spans="1:6" ht="12.75">
      <c r="A356" s="6" t="str">
        <f>'S&amp;P 500 data'!A279</f>
        <v>Merrill Lynch</v>
      </c>
      <c r="B356" s="7">
        <f>'S&amp;P 500 data'!B278</f>
        <v>0.11848987037620828</v>
      </c>
      <c r="C356" s="8">
        <f>'S&amp;P 500 data'!C278</f>
        <v>0.45229272471725324</v>
      </c>
      <c r="D356" s="7">
        <f>'S&amp;P 500 data'!D278</f>
        <v>-0.07667304587580355</v>
      </c>
      <c r="E356" s="7">
        <f>'S&amp;P 500 data'!E278</f>
        <v>0.3160029373123305</v>
      </c>
      <c r="F356" s="23">
        <v>-0.5816226275400229</v>
      </c>
    </row>
    <row r="357" spans="1:6" ht="12.75">
      <c r="A357" s="6" t="str">
        <f>'S&amp;P 500 data'!A144</f>
        <v>Dominion Resources</v>
      </c>
      <c r="B357" s="7">
        <f>'S&amp;P 500 data'!B143</f>
        <v>-0.20466081004197847</v>
      </c>
      <c r="C357" s="8">
        <f>'S&amp;P 500 data'!C143</f>
        <v>0.20248963093439354</v>
      </c>
      <c r="D357" s="7">
        <f>'S&amp;P 500 data'!D143</f>
        <v>-0.03432621378491753</v>
      </c>
      <c r="E357" s="7">
        <f>'S&amp;P 500 data'!E143</f>
        <v>0.27113602210442833</v>
      </c>
      <c r="F357" s="23">
        <v>-0.5819743918057662</v>
      </c>
    </row>
    <row r="358" spans="1:6" ht="12.75">
      <c r="A358" s="6" t="str">
        <f>'S&amp;P 500 data'!A128</f>
        <v>Costco Co.</v>
      </c>
      <c r="B358" s="7">
        <f>'S&amp;P 500 data'!B127</f>
        <v>-0.8300735887862425</v>
      </c>
      <c r="C358" s="8">
        <f>'S&amp;P 500 data'!C127</f>
        <v>0.6415058599504482</v>
      </c>
      <c r="D358" s="7">
        <f>'S&amp;P 500 data'!D127</f>
        <v>-0.10874861686162615</v>
      </c>
      <c r="E358" s="7">
        <f>'S&amp;P 500 data'!E127</f>
        <v>0.9503987042170827</v>
      </c>
      <c r="F358" s="23">
        <v>-0.6174809458180945</v>
      </c>
    </row>
    <row r="359" spans="1:6" ht="12.75">
      <c r="A359" s="6" t="str">
        <f>'S&amp;P 500 data'!A347</f>
        <v>Providian Financial Corp.</v>
      </c>
      <c r="B359" s="7">
        <f>'S&amp;P 500 data'!B346</f>
        <v>0.44398939279421756</v>
      </c>
      <c r="C359" s="8">
        <f>'S&amp;P 500 data'!C346</f>
        <v>0.7440616620079554</v>
      </c>
      <c r="D359" s="7">
        <f>'S&amp;P 500 data'!D346</f>
        <v>-0.12613396331154028</v>
      </c>
      <c r="E359" s="7">
        <f>'S&amp;P 500 data'!E346</f>
        <v>0.39453981931193194</v>
      </c>
      <c r="F359" s="23">
        <v>-0.6199178793528513</v>
      </c>
    </row>
    <row r="360" spans="1:6" ht="12.75">
      <c r="A360" s="6" t="str">
        <f>'S&amp;P 500 data'!A54</f>
        <v>Avon Products</v>
      </c>
      <c r="B360" s="7">
        <f>'S&amp;P 500 data'!B53</f>
        <v>0.05438999471414796</v>
      </c>
      <c r="C360" s="8">
        <f>'S&amp;P 500 data'!C53</f>
        <v>-1.0470432822304039</v>
      </c>
      <c r="D360" s="7">
        <f>'S&amp;P 500 data'!D53</f>
        <v>0.1774956642572352</v>
      </c>
      <c r="E360" s="7">
        <f>'S&amp;P 500 data'!E53</f>
        <v>-0.8969132843069095</v>
      </c>
      <c r="F360" s="23">
        <v>-0.6201323098005185</v>
      </c>
    </row>
    <row r="361" spans="1:6" ht="12.75">
      <c r="A361" s="6" t="str">
        <f>'S&amp;P 500 data'!A250</f>
        <v>Liz Claiborne, Inc.</v>
      </c>
      <c r="B361" s="7">
        <f>'S&amp;P 500 data'!B249</f>
        <v>-0.1530891315869467</v>
      </c>
      <c r="C361" s="8">
        <f>'S&amp;P 500 data'!C249</f>
        <v>0.3555564073606039</v>
      </c>
      <c r="D361" s="7">
        <f>'S&amp;P 500 data'!D249</f>
        <v>-0.0602742234026378</v>
      </c>
      <c r="E361" s="7">
        <f>'S&amp;P 500 data'!E249</f>
        <v>0.37230712423141654</v>
      </c>
      <c r="F361" s="23">
        <v>-0.6213743031579116</v>
      </c>
    </row>
    <row r="362" spans="1:6" ht="12.75">
      <c r="A362" s="6" t="str">
        <f>'S&amp;P 500 data'!A267</f>
        <v>MBNA Corp.</v>
      </c>
      <c r="B362" s="7">
        <f>'S&amp;P 500 data'!B266</f>
        <v>0.09755463142865706</v>
      </c>
      <c r="C362" s="8">
        <f>'S&amp;P 500 data'!C266</f>
        <v>-0.8149671072542644</v>
      </c>
      <c r="D362" s="7">
        <f>'S&amp;P 500 data'!D266</f>
        <v>0.13815391446068406</v>
      </c>
      <c r="E362" s="7">
        <f>'S&amp;P 500 data'!E266</f>
        <v>-0.7258966226967877</v>
      </c>
      <c r="F362" s="23">
        <v>-0.6257331425484459</v>
      </c>
    </row>
    <row r="363" spans="1:6" ht="12.75">
      <c r="A363" s="6" t="str">
        <f>'S&amp;P 500 data'!A435</f>
        <v>USX-U.S. Steel Group</v>
      </c>
      <c r="B363" s="7">
        <f>'S&amp;P 500 data'!B434</f>
        <v>0.115130022826772</v>
      </c>
      <c r="C363" s="8">
        <f>'S&amp;P 500 data'!C434</f>
        <v>0.15214966671462804</v>
      </c>
      <c r="D363" s="7">
        <f>'S&amp;P 500 data'!D434</f>
        <v>-0.025792540402438828</v>
      </c>
      <c r="E363" s="7">
        <f>'S&amp;P 500 data'!E434</f>
        <v>0.06843085133768786</v>
      </c>
      <c r="F363" s="23">
        <v>-0.6289251513673293</v>
      </c>
    </row>
    <row r="364" spans="1:6" ht="12.75">
      <c r="A364" s="6" t="str">
        <f>'S&amp;P 500 data'!A163</f>
        <v>EOG Resources</v>
      </c>
      <c r="B364" s="7">
        <f>'S&amp;P 500 data'!B162</f>
        <v>-0.04525574739729099</v>
      </c>
      <c r="C364" s="8">
        <f>'S&amp;P 500 data'!C162</f>
        <v>-0.9797376697457985</v>
      </c>
      <c r="D364" s="7">
        <f>'S&amp;P 500 data'!D162</f>
        <v>0.16608595980762844</v>
      </c>
      <c r="E364" s="7">
        <f>'S&amp;P 500 data'!E162</f>
        <v>-0.7908818293844553</v>
      </c>
      <c r="F364" s="23">
        <v>-0.6411498071919705</v>
      </c>
    </row>
    <row r="365" spans="1:6" ht="12.75">
      <c r="A365" s="6" t="str">
        <f>'S&amp;P 500 data'!A374</f>
        <v>Sempra Energy</v>
      </c>
      <c r="B365" s="7">
        <f>'S&amp;P 500 data'!B373</f>
        <v>0.4010723663687863</v>
      </c>
      <c r="C365" s="8">
        <f>'S&amp;P 500 data'!C373</f>
        <v>1.441406220505475</v>
      </c>
      <c r="D365" s="7">
        <f>'S&amp;P 500 data'!D373</f>
        <v>-0.2443484036573297</v>
      </c>
      <c r="E365" s="7">
        <f>'S&amp;P 500 data'!E373</f>
        <v>0.9952631189185814</v>
      </c>
      <c r="F365" s="23">
        <v>-0.6428485099521344</v>
      </c>
    </row>
    <row r="366" spans="1:6" ht="12.75">
      <c r="A366" s="6" t="str">
        <f>'S&amp;P 500 data'!A180</f>
        <v>FPL Group</v>
      </c>
      <c r="B366" s="7">
        <f>'S&amp;P 500 data'!B179</f>
        <v>0.35529947134971995</v>
      </c>
      <c r="C366" s="8">
        <f>'S&amp;P 500 data'!C179</f>
        <v>0.12416437574273953</v>
      </c>
      <c r="D366" s="7">
        <f>'S&amp;P 500 data'!D179</f>
        <v>-0.02104845016778671</v>
      </c>
      <c r="E366" s="7">
        <f>'S&amp;P 500 data'!E179</f>
        <v>-0.07564869524568123</v>
      </c>
      <c r="F366" s="23">
        <v>-0.6504700469450648</v>
      </c>
    </row>
    <row r="367" spans="1:6" ht="12.75">
      <c r="A367" s="6" t="str">
        <f>'S&amp;P 500 data'!A56</f>
        <v>Ball Corp.</v>
      </c>
      <c r="B367" s="7">
        <f>'S&amp;P 500 data'!B55</f>
        <v>-0.11121231288049849</v>
      </c>
      <c r="C367" s="8">
        <f>'S&amp;P 500 data'!C55</f>
        <v>-0.4655681866961814</v>
      </c>
      <c r="D367" s="7">
        <f>'S&amp;P 500 data'!D55</f>
        <v>0.07892351343742343</v>
      </c>
      <c r="E367" s="7">
        <f>'S&amp;P 500 data'!E55</f>
        <v>-0.3306895465394744</v>
      </c>
      <c r="F367" s="23">
        <v>-0.6540974938411612</v>
      </c>
    </row>
    <row r="368" spans="1:6" ht="12.75">
      <c r="A368" s="6" t="str">
        <f>'S&amp;P 500 data'!A400</f>
        <v>T. Rowe Price Group</v>
      </c>
      <c r="B368" s="7">
        <f>'S&amp;P 500 data'!B399</f>
        <v>-0.11669857675942563</v>
      </c>
      <c r="C368" s="8">
        <f>'S&amp;P 500 data'!C399</f>
        <v>-1.652499905039952</v>
      </c>
      <c r="D368" s="7">
        <f>'S&amp;P 500 data'!D399</f>
        <v>0.280133183897875</v>
      </c>
      <c r="E368" s="7">
        <f>'S&amp;P 500 data'!E399</f>
        <v>-1.313651247275885</v>
      </c>
      <c r="F368" s="23">
        <v>-0.6647391620748481</v>
      </c>
    </row>
    <row r="369" spans="1:6" ht="12.75">
      <c r="A369" s="6" t="str">
        <f>'S&amp;P 500 data'!A350</f>
        <v>QLogic Corp.</v>
      </c>
      <c r="B369" s="7">
        <f>'S&amp;P 500 data'!B349</f>
        <v>0.06322214578213337</v>
      </c>
      <c r="C369" s="8">
        <f>'S&amp;P 500 data'!C349</f>
        <v>-0.3971921161350078</v>
      </c>
      <c r="D369" s="7">
        <f>'S&amp;P 500 data'!D349</f>
        <v>0.06733234402778632</v>
      </c>
      <c r="E369" s="7">
        <f>'S&amp;P 500 data'!E349</f>
        <v>-0.3616692281564412</v>
      </c>
      <c r="F369" s="23">
        <v>-0.671384539702573</v>
      </c>
    </row>
    <row r="370" spans="1:6" ht="12.75">
      <c r="A370" s="6" t="str">
        <f>'S&amp;P 500 data'!A33</f>
        <v>AMR Corp.</v>
      </c>
      <c r="B370" s="7">
        <f>'S&amp;P 500 data'!B32</f>
        <v>-0.11726297358030913</v>
      </c>
      <c r="C370" s="8">
        <f>'S&amp;P 500 data'!C32</f>
        <v>0.4244631025177732</v>
      </c>
      <c r="D370" s="7">
        <f>'S&amp;P 500 data'!D32</f>
        <v>-0.07195534474333248</v>
      </c>
      <c r="E370" s="7">
        <f>'S&amp;P 500 data'!E32</f>
        <v>0.41150720105745847</v>
      </c>
      <c r="F370" s="23">
        <v>-0.671792840581783</v>
      </c>
    </row>
    <row r="371" spans="1:6" ht="12.75">
      <c r="A371" s="6" t="str">
        <f>'S&amp;P 500 data'!A205</f>
        <v>Heinz (H.J.)</v>
      </c>
      <c r="B371" s="7">
        <f>'S&amp;P 500 data'!B32</f>
        <v>-0.11726297358030913</v>
      </c>
      <c r="C371" s="8">
        <f>'S&amp;P 500 data'!C32</f>
        <v>0.4244631025177732</v>
      </c>
      <c r="D371" s="7">
        <f>'S&amp;P 500 data'!D32</f>
        <v>-0.07195534474333248</v>
      </c>
      <c r="E371" s="7">
        <f>'S&amp;P 500 data'!E32</f>
        <v>0.41150720105745847</v>
      </c>
      <c r="F371" s="23">
        <v>-0.671792840581783</v>
      </c>
    </row>
    <row r="372" spans="1:6" ht="12.75">
      <c r="A372" s="6" t="str">
        <f>'S&amp;P 500 data'!A26</f>
        <v>Ameren Corporation</v>
      </c>
      <c r="B372" s="7">
        <f>'S&amp;P 500 data'!B25</f>
        <v>-0.12986591885044652</v>
      </c>
      <c r="C372" s="8">
        <f>'S&amp;P 500 data'!C25</f>
        <v>-0.9024579251283109</v>
      </c>
      <c r="D372" s="7">
        <f>'S&amp;P 500 data'!D25</f>
        <v>0.15298543202878537</v>
      </c>
      <c r="E372" s="7">
        <f>'S&amp;P 500 data'!E25</f>
        <v>-0.6841320307210368</v>
      </c>
      <c r="F372" s="23">
        <v>-0.6764056664794631</v>
      </c>
    </row>
    <row r="373" spans="1:6" ht="12.75">
      <c r="A373" s="6" t="str">
        <f>'S&amp;P 500 data'!A231</f>
        <v>KB Home</v>
      </c>
      <c r="B373" s="7">
        <f>'S&amp;P 500 data'!B25</f>
        <v>-0.12986591885044652</v>
      </c>
      <c r="C373" s="8">
        <f>'S&amp;P 500 data'!C25</f>
        <v>-0.9024579251283109</v>
      </c>
      <c r="D373" s="7">
        <f>'S&amp;P 500 data'!D25</f>
        <v>0.15298543202878537</v>
      </c>
      <c r="E373" s="7">
        <f>'S&amp;P 500 data'!E25</f>
        <v>-0.6841320307210368</v>
      </c>
      <c r="F373" s="23">
        <v>-0.6764056664794631</v>
      </c>
    </row>
    <row r="374" spans="1:6" ht="12.75">
      <c r="A374" s="6" t="str">
        <f>'S&amp;P 500 data'!A394</f>
        <v>Sunoco., Inc.</v>
      </c>
      <c r="B374" s="7">
        <f>'S&amp;P 500 data'!B393</f>
        <v>-0.5587443877763278</v>
      </c>
      <c r="C374" s="8">
        <f>'S&amp;P 500 data'!C393</f>
        <v>-1.4209101176417862</v>
      </c>
      <c r="D374" s="7">
        <f>'S&amp;P 500 data'!D393</f>
        <v>0.24087388693560882</v>
      </c>
      <c r="E374" s="7">
        <f>'S&amp;P 500 data'!E393</f>
        <v>-0.8989107670598286</v>
      </c>
      <c r="F374" s="23">
        <v>-0.6810476436595663</v>
      </c>
    </row>
    <row r="375" spans="1:6" ht="12.75">
      <c r="A375" s="6" t="str">
        <f>'S&amp;P 500 data'!A233</f>
        <v>Kerr-McGee</v>
      </c>
      <c r="B375" s="7">
        <f>'S&amp;P 500 data'!B232</f>
        <v>0.18780056295185532</v>
      </c>
      <c r="C375" s="8">
        <f>'S&amp;P 500 data'!C232</f>
        <v>0.6204464594270549</v>
      </c>
      <c r="D375" s="7">
        <f>'S&amp;P 500 data'!D232</f>
        <v>-0.1051786094434072</v>
      </c>
      <c r="E375" s="7">
        <f>'S&amp;P 500 data'!E232</f>
        <v>0.4207782739129162</v>
      </c>
      <c r="F375" s="23">
        <v>-0.6842877092894413</v>
      </c>
    </row>
    <row r="376" spans="1:6" ht="12.75">
      <c r="A376" s="6" t="str">
        <f>'S&amp;P 500 data'!A211</f>
        <v>Honeywell Int'l Inc.</v>
      </c>
      <c r="B376" s="7">
        <f>'S&amp;P 500 data'!B210</f>
        <v>1.0784441066562782</v>
      </c>
      <c r="C376" s="8">
        <f>'S&amp;P 500 data'!C210</f>
        <v>-1.7985442935398428</v>
      </c>
      <c r="D376" s="7">
        <f>'S&amp;P 500 data'!D210</f>
        <v>0.3048907523649688</v>
      </c>
      <c r="E376" s="7">
        <f>'S&amp;P 500 data'!E210</f>
        <v>-2.0362596167490676</v>
      </c>
      <c r="F376" s="23">
        <v>-0.6871038923349402</v>
      </c>
    </row>
    <row r="377" spans="1:6" ht="12.75">
      <c r="A377" s="6" t="str">
        <f>'S&amp;P 500 data'!A340</f>
        <v>Power-One Inc.</v>
      </c>
      <c r="B377" s="7">
        <f>'S&amp;P 500 data'!B339</f>
        <v>-0.09443925410344377</v>
      </c>
      <c r="C377" s="8">
        <f>'S&amp;P 500 data'!C339</f>
        <v>-0.2206154993045315</v>
      </c>
      <c r="D377" s="7">
        <f>'S&amp;P 500 data'!D339</f>
        <v>0.037398926347232485</v>
      </c>
      <c r="E377" s="7">
        <f>'S&amp;P 500 data'!E339</f>
        <v>-0.1357006073797191</v>
      </c>
      <c r="F377" s="23">
        <v>-0.6884777071435397</v>
      </c>
    </row>
    <row r="378" spans="1:6" ht="12.75">
      <c r="A378" s="6" t="str">
        <f>'S&amp;P 500 data'!A242</f>
        <v>Kroger Co.</v>
      </c>
      <c r="B378" s="7">
        <f>'S&amp;P 500 data'!B241</f>
        <v>0.154754138383709</v>
      </c>
      <c r="C378" s="8">
        <f>'S&amp;P 500 data'!C241</f>
        <v>-0.2056265342669441</v>
      </c>
      <c r="D378" s="7">
        <f>'S&amp;P 500 data'!D241</f>
        <v>0.03485798429543142</v>
      </c>
      <c r="E378" s="7">
        <f>'S&amp;P 500 data'!E241</f>
        <v>-0.24863121822568957</v>
      </c>
      <c r="F378" s="23">
        <v>-0.6995459429989923</v>
      </c>
    </row>
    <row r="379" spans="1:6" ht="12.75">
      <c r="A379" s="6" t="str">
        <f>'S&amp;P 500 data'!A197</f>
        <v>Great Lakes Chemical</v>
      </c>
      <c r="B379" s="7">
        <f>'S&amp;P 500 data'!B196</f>
        <v>0.3371553613635381</v>
      </c>
      <c r="C379" s="8">
        <f>'S&amp;P 500 data'!C196</f>
        <v>0.5394610575440311</v>
      </c>
      <c r="D379" s="7">
        <f>'S&amp;P 500 data'!D196</f>
        <v>-0.09144989550548299</v>
      </c>
      <c r="E379" s="7">
        <f>'S&amp;P 500 data'!E196</f>
        <v>0.27837553015078825</v>
      </c>
      <c r="F379" s="23">
        <v>-0.720813969630614</v>
      </c>
    </row>
    <row r="380" spans="1:6" ht="12.75">
      <c r="A380" s="6" t="str">
        <f>'S&amp;P 500 data'!A217</f>
        <v>Inco, Ltd.</v>
      </c>
      <c r="B380" s="7">
        <f>'S&amp;P 500 data'!B216</f>
        <v>-0.275102572134591</v>
      </c>
      <c r="C380" s="8">
        <f>'S&amp;P 500 data'!C216</f>
        <v>-0.15756798078327705</v>
      </c>
      <c r="D380" s="7">
        <f>'S&amp;P 500 data'!D216</f>
        <v>0.02671105759374396</v>
      </c>
      <c r="E380" s="7">
        <f>'S&amp;P 500 data'!E216</f>
        <v>0.007557600219692567</v>
      </c>
      <c r="F380" s="23">
        <v>-0.727609455763062</v>
      </c>
    </row>
    <row r="381" spans="1:6" ht="12.75">
      <c r="A381" s="6" t="str">
        <f>'S&amp;P 500 data'!A456</f>
        <v>Williams Cos.</v>
      </c>
      <c r="B381" s="7">
        <f>'S&amp;P 500 data'!B455</f>
        <v>0.13170226138792818</v>
      </c>
      <c r="C381" s="8">
        <f>'S&amp;P 500 data'!C455</f>
        <v>-1.3349346242438518</v>
      </c>
      <c r="D381" s="7">
        <f>'S&amp;P 500 data'!D455</f>
        <v>0.22629924845647872</v>
      </c>
      <c r="E381" s="7">
        <f>'S&amp;P 500 data'!E455</f>
        <v>-1.174899771646997</v>
      </c>
      <c r="F381" s="23">
        <v>-0.7355274694168865</v>
      </c>
    </row>
    <row r="382" spans="1:6" ht="12.75">
      <c r="A382" s="6" t="str">
        <f>'S&amp;P 500 data'!A416</f>
        <v>Transocean Sedco Forex</v>
      </c>
      <c r="B382" s="7">
        <f>'S&amp;P 500 data'!B415</f>
        <v>0.24284642823180014</v>
      </c>
      <c r="C382" s="8">
        <f>'S&amp;P 500 data'!C415</f>
        <v>1.7923426590779519</v>
      </c>
      <c r="D382" s="7">
        <f>'S&amp;P 500 data'!D415</f>
        <v>-0.30383944603697344</v>
      </c>
      <c r="E382" s="7">
        <f>'S&amp;P 500 data'!E415</f>
        <v>1.3663179773140937</v>
      </c>
      <c r="F382" s="23">
        <v>-0.7360578287223551</v>
      </c>
    </row>
    <row r="383" spans="1:6" ht="12.75">
      <c r="A383" s="6" t="str">
        <f>'S&amp;P 500 data'!A194</f>
        <v>Goodrich Corporation</v>
      </c>
      <c r="B383" s="7">
        <f>'S&amp;P 500 data'!B193</f>
        <v>-0.12412941532912647</v>
      </c>
      <c r="C383" s="8">
        <f>'S&amp;P 500 data'!C193</f>
        <v>0.8480440652932693</v>
      </c>
      <c r="D383" s="7">
        <f>'S&amp;P 500 data'!D193</f>
        <v>-0.14376114841020665</v>
      </c>
      <c r="E383" s="7">
        <f>'S&amp;P 500 data'!E193</f>
        <v>0.7667371270728572</v>
      </c>
      <c r="F383" s="23">
        <v>-0.7501640921402615</v>
      </c>
    </row>
    <row r="384" spans="1:6" ht="12.75">
      <c r="A384" s="6" t="str">
        <f>'S&amp;P 500 data'!A199</f>
        <v>Halliburton Co.</v>
      </c>
      <c r="B384" s="7">
        <f>'S&amp;P 500 data'!B198</f>
        <v>-0.0767091682584371</v>
      </c>
      <c r="C384" s="8">
        <f>'S&amp;P 500 data'!C198</f>
        <v>0.23358677498801583</v>
      </c>
      <c r="D384" s="7">
        <f>'S&amp;P 500 data'!D198</f>
        <v>-0.03959782799034253</v>
      </c>
      <c r="E384" s="7">
        <f>'S&amp;P 500 data'!E198</f>
        <v>0.2325842348687554</v>
      </c>
      <c r="F384" s="23">
        <v>-0.7534731788325219</v>
      </c>
    </row>
    <row r="385" spans="1:6" ht="12.75">
      <c r="A385" s="6" t="str">
        <f>'S&amp;P 500 data'!A448</f>
        <v>Waste Management Inc.</v>
      </c>
      <c r="B385" s="7">
        <f>'S&amp;P 500 data'!B447</f>
        <v>-0.050727857594556</v>
      </c>
      <c r="C385" s="8">
        <f>'S&amp;P 500 data'!C447</f>
        <v>0.9293216058204825</v>
      </c>
      <c r="D385" s="7">
        <f>'S&amp;P 500 data'!D447</f>
        <v>-0.15753938593859326</v>
      </c>
      <c r="E385" s="7">
        <f>'S&amp;P 500 data'!E447</f>
        <v>0.797305326329205</v>
      </c>
      <c r="F385" s="23">
        <v>-0.7573262590791713</v>
      </c>
    </row>
    <row r="386" spans="1:6" ht="12.75">
      <c r="A386" s="6" t="str">
        <f>'S&amp;P 500 data'!A23</f>
        <v>Altera Corp.</v>
      </c>
      <c r="B386" s="7">
        <f>'S&amp;P 500 data'!B22</f>
        <v>0.011337556147605898</v>
      </c>
      <c r="C386" s="8">
        <f>'S&amp;P 500 data'!C22</f>
        <v>-0.6865067523303727</v>
      </c>
      <c r="D386" s="7">
        <f>'S&amp;P 500 data'!D22</f>
        <v>0.11637720626256116</v>
      </c>
      <c r="E386" s="7">
        <f>'S&amp;P 500 data'!E22</f>
        <v>-0.5758338999697753</v>
      </c>
      <c r="F386" s="23">
        <v>-0.7652993798073994</v>
      </c>
    </row>
    <row r="387" spans="1:6" ht="12.75">
      <c r="A387" s="6" t="str">
        <f>'S&amp;P 500 data'!A356</f>
        <v>Robert Half International</v>
      </c>
      <c r="B387" s="7">
        <f>'S&amp;P 500 data'!B22</f>
        <v>0.011337556147605898</v>
      </c>
      <c r="C387" s="8">
        <f>'S&amp;P 500 data'!C22</f>
        <v>-0.6865067523303727</v>
      </c>
      <c r="D387" s="7">
        <f>'S&amp;P 500 data'!D22</f>
        <v>0.11637720626256116</v>
      </c>
      <c r="E387" s="7">
        <f>'S&amp;P 500 data'!E22</f>
        <v>-0.5758338999697753</v>
      </c>
      <c r="F387" s="23">
        <v>-0.7652993798073994</v>
      </c>
    </row>
    <row r="388" spans="1:6" ht="12.75">
      <c r="A388" s="6" t="str">
        <f>'S&amp;P 500 data'!A123</f>
        <v>Convergys Corp.</v>
      </c>
      <c r="B388" s="7">
        <f>'S&amp;P 500 data'!B122</f>
        <v>-0.40192204878221793</v>
      </c>
      <c r="C388" s="8">
        <f>'S&amp;P 500 data'!C122</f>
        <v>-0.021911573572157117</v>
      </c>
      <c r="D388" s="7">
        <f>'S&amp;P 500 data'!D122</f>
        <v>0.0037144685154051537</v>
      </c>
      <c r="E388" s="7">
        <f>'S&amp;P 500 data'!E122</f>
        <v>0.1840251002762936</v>
      </c>
      <c r="F388" s="23">
        <v>-0.7666817422606513</v>
      </c>
    </row>
    <row r="389" spans="1:6" ht="12.75">
      <c r="A389" s="6" t="str">
        <f>'S&amp;P 500 data'!A107</f>
        <v>Clear Channel Communications</v>
      </c>
      <c r="B389" s="7">
        <f>'S&amp;P 500 data'!B106</f>
        <v>0.007111104329427187</v>
      </c>
      <c r="C389" s="8">
        <f>'S&amp;P 500 data'!C106</f>
        <v>0.49582359426811706</v>
      </c>
      <c r="D389" s="7">
        <f>'S&amp;P 500 data'!D106</f>
        <v>-0.084052435761355</v>
      </c>
      <c r="E389" s="7">
        <f>'S&amp;P 500 data'!E106</f>
        <v>0.40819329258921117</v>
      </c>
      <c r="F389" s="23">
        <v>-0.7785636602617076</v>
      </c>
    </row>
    <row r="390" spans="1:6" ht="12.75">
      <c r="A390" s="6" t="str">
        <f>'S&amp;P 500 data'!A451</f>
        <v>Wells Fargo</v>
      </c>
      <c r="B390" s="7">
        <f>'S&amp;P 500 data'!B450</f>
        <v>0.013882850100833677</v>
      </c>
      <c r="C390" s="8">
        <f>'S&amp;P 500 data'!C450</f>
        <v>-0.31005874362616215</v>
      </c>
      <c r="D390" s="7">
        <f>'S&amp;P 500 data'!D450</f>
        <v>0.05256142090082107</v>
      </c>
      <c r="E390" s="7">
        <f>'S&amp;P 500 data'!E450</f>
        <v>-0.264482310416872</v>
      </c>
      <c r="F390" s="23">
        <v>-0.7870339245767791</v>
      </c>
    </row>
    <row r="391" spans="1:6" ht="12.75">
      <c r="A391" s="6" t="str">
        <f>'S&amp;P 500 data'!A284</f>
        <v>Millipore Corp.</v>
      </c>
      <c r="B391" s="7">
        <f>'S&amp;P 500 data'!B283</f>
        <v>0.5273775216138328</v>
      </c>
      <c r="C391" s="8">
        <f>'S&amp;P 500 data'!C283</f>
        <v>-0.8495362791581842</v>
      </c>
      <c r="D391" s="7">
        <f>'S&amp;P 500 data'!D283</f>
        <v>0.14401410976878842</v>
      </c>
      <c r="E391" s="7">
        <f>'S&amp;P 500 data'!E283</f>
        <v>-0.9708657746654832</v>
      </c>
      <c r="F391" s="23">
        <v>-0.7954787247315867</v>
      </c>
    </row>
    <row r="392" spans="1:6" ht="12.75">
      <c r="A392" s="6" t="str">
        <f>'S&amp;P 500 data'!A203</f>
        <v>Hasbro Inc.</v>
      </c>
      <c r="B392" s="7">
        <f>'S&amp;P 500 data'!B202</f>
        <v>-0.09589023901030458</v>
      </c>
      <c r="C392" s="8">
        <f>'S&amp;P 500 data'!C202</f>
        <v>0.10677000876154885</v>
      </c>
      <c r="D392" s="7">
        <f>'S&amp;P 500 data'!D202</f>
        <v>-0.018099742340653004</v>
      </c>
      <c r="E392" s="7">
        <f>'S&amp;P 500 data'!E202</f>
        <v>0.13691627746042392</v>
      </c>
      <c r="F392" s="23">
        <v>-0.7962665231653809</v>
      </c>
    </row>
    <row r="393" spans="1:6" ht="12.75">
      <c r="A393" s="6" t="str">
        <f>'S&amp;P 500 data'!A287</f>
        <v>Moody's Corp</v>
      </c>
      <c r="B393" s="7">
        <f>'S&amp;P 500 data'!B286</f>
        <v>-0.12547174415967888</v>
      </c>
      <c r="C393" s="8">
        <f>'S&amp;P 500 data'!C286</f>
        <v>-0.5714031403398945</v>
      </c>
      <c r="D393" s="7">
        <f>'S&amp;P 500 data'!D286</f>
        <v>0.09686474444232358</v>
      </c>
      <c r="E393" s="7">
        <f>'S&amp;P 500 data'!E286</f>
        <v>-0.4114088092331119</v>
      </c>
      <c r="F393" s="23">
        <v>-0.8112202507645566</v>
      </c>
    </row>
    <row r="394" spans="1:6" ht="12.75">
      <c r="A394" s="6" t="str">
        <f>'S&amp;P 500 data'!A85</f>
        <v>Burlington Resources</v>
      </c>
      <c r="B394" s="7">
        <f>'S&amp;P 500 data'!B84</f>
        <v>0.02485247073954433</v>
      </c>
      <c r="C394" s="8">
        <f>'S&amp;P 500 data'!C84</f>
        <v>-1.6830932531446363</v>
      </c>
      <c r="D394" s="7">
        <f>'S&amp;P 500 data'!D84</f>
        <v>0.28531939418722085</v>
      </c>
      <c r="E394" s="7">
        <f>'S&amp;P 500 data'!E84</f>
        <v>-1.410278078261017</v>
      </c>
      <c r="F394" s="23">
        <v>-0.8173214334984072</v>
      </c>
    </row>
    <row r="395" spans="1:6" ht="12.75">
      <c r="A395" s="6" t="str">
        <f>'S&amp;P 500 data'!A325</f>
        <v>Penney (J.C.)</v>
      </c>
      <c r="B395" s="7">
        <f>'S&amp;P 500 data'!B324</f>
        <v>-0.27586568475016393</v>
      </c>
      <c r="C395" s="8">
        <f>'S&amp;P 500 data'!C324</f>
        <v>0.5623613889936054</v>
      </c>
      <c r="D395" s="7">
        <f>'S&amp;P 500 data'!D324</f>
        <v>-0.09533197909394216</v>
      </c>
      <c r="E395" s="7">
        <f>'S&amp;P 500 data'!E324</f>
        <v>0.6058278841682811</v>
      </c>
      <c r="F395" s="23">
        <v>-0.8194039716067569</v>
      </c>
    </row>
    <row r="396" spans="1:6" ht="12.75">
      <c r="A396" s="6" t="str">
        <f>'S&amp;P 500 data'!A91</f>
        <v>Caterpillar Inc.</v>
      </c>
      <c r="B396" s="7">
        <f>'S&amp;P 500 data'!B90</f>
        <v>-0.07562876058618628</v>
      </c>
      <c r="C396" s="8">
        <f>'S&amp;P 500 data'!C90</f>
        <v>-0.3340739153678589</v>
      </c>
      <c r="D396" s="7">
        <f>'S&amp;P 500 data'!D90</f>
        <v>0.056632493160091876</v>
      </c>
      <c r="E396" s="7">
        <f>'S&amp;P 500 data'!E90</f>
        <v>-0.23938972835647873</v>
      </c>
      <c r="F396" s="23">
        <v>-0.8206540794652836</v>
      </c>
    </row>
    <row r="397" spans="1:6" ht="12.75">
      <c r="A397" s="6" t="str">
        <f>'S&amp;P 500 data'!A87</f>
        <v>Campbell Soup</v>
      </c>
      <c r="B397" s="7">
        <f>'S&amp;P 500 data'!B86</f>
        <v>-0.627406359710905</v>
      </c>
      <c r="C397" s="8">
        <f>'S&amp;P 500 data'!C86</f>
        <v>-1.4538788710175048</v>
      </c>
      <c r="D397" s="7">
        <f>'S&amp;P 500 data'!D86</f>
        <v>0.24646277793894028</v>
      </c>
      <c r="E397" s="7">
        <f>'S&amp;P 500 data'!E86</f>
        <v>-0.8917441908150862</v>
      </c>
      <c r="F397" s="23">
        <v>-0.8346445731216129</v>
      </c>
    </row>
    <row r="398" spans="1:6" ht="12.75">
      <c r="A398" s="6" t="str">
        <f>'S&amp;P 500 data'!A358</f>
        <v>Rohm &amp; Haas</v>
      </c>
      <c r="B398" s="7">
        <f>'S&amp;P 500 data'!B357</f>
        <v>-0.046449190874878976</v>
      </c>
      <c r="C398" s="8">
        <f>'S&amp;P 500 data'!C357</f>
        <v>1.166215745823938</v>
      </c>
      <c r="D398" s="7">
        <f>'S&amp;P 500 data'!D357</f>
        <v>-0.19769788124834795</v>
      </c>
      <c r="E398" s="7">
        <f>'S&amp;P 500 data'!E357</f>
        <v>0.9918882117439368</v>
      </c>
      <c r="F398" s="23">
        <v>-0.8620996903664249</v>
      </c>
    </row>
    <row r="399" spans="1:6" ht="12.75">
      <c r="A399" s="6" t="str">
        <f>'S&amp;P 500 data'!A388</f>
        <v>Staples Inc.</v>
      </c>
      <c r="B399" s="7">
        <f>'S&amp;P 500 data'!B387</f>
        <v>0.5301557709563709</v>
      </c>
      <c r="C399" s="8">
        <f>'S&amp;P 500 data'!C387</f>
        <v>-0.2078391269148563</v>
      </c>
      <c r="D399" s="7">
        <f>'S&amp;P 500 data'!D387</f>
        <v>0.035233064875610745</v>
      </c>
      <c r="E399" s="7">
        <f>'S&amp;P 500 data'!E387</f>
        <v>-0.4393475097843276</v>
      </c>
      <c r="F399" s="23">
        <v>-0.8821573269844568</v>
      </c>
    </row>
    <row r="400" spans="1:6" ht="12.75">
      <c r="A400" s="6" t="str">
        <f>'S&amp;P 500 data'!A183</f>
        <v>Gannett Co.</v>
      </c>
      <c r="B400" s="7">
        <f>'S&amp;P 500 data'!B182</f>
        <v>0.5637956605340442</v>
      </c>
      <c r="C400" s="8">
        <f>'S&amp;P 500 data'!C182</f>
        <v>-0.44829070228559775</v>
      </c>
      <c r="D400" s="7">
        <f>'S&amp;P 500 data'!D182</f>
        <v>0.07599461964268177</v>
      </c>
      <c r="E400" s="7">
        <f>'S&amp;P 500 data'!E182</f>
        <v>-0.6559630329280273</v>
      </c>
      <c r="F400" s="23">
        <v>-0.883538057549871</v>
      </c>
    </row>
    <row r="401" spans="1:6" ht="12.75">
      <c r="A401" s="6" t="str">
        <f>'S&amp;P 500 data'!A257</f>
        <v>Lucent Technologies</v>
      </c>
      <c r="B401" s="7">
        <f>'S&amp;P 500 data'!B256</f>
        <v>-0.0766530373271137</v>
      </c>
      <c r="C401" s="8">
        <f>'S&amp;P 500 data'!C256</f>
        <v>0.28944283093344936</v>
      </c>
      <c r="D401" s="7">
        <f>'S&amp;P 500 data'!D256</f>
        <v>-0.04906659391538132</v>
      </c>
      <c r="E401" s="7">
        <f>'S&amp;P 500 data'!E256</f>
        <v>0.27894328329167123</v>
      </c>
      <c r="F401" s="23">
        <v>-0.8995899632251291</v>
      </c>
    </row>
    <row r="402" spans="1:6" ht="12.75">
      <c r="A402" s="6" t="str">
        <f>'S&amp;P 500 data'!A289</f>
        <v>Motorola Inc.</v>
      </c>
      <c r="B402" s="7">
        <f>'S&amp;P 500 data'!B288</f>
        <v>-0.28354138012585595</v>
      </c>
      <c r="C402" s="8">
        <f>'S&amp;P 500 data'!C288</f>
        <v>-0.03449733150760004</v>
      </c>
      <c r="D402" s="7">
        <f>'S&amp;P 500 data'!D288</f>
        <v>0.005848016863257151</v>
      </c>
      <c r="E402" s="7">
        <f>'S&amp;P 500 data'!E288</f>
        <v>0.11401109268079701</v>
      </c>
      <c r="F402" s="23">
        <v>-0.9267271152562622</v>
      </c>
    </row>
    <row r="403" spans="1:6" ht="12.75">
      <c r="A403" s="6" t="str">
        <f>'S&amp;P 500 data'!A92</f>
        <v>Cendant Corporation</v>
      </c>
      <c r="B403" s="7">
        <f>'S&amp;P 500 data'!B91</f>
        <v>0.136328800841508</v>
      </c>
      <c r="C403" s="8">
        <f>'S&amp;P 500 data'!C91</f>
        <v>0.7074932242728398</v>
      </c>
      <c r="D403" s="7">
        <f>'S&amp;P 500 data'!D91</f>
        <v>-0.11993485076595652</v>
      </c>
      <c r="E403" s="7">
        <f>'S&amp;P 500 data'!E91</f>
        <v>0.5189661904203628</v>
      </c>
      <c r="F403" s="23">
        <v>-0.9272228601751741</v>
      </c>
    </row>
    <row r="404" spans="1:6" ht="12.75">
      <c r="A404" s="6" t="str">
        <f>'S&amp;P 500 data'!A15</f>
        <v>Alcan Inc.</v>
      </c>
      <c r="B404" s="7">
        <f>'S&amp;P 500 data'!B14</f>
        <v>0.2172600155091715</v>
      </c>
      <c r="C404" s="8">
        <f>'S&amp;P 500 data'!C14</f>
        <v>0.17455036166011517</v>
      </c>
      <c r="D404" s="7">
        <f>'S&amp;P 500 data'!D14</f>
        <v>-0.029589925187433797</v>
      </c>
      <c r="E404" s="7">
        <f>'S&amp;P 500 data'!E14</f>
        <v>0.03564869405876253</v>
      </c>
      <c r="F404" s="23">
        <v>-0.9287183968760132</v>
      </c>
    </row>
    <row r="405" spans="1:6" ht="12.75">
      <c r="A405" s="6" t="str">
        <f>'S&amp;P 500 data'!A71</f>
        <v>Biogen Inc.</v>
      </c>
      <c r="B405" s="7">
        <f>'S&amp;P 500 data'!B14</f>
        <v>0.2172600155091715</v>
      </c>
      <c r="C405" s="8">
        <f>'S&amp;P 500 data'!C14</f>
        <v>0.17455036166011517</v>
      </c>
      <c r="D405" s="7">
        <f>'S&amp;P 500 data'!D14</f>
        <v>-0.029589925187433797</v>
      </c>
      <c r="E405" s="7">
        <f>'S&amp;P 500 data'!E14</f>
        <v>0.03564869405876253</v>
      </c>
      <c r="F405" s="23">
        <v>-0.9287183968760132</v>
      </c>
    </row>
    <row r="406" spans="1:6" ht="12.75">
      <c r="A406" s="6" t="str">
        <f>'S&amp;P 500 data'!A432</f>
        <v>USA Education Inc</v>
      </c>
      <c r="B406" s="7">
        <f>'S&amp;P 500 data'!B431</f>
        <v>0.008022931046657078</v>
      </c>
      <c r="C406" s="8">
        <f>'S&amp;P 500 data'!C431</f>
        <v>-1.1354970698965747</v>
      </c>
      <c r="D406" s="7">
        <f>'S&amp;P 500 data'!D431</f>
        <v>0.192490425280324</v>
      </c>
      <c r="E406" s="7">
        <f>'S&amp;P 500 data'!E431</f>
        <v>-0.9470432850902075</v>
      </c>
      <c r="F406" s="23">
        <v>-0.9291491138853697</v>
      </c>
    </row>
    <row r="407" spans="1:6" ht="12.75">
      <c r="A407" s="6" t="str">
        <f>'S&amp;P 500 data'!A260</f>
        <v>Marsh &amp; McLennan</v>
      </c>
      <c r="B407" s="7">
        <f>'S&amp;P 500 data'!B259</f>
        <v>-0.03172180784099066</v>
      </c>
      <c r="C407" s="8">
        <f>'S&amp;P 500 data'!C259</f>
        <v>-1.764670185618657</v>
      </c>
      <c r="D407" s="7">
        <f>'S&amp;P 500 data'!D259</f>
        <v>0.29914838489207474</v>
      </c>
      <c r="E407" s="7">
        <f>'S&amp;P 500 data'!E259</f>
        <v>-1.4495613577546367</v>
      </c>
      <c r="F407" s="23">
        <v>-0.9477355180521774</v>
      </c>
    </row>
    <row r="408" spans="1:6" ht="12.75">
      <c r="A408" s="6" t="str">
        <f>'S&amp;P 500 data'!A117</f>
        <v>Compuware Corp.</v>
      </c>
      <c r="B408" s="7">
        <f>'S&amp;P 500 data'!B116</f>
        <v>-0.1853638329773584</v>
      </c>
      <c r="C408" s="8">
        <f>'S&amp;P 500 data'!C116</f>
        <v>-0.9267403931676412</v>
      </c>
      <c r="D408" s="7">
        <f>'S&amp;P 500 data'!D116</f>
        <v>0.15710181658288405</v>
      </c>
      <c r="E408" s="7">
        <f>'S&amp;P 500 data'!E116</f>
        <v>-0.6763750116540886</v>
      </c>
      <c r="F408" s="23">
        <v>-0.9498752813817708</v>
      </c>
    </row>
    <row r="409" spans="1:6" ht="12.75">
      <c r="A409" s="6" t="str">
        <f>'S&amp;P 500 data'!A191</f>
        <v>Georgia-Pacific Group</v>
      </c>
      <c r="B409" s="7">
        <f>'S&amp;P 500 data'!B190</f>
        <v>0.4536572370335876</v>
      </c>
      <c r="C409" s="8">
        <f>'S&amp;P 500 data'!C190</f>
        <v>-0.7751862480028864</v>
      </c>
      <c r="D409" s="7">
        <f>'S&amp;P 500 data'!D190</f>
        <v>0.13141022949810469</v>
      </c>
      <c r="E409" s="7">
        <f>'S&amp;P 500 data'!E190</f>
        <v>-0.8720281564907161</v>
      </c>
      <c r="F409" s="23">
        <v>-0.9515827119526473</v>
      </c>
    </row>
    <row r="410" spans="1:6" ht="12.75">
      <c r="A410" s="6" t="str">
        <f>'S&amp;P 500 data'!A329</f>
        <v>PerkinElmer</v>
      </c>
      <c r="B410" s="7">
        <f>'S&amp;P 500 data'!B328</f>
        <v>-0.005332460145297646</v>
      </c>
      <c r="C410" s="8">
        <f>'S&amp;P 500 data'!C328</f>
        <v>-0.6778211067117326</v>
      </c>
      <c r="D410" s="7">
        <f>'S&amp;P 500 data'!D328</f>
        <v>0.11490480825882303</v>
      </c>
      <c r="E410" s="7">
        <f>'S&amp;P 500 data'!E328</f>
        <v>-0.5602333357896272</v>
      </c>
      <c r="F410" s="23">
        <v>-0.9517349269791008</v>
      </c>
    </row>
    <row r="411" spans="1:6" ht="12.75">
      <c r="A411" s="6" t="str">
        <f>'S&amp;P 500 data'!A198</f>
        <v>Guidant Corp.</v>
      </c>
      <c r="B411" s="7">
        <f>'S&amp;P 500 data'!B197</f>
        <v>-0.33914989091973835</v>
      </c>
      <c r="C411" s="8">
        <f>'S&amp;P 500 data'!C197</f>
        <v>0.020428531149564222</v>
      </c>
      <c r="D411" s="7">
        <f>'S&amp;P 500 data'!D197</f>
        <v>-0.003463061907495835</v>
      </c>
      <c r="E411" s="7">
        <f>'S&amp;P 500 data'!E197</f>
        <v>0.18760462449133283</v>
      </c>
      <c r="F411" s="23">
        <v>-0.9839717248327057</v>
      </c>
    </row>
    <row r="412" spans="1:6" ht="12.75">
      <c r="A412" s="6" t="str">
        <f>'S&amp;P 500 data'!A317</f>
        <v>Oracle Corp.</v>
      </c>
      <c r="B412" s="7">
        <f>'S&amp;P 500 data'!B316</f>
        <v>-0.2348708057168708</v>
      </c>
      <c r="C412" s="8">
        <f>'S&amp;P 500 data'!C316</f>
        <v>-1.4372168665310134</v>
      </c>
      <c r="D412" s="7">
        <f>'S&amp;P 500 data'!D316</f>
        <v>0.24363822082236442</v>
      </c>
      <c r="E412" s="7">
        <f>'S&amp;P 500 data'!E316</f>
        <v>-1.0754062477416226</v>
      </c>
      <c r="F412" s="23">
        <v>-1.001509446104522</v>
      </c>
    </row>
    <row r="413" spans="1:6" ht="12.75">
      <c r="A413" s="6" t="str">
        <f>'S&amp;P 500 data'!A38</f>
        <v>Anheuser-Busch</v>
      </c>
      <c r="B413" s="7">
        <f>'S&amp;P 500 data'!B37</f>
        <v>0.006436753547054641</v>
      </c>
      <c r="C413" s="8">
        <f>'S&amp;P 500 data'!C37</f>
        <v>0.6047034882562521</v>
      </c>
      <c r="D413" s="7">
        <f>'S&amp;P 500 data'!D37</f>
        <v>-0.10250984763311057</v>
      </c>
      <c r="E413" s="7">
        <f>'S&amp;P 500 data'!E37</f>
        <v>0.498955066124891</v>
      </c>
      <c r="F413" s="23">
        <v>-1.0031686583527548</v>
      </c>
    </row>
    <row r="414" spans="1:6" ht="12.75">
      <c r="A414" s="6" t="str">
        <f>'S&amp;P 500 data'!A208</f>
        <v>Hilton Hotels</v>
      </c>
      <c r="B414" s="7">
        <f>'S&amp;P 500 data'!B37</f>
        <v>0.006436753547054641</v>
      </c>
      <c r="C414" s="8">
        <f>'S&amp;P 500 data'!C37</f>
        <v>0.6047034882562521</v>
      </c>
      <c r="D414" s="7">
        <f>'S&amp;P 500 data'!D37</f>
        <v>-0.10250984763311057</v>
      </c>
      <c r="E414" s="7">
        <f>'S&amp;P 500 data'!E37</f>
        <v>0.498955066124891</v>
      </c>
      <c r="F414" s="23">
        <v>-1.0031686583527548</v>
      </c>
    </row>
    <row r="415" spans="1:6" ht="12.75">
      <c r="A415" s="6" t="str">
        <f>'S&amp;P 500 data'!A437</f>
        <v>Veritas Software</v>
      </c>
      <c r="B415" s="7">
        <f>'S&amp;P 500 data'!B436</f>
        <v>0.10568741166862372</v>
      </c>
      <c r="C415" s="8">
        <f>'S&amp;P 500 data'!C436</f>
        <v>0.5379943937986864</v>
      </c>
      <c r="D415" s="7">
        <f>'S&amp;P 500 data'!D436</f>
        <v>-0.0912012654248168</v>
      </c>
      <c r="E415" s="7">
        <f>'S&amp;P 500 data'!E436</f>
        <v>0.39361778870706976</v>
      </c>
      <c r="F415" s="23">
        <v>-1.0057465148180271</v>
      </c>
    </row>
    <row r="416" spans="1:6" ht="12.75">
      <c r="A416" s="6" t="str">
        <f>'S&amp;P 500 data'!A419</f>
        <v>TRW Inc.</v>
      </c>
      <c r="B416" s="7">
        <f>'S&amp;P 500 data'!B418</f>
        <v>0.49090911402846826</v>
      </c>
      <c r="C416" s="8">
        <f>'S&amp;P 500 data'!C418</f>
        <v>-0.5276105032824789</v>
      </c>
      <c r="D416" s="7">
        <f>'S&amp;P 500 data'!D418</f>
        <v>0.08944097950729245</v>
      </c>
      <c r="E416" s="7">
        <f>'S&amp;P 500 data'!E418</f>
        <v>-0.6851644919729114</v>
      </c>
      <c r="F416" s="23">
        <v>-1.011153300817125</v>
      </c>
    </row>
    <row r="417" spans="1:6" ht="12.75">
      <c r="A417" s="6" t="str">
        <f>'S&amp;P 500 data'!A348</f>
        <v>Public Serv. Enterprise Inc.</v>
      </c>
      <c r="B417" s="7">
        <f>'S&amp;P 500 data'!B347</f>
        <v>-0.9381436897103235</v>
      </c>
      <c r="C417" s="8">
        <f>'S&amp;P 500 data'!C347</f>
        <v>0.7314646607684008</v>
      </c>
      <c r="D417" s="7">
        <f>'S&amp;P 500 data'!D347</f>
        <v>-0.12399850898924995</v>
      </c>
      <c r="E417" s="7">
        <f>'S&amp;P 500 data'!E347</f>
        <v>1.0794817737817608</v>
      </c>
      <c r="F417" s="23">
        <v>-1.0236711723966438</v>
      </c>
    </row>
    <row r="418" spans="1:6" ht="12.75">
      <c r="A418" s="6" t="str">
        <f>'S&amp;P 500 data'!A246</f>
        <v>Lilly (Eli) &amp; Co.</v>
      </c>
      <c r="B418" s="7">
        <f>'S&amp;P 500 data'!B245</f>
        <v>0.33145275035260924</v>
      </c>
      <c r="C418" s="8">
        <f>'S&amp;P 500 data'!C245</f>
        <v>0.06189423314324749</v>
      </c>
      <c r="D418" s="7">
        <f>'S&amp;P 500 data'!D245</f>
        <v>-0.010492362839147097</v>
      </c>
      <c r="E418" s="7">
        <f>'S&amp;P 500 data'!E245</f>
        <v>-0.11536456200060449</v>
      </c>
      <c r="F418" s="23">
        <v>-1.0381788122984257</v>
      </c>
    </row>
    <row r="419" spans="1:6" ht="12.75">
      <c r="A419" s="6" t="str">
        <f>'S&amp;P 500 data'!A139</f>
        <v>Delta Air Lines</v>
      </c>
      <c r="B419" s="7">
        <f>'S&amp;P 500 data'!B138</f>
        <v>0.23905961967498235</v>
      </c>
      <c r="C419" s="8">
        <f>'S&amp;P 500 data'!C138</f>
        <v>-1.1794882688313324</v>
      </c>
      <c r="D419" s="7">
        <f>'S&amp;P 500 data'!D138</f>
        <v>0.19994785059302353</v>
      </c>
      <c r="E419" s="7">
        <f>'S&amp;P 500 data'!E138</f>
        <v>-1.0998203671568338</v>
      </c>
      <c r="F419" s="23">
        <v>-1.0415785813913354</v>
      </c>
    </row>
    <row r="420" spans="1:6" ht="12.75">
      <c r="A420" s="6" t="str">
        <f>'S&amp;P 500 data'!A80</f>
        <v>Broadcom Corporation</v>
      </c>
      <c r="B420" s="7">
        <f>'S&amp;P 500 data'!B79</f>
        <v>-0.26215937932119904</v>
      </c>
      <c r="C420" s="8">
        <f>'S&amp;P 500 data'!C79</f>
        <v>1.0699722004789045</v>
      </c>
      <c r="D420" s="7">
        <f>'S&amp;P 500 data'!D79</f>
        <v>-0.18138259390406702</v>
      </c>
      <c r="E420" s="7">
        <f>'S&amp;P 500 data'!E79</f>
        <v>1.0204919194628803</v>
      </c>
      <c r="F420" s="23">
        <v>-1.0568336381044914</v>
      </c>
    </row>
    <row r="421" spans="1:6" ht="12.75">
      <c r="A421" s="6" t="str">
        <f>'S&amp;P 500 data'!A7</f>
        <v>Advanced Micro Devices</v>
      </c>
      <c r="B421" s="7">
        <f>'S&amp;P 500 data'!B6</f>
        <v>-0.465401111352393</v>
      </c>
      <c r="C421" s="8">
        <f>'S&amp;P 500 data'!C6</f>
        <v>-1.548936146356021</v>
      </c>
      <c r="D421" s="7">
        <f>'S&amp;P 500 data'!D6</f>
        <v>0.26257696778671014</v>
      </c>
      <c r="E421" s="7">
        <f>'S&amp;P 500 data'!E6</f>
        <v>-1.0521982526203908</v>
      </c>
      <c r="F421" s="23">
        <v>-1.076346272318661</v>
      </c>
    </row>
    <row r="422" spans="1:6" ht="12.75">
      <c r="A422" s="6" t="str">
        <f>'S&amp;P 500 data'!A362</f>
        <v>Sabre Holding Corp.</v>
      </c>
      <c r="B422" s="7">
        <f>'S&amp;P 500 data'!B361</f>
        <v>0.3701705711993388</v>
      </c>
      <c r="C422" s="8">
        <f>'S&amp;P 500 data'!C361</f>
        <v>0.16547788063793334</v>
      </c>
      <c r="D422" s="7">
        <f>'S&amp;P 500 data'!D361</f>
        <v>-0.02805195051836088</v>
      </c>
      <c r="E422" s="7">
        <f>'S&amp;P 500 data'!E361</f>
        <v>-0.04882090427065697</v>
      </c>
      <c r="F422" s="23">
        <v>-1.08878195156285</v>
      </c>
    </row>
    <row r="423" spans="1:6" ht="12.75">
      <c r="A423" s="6" t="str">
        <f>'S&amp;P 500 data'!A77</f>
        <v>Boston Scientific</v>
      </c>
      <c r="B423" s="7">
        <f>'S&amp;P 500 data'!B76</f>
        <v>0.030330044902734388</v>
      </c>
      <c r="C423" s="8">
        <f>'S&amp;P 500 data'!C76</f>
        <v>-0.8812362205796802</v>
      </c>
      <c r="D423" s="7">
        <f>'S&amp;P 500 data'!D76</f>
        <v>0.14938791069470442</v>
      </c>
      <c r="E423" s="7">
        <f>'S&amp;P 500 data'!E76</f>
        <v>-0.7471085042103801</v>
      </c>
      <c r="F423" s="23">
        <v>-1.1063711002461032</v>
      </c>
    </row>
    <row r="424" spans="1:6" ht="12.75">
      <c r="A424" s="6" t="str">
        <f>'S&amp;P 500 data'!A216</f>
        <v>IMS Health Inc.</v>
      </c>
      <c r="B424" s="7">
        <f>'S&amp;P 500 data'!B215</f>
        <v>0.15294922828595947</v>
      </c>
      <c r="C424" s="8">
        <f>'S&amp;P 500 data'!C215</f>
        <v>0.4669014779432752</v>
      </c>
      <c r="D424" s="7">
        <f>'S&amp;P 500 data'!D215</f>
        <v>-0.07914953409919316</v>
      </c>
      <c r="E424" s="7">
        <f>'S&amp;P 500 data'!E215</f>
        <v>0.3107973942201238</v>
      </c>
      <c r="F424" s="23">
        <v>-1.1072740825817013</v>
      </c>
    </row>
    <row r="425" spans="1:6" ht="12.75">
      <c r="A425" s="6" t="str">
        <f>'S&amp;P 500 data'!A179</f>
        <v>Fortune Brands, Inc.</v>
      </c>
      <c r="B425" s="7">
        <f>'S&amp;P 500 data'!B178</f>
        <v>0.23349007636112407</v>
      </c>
      <c r="C425" s="8">
        <f>'S&amp;P 500 data'!C178</f>
        <v>0.4009656044365375</v>
      </c>
      <c r="D425" s="7">
        <f>'S&amp;P 500 data'!D178</f>
        <v>-0.06797202896155541</v>
      </c>
      <c r="E425" s="7">
        <f>'S&amp;P 500 data'!E178</f>
        <v>0.21551587474124542</v>
      </c>
      <c r="F425" s="23">
        <v>-1.1119526054081286</v>
      </c>
    </row>
    <row r="426" spans="1:6" ht="12.75">
      <c r="A426" s="6" t="str">
        <f>'S&amp;P 500 data'!A305</f>
        <v>Nordstrom</v>
      </c>
      <c r="B426" s="7">
        <f>'S&amp;P 500 data'!B304</f>
        <v>-0.21672597707452967</v>
      </c>
      <c r="C426" s="8">
        <f>'S&amp;P 500 data'!C304</f>
        <v>0.7568247617495265</v>
      </c>
      <c r="D426" s="7">
        <f>'S&amp;P 500 data'!D304</f>
        <v>-0.12829757479261084</v>
      </c>
      <c r="E426" s="7">
        <f>'S&amp;P 500 data'!E304</f>
        <v>0.7375702344079355</v>
      </c>
      <c r="F426" s="23">
        <v>-1.117911530704041</v>
      </c>
    </row>
    <row r="427" spans="1:6" ht="12.75">
      <c r="A427" s="6" t="str">
        <f>'S&amp;P 500 data'!A102</f>
        <v>CINergy Corp.</v>
      </c>
      <c r="B427" s="7">
        <f>'S&amp;P 500 data'!B101</f>
        <v>-0.014899134124919722</v>
      </c>
      <c r="C427" s="8">
        <f>'S&amp;P 500 data'!C101</f>
        <v>-0.41586321180387475</v>
      </c>
      <c r="D427" s="7">
        <f>'S&amp;P 500 data'!D101</f>
        <v>0.07049748398369758</v>
      </c>
      <c r="E427" s="7">
        <f>'S&amp;P 500 data'!E101</f>
        <v>-0.3378694091448943</v>
      </c>
      <c r="F427" s="23">
        <v>-1.1313974408034086</v>
      </c>
    </row>
    <row r="428" spans="1:6" ht="12.75">
      <c r="A428" s="6" t="str">
        <f>'S&amp;P 500 data'!A245</f>
        <v>Lexmark Int'l Inc</v>
      </c>
      <c r="B428" s="7">
        <f>'S&amp;P 500 data'!B244</f>
        <v>-0.008122792352603825</v>
      </c>
      <c r="C428" s="8">
        <f>'S&amp;P 500 data'!C244</f>
        <v>1.1855801181782741</v>
      </c>
      <c r="D428" s="7">
        <f>'S&amp;P 500 data'!D244</f>
        <v>-0.20098054605532295</v>
      </c>
      <c r="E428" s="7">
        <f>'S&amp;P 500 data'!E244</f>
        <v>0.9886864566021254</v>
      </c>
      <c r="F428" s="23">
        <v>-1.1645989170065052</v>
      </c>
    </row>
    <row r="429" spans="1:6" ht="12.75">
      <c r="A429" s="6" t="str">
        <f>'S&amp;P 500 data'!A189</f>
        <v>General Motors</v>
      </c>
      <c r="B429" s="7">
        <f>'S&amp;P 500 data'!B188</f>
        <v>0.1975080861073497</v>
      </c>
      <c r="C429" s="8">
        <f>'S&amp;P 500 data'!C188</f>
        <v>0.19439851618654735</v>
      </c>
      <c r="D429" s="7">
        <f>'S&amp;P 500 data'!D188</f>
        <v>-0.03295460115808206</v>
      </c>
      <c r="E429" s="7">
        <f>'S&amp;P 500 data'!E188</f>
        <v>0.062070116390761945</v>
      </c>
      <c r="F429" s="23">
        <v>-1.1671163027735625</v>
      </c>
    </row>
    <row r="430" spans="1:6" ht="12.75">
      <c r="A430" s="6" t="str">
        <f>'S&amp;P 500 data'!A274</f>
        <v>Medtronic Inc.</v>
      </c>
      <c r="B430" s="7">
        <f>'S&amp;P 500 data'!B273</f>
        <v>-0.0280472141730832</v>
      </c>
      <c r="C430" s="8">
        <f>'S&amp;P 500 data'!C273</f>
        <v>-0.5512437399538763</v>
      </c>
      <c r="D430" s="7">
        <f>'S&amp;P 500 data'!D273</f>
        <v>0.09344730580987126</v>
      </c>
      <c r="E430" s="7">
        <f>'S&amp;P 500 data'!E273</f>
        <v>-0.4436848184197271</v>
      </c>
      <c r="F430" s="23">
        <v>-1.18907302526635</v>
      </c>
    </row>
    <row r="431" spans="1:6" ht="12.75">
      <c r="A431" s="6" t="str">
        <f>'S&amp;P 500 data'!A219</f>
        <v>Intel Corp.</v>
      </c>
      <c r="B431" s="7">
        <f>'S&amp;P 500 data'!B218</f>
        <v>0.01413014113856037</v>
      </c>
      <c r="C431" s="8">
        <f>'S&amp;P 500 data'!C218</f>
        <v>-1.5170824068482132</v>
      </c>
      <c r="D431" s="7">
        <f>'S&amp;P 500 data'!D218</f>
        <v>0.25717709487890505</v>
      </c>
      <c r="E431" s="7">
        <f>'S&amp;P 500 data'!E218</f>
        <v>-1.2670147211479401</v>
      </c>
      <c r="F431" s="23">
        <v>-1.1997310684288085</v>
      </c>
    </row>
    <row r="432" spans="1:6" ht="12.75">
      <c r="A432" s="6" t="str">
        <f>'S&amp;P 500 data'!A103</f>
        <v>Circuit City Group</v>
      </c>
      <c r="B432" s="7">
        <f>'S&amp;P 500 data'!B102</f>
        <v>0.007192702978219279</v>
      </c>
      <c r="C432" s="8">
        <f>'S&amp;P 500 data'!C102</f>
        <v>0.9526517898539097</v>
      </c>
      <c r="D432" s="7">
        <f>'S&amp;P 500 data'!D102</f>
        <v>-0.16149433850123765</v>
      </c>
      <c r="E432" s="7">
        <f>'S&amp;P 500 data'!E102</f>
        <v>0.7875385300644071</v>
      </c>
      <c r="F432" s="23">
        <v>-1.2159013125404536</v>
      </c>
    </row>
    <row r="433" spans="1:6" ht="12.75">
      <c r="A433" s="6" t="str">
        <f>'S&amp;P 500 data'!A119</f>
        <v>ConAgra Foods, Inc.</v>
      </c>
      <c r="B433" s="7">
        <f>'S&amp;P 500 data'!B118</f>
        <v>-0.7940621326652851</v>
      </c>
      <c r="C433" s="8">
        <f>'S&amp;P 500 data'!C118</f>
        <v>-0.09650659145350549</v>
      </c>
      <c r="D433" s="7">
        <f>'S&amp;P 500 data'!D118</f>
        <v>0.016359879143441364</v>
      </c>
      <c r="E433" s="7">
        <f>'S&amp;P 500 data'!E118</f>
        <v>0.31937602132837895</v>
      </c>
      <c r="F433" s="23">
        <v>-1.2189967798927468</v>
      </c>
    </row>
    <row r="434" spans="1:6" ht="12.75">
      <c r="A434" s="6" t="str">
        <f>'S&amp;P 500 data'!A371</f>
        <v>Scientific-Atlanta</v>
      </c>
      <c r="B434" s="7">
        <f>'S&amp;P 500 data'!B370</f>
        <v>-0.30309371430246135</v>
      </c>
      <c r="C434" s="8">
        <f>'S&amp;P 500 data'!C370</f>
        <v>-0.144024136736137</v>
      </c>
      <c r="D434" s="7">
        <f>'S&amp;P 500 data'!D370</f>
        <v>0.024415093676547917</v>
      </c>
      <c r="E434" s="7">
        <f>'S&amp;P 500 data'!E370</f>
        <v>0.03288888412439349</v>
      </c>
      <c r="F434" s="23">
        <v>-1.2332921886954777</v>
      </c>
    </row>
    <row r="435" spans="1:6" ht="12.75">
      <c r="A435" s="6" t="str">
        <f>'S&amp;P 500 data'!A177</f>
        <v>Ford Motor</v>
      </c>
      <c r="B435" s="7">
        <f>'S&amp;P 500 data'!B176</f>
        <v>-0.17000871839581522</v>
      </c>
      <c r="C435" s="8">
        <f>'S&amp;P 500 data'!C176</f>
        <v>1.1425023561578076</v>
      </c>
      <c r="D435" s="7">
        <f>'S&amp;P 500 data'!D176</f>
        <v>-0.19367796734219647</v>
      </c>
      <c r="E435" s="7">
        <f>'S&amp;P 500 data'!E176</f>
        <v>1.0343622140332445</v>
      </c>
      <c r="F435" s="23">
        <v>-1.2429846983127602</v>
      </c>
    </row>
    <row r="436" spans="1:6" ht="12.75">
      <c r="A436" s="6" t="str">
        <f>'S&amp;P 500 data'!A10</f>
        <v>AFLAC Corporation</v>
      </c>
      <c r="B436" s="7">
        <f>'S&amp;P 500 data'!B9</f>
        <v>-0.19555932089245565</v>
      </c>
      <c r="C436" s="8">
        <f>'S&amp;P 500 data'!C9</f>
        <v>0.742354829365885</v>
      </c>
      <c r="D436" s="7">
        <f>'S&amp;P 500 data'!D9</f>
        <v>-0.12584461959603038</v>
      </c>
      <c r="E436" s="7">
        <f>'S&amp;P 500 data'!E9</f>
        <v>0.7149035108194655</v>
      </c>
      <c r="F436" s="23">
        <v>-1.259403525369507</v>
      </c>
    </row>
    <row r="437" spans="1:6" ht="12.75">
      <c r="A437" s="6" t="str">
        <f>'S&amp;P 500 data'!A98</f>
        <v>Chiron Corp.</v>
      </c>
      <c r="B437" s="7">
        <f>'S&amp;P 500 data'!B9</f>
        <v>-0.19555932089245565</v>
      </c>
      <c r="C437" s="8">
        <f>'S&amp;P 500 data'!C9</f>
        <v>0.742354829365885</v>
      </c>
      <c r="D437" s="7">
        <f>'S&amp;P 500 data'!D9</f>
        <v>-0.12584461959603038</v>
      </c>
      <c r="E437" s="7">
        <f>'S&amp;P 500 data'!E9</f>
        <v>0.7149035108194655</v>
      </c>
      <c r="F437" s="23">
        <v>-1.259403525369507</v>
      </c>
    </row>
    <row r="438" spans="1:6" ht="12.75">
      <c r="A438" s="6" t="str">
        <f>'S&amp;P 500 data'!A52</f>
        <v>Avaya Inc.</v>
      </c>
      <c r="B438" s="7">
        <f>'S&amp;P 500 data'!B51</f>
        <v>1.5192983526932564</v>
      </c>
      <c r="C438" s="8">
        <f>'S&amp;P 500 data'!C51</f>
        <v>0.40554603620805896</v>
      </c>
      <c r="D438" s="7">
        <f>'S&amp;P 500 data'!D51</f>
        <v>-0.06874850763599881</v>
      </c>
      <c r="E438" s="7">
        <f>'S&amp;P 500 data'!E51</f>
        <v>-0.42761901531097957</v>
      </c>
      <c r="F438" s="23">
        <v>-1.2826340245010157</v>
      </c>
    </row>
    <row r="439" spans="1:6" ht="12.75">
      <c r="A439" s="6" t="str">
        <f>'S&amp;P 500 data'!A384</f>
        <v>Sprint Corp. PCS</v>
      </c>
      <c r="B439" s="7">
        <f>'S&amp;P 500 data'!B51</f>
        <v>1.5192983526932564</v>
      </c>
      <c r="C439" s="8">
        <f>'S&amp;P 500 data'!C51</f>
        <v>0.40554603620805896</v>
      </c>
      <c r="D439" s="7">
        <f>'S&amp;P 500 data'!D51</f>
        <v>-0.06874850763599881</v>
      </c>
      <c r="E439" s="7">
        <f>'S&amp;P 500 data'!E51</f>
        <v>-0.42761901531097957</v>
      </c>
      <c r="F439" s="23">
        <v>-1.2826340245010157</v>
      </c>
    </row>
    <row r="440" spans="1:6" ht="12.75">
      <c r="A440" s="6" t="str">
        <f>'S&amp;P 500 data'!A379</f>
        <v>Solectron</v>
      </c>
      <c r="B440" s="7">
        <f>'S&amp;P 500 data'!B378</f>
        <v>0.2490015520922002</v>
      </c>
      <c r="C440" s="8">
        <f>'S&amp;P 500 data'!C378</f>
        <v>0.43549123353392805</v>
      </c>
      <c r="D440" s="7">
        <f>'S&amp;P 500 data'!D378</f>
        <v>-0.07382484285620751</v>
      </c>
      <c r="E440" s="7">
        <f>'S&amp;P 500 data'!E378</f>
        <v>0.23638427901452053</v>
      </c>
      <c r="F440" s="23">
        <v>-1.2856466736441972</v>
      </c>
    </row>
    <row r="441" spans="1:6" ht="12.75">
      <c r="A441" s="6" t="str">
        <f>'S&amp;P 500 data'!A59</f>
        <v>Bank One Corp.</v>
      </c>
      <c r="B441" s="7">
        <f>'S&amp;P 500 data'!B58</f>
        <v>-0.2486688358768243</v>
      </c>
      <c r="C441" s="8">
        <f>'S&amp;P 500 data'!C58</f>
        <v>1.3668859817955141</v>
      </c>
      <c r="D441" s="7">
        <f>'S&amp;P 500 data'!D58</f>
        <v>-0.2317156696577799</v>
      </c>
      <c r="E441" s="7">
        <f>'S&amp;P 500 data'!E58</f>
        <v>1.2602850216715233</v>
      </c>
      <c r="F441" s="23">
        <v>-1.292485345792673</v>
      </c>
    </row>
    <row r="442" spans="1:6" ht="12.75">
      <c r="A442" s="6" t="str">
        <f>'S&amp;P 500 data'!A321</f>
        <v>Palm Inc.</v>
      </c>
      <c r="B442" s="7">
        <f>'S&amp;P 500 data'!B320</f>
        <v>0.16294909717104455</v>
      </c>
      <c r="C442" s="8">
        <f>'S&amp;P 500 data'!C320</f>
        <v>2.902553320596555</v>
      </c>
      <c r="D442" s="7">
        <f>'S&amp;P 500 data'!D320</f>
        <v>-0.49204329794645546</v>
      </c>
      <c r="E442" s="7">
        <f>'S&amp;P 500 data'!E320</f>
        <v>2.3285241602501685</v>
      </c>
      <c r="F442" s="23">
        <v>-1.3114950844132298</v>
      </c>
    </row>
    <row r="443" spans="1:6" ht="12.75">
      <c r="A443" s="6" t="str">
        <f>'S&amp;P 500 data'!A365</f>
        <v>Sanmina-SCI Corp.</v>
      </c>
      <c r="B443" s="7">
        <f>'S&amp;P 500 data'!B364</f>
        <v>-0.33199999999999996</v>
      </c>
      <c r="C443" s="8">
        <f>'S&amp;P 500 data'!C364</f>
        <v>-1.397024270380518</v>
      </c>
      <c r="D443" s="7">
        <f>'S&amp;P 500 data'!D364</f>
        <v>0.2368247378718238</v>
      </c>
      <c r="E443" s="7">
        <f>'S&amp;P 500 data'!E364</f>
        <v>-0.9931577581795884</v>
      </c>
      <c r="F443" s="23">
        <v>-1.342265545528518</v>
      </c>
    </row>
    <row r="444" spans="1:6" ht="12.75">
      <c r="A444" s="6" t="str">
        <f>'S&amp;P 500 data'!A202</f>
        <v>Hartford Financial Svc.Gp.</v>
      </c>
      <c r="B444" s="7">
        <f>'S&amp;P 500 data'!B201</f>
        <v>0.4032226851766143</v>
      </c>
      <c r="C444" s="8">
        <f>'S&amp;P 500 data'!C201</f>
        <v>-1.0730043836504546</v>
      </c>
      <c r="D444" s="7">
        <f>'S&amp;P 500 data'!D201</f>
        <v>0.18189661216416936</v>
      </c>
      <c r="E444" s="7">
        <f>'S&amp;P 500 data'!E201</f>
        <v>-1.0939843762502857</v>
      </c>
      <c r="F444" s="23">
        <v>-1.3575747814338655</v>
      </c>
    </row>
    <row r="445" spans="1:6" ht="12.75">
      <c r="A445" s="6" t="str">
        <f>'S&amp;P 500 data'!A422</f>
        <v>Tyco International</v>
      </c>
      <c r="B445" s="7">
        <f>'S&amp;P 500 data'!B421</f>
        <v>0.12116989452888947</v>
      </c>
      <c r="C445" s="8">
        <f>'S&amp;P 500 data'!C421</f>
        <v>-0.967931159308125</v>
      </c>
      <c r="D445" s="7">
        <f>'S&amp;P 500 data'!D421</f>
        <v>0.16408451015577566</v>
      </c>
      <c r="E445" s="7">
        <f>'S&amp;P 500 data'!E421</f>
        <v>-0.8648118123372177</v>
      </c>
      <c r="F445" s="23">
        <v>-1.3665136600626973</v>
      </c>
    </row>
    <row r="446" spans="1:6" ht="12.75">
      <c r="A446" s="6" t="str">
        <f>'S&amp;P 500 data'!A58</f>
        <v>Bank of New York</v>
      </c>
      <c r="B446" s="7">
        <f>'S&amp;P 500 data'!B57</f>
        <v>0.42761662865683214</v>
      </c>
      <c r="C446" s="8">
        <f>'S&amp;P 500 data'!C57</f>
        <v>-0.4851004059561266</v>
      </c>
      <c r="D446" s="7">
        <f>'S&amp;P 500 data'!D57</f>
        <v>0.08223463179403692</v>
      </c>
      <c r="E446" s="7">
        <f>'S&amp;P 500 data'!E57</f>
        <v>-0.6180158957990404</v>
      </c>
      <c r="F446" s="23">
        <v>-1.4028236436454784</v>
      </c>
    </row>
    <row r="447" spans="1:6" ht="12.75">
      <c r="A447" s="6" t="str">
        <f>'S&amp;P 500 data'!A402</f>
        <v>Tektronix Inc.</v>
      </c>
      <c r="B447" s="7">
        <f>'S&amp;P 500 data'!B401</f>
        <v>0.280417284381032</v>
      </c>
      <c r="C447" s="8">
        <f>'S&amp;P 500 data'!C401</f>
        <v>-1.3394254249237445</v>
      </c>
      <c r="D447" s="7">
        <f>'S&amp;P 500 data'!D401</f>
        <v>0.2270605327923339</v>
      </c>
      <c r="E447" s="7">
        <f>'S&amp;P 500 data'!E401</f>
        <v>-1.2534534485638114</v>
      </c>
      <c r="F447" s="23">
        <v>-1.4288405355177174</v>
      </c>
    </row>
    <row r="448" spans="1:6" ht="12.75">
      <c r="A448" s="6" t="str">
        <f>'S&amp;P 500 data'!A93</f>
        <v>Centex Corp.</v>
      </c>
      <c r="B448" s="7">
        <f>'S&amp;P 500 data'!B92</f>
        <v>1.0374026608157467</v>
      </c>
      <c r="C448" s="8">
        <f>'S&amp;P 500 data'!C92</f>
        <v>0.6615844991653068</v>
      </c>
      <c r="D448" s="7">
        <f>'S&amp;P 500 data'!D92</f>
        <v>-0.11215236479192277</v>
      </c>
      <c r="E448" s="7">
        <f>'S&amp;P 500 data'!E92</f>
        <v>0.027475564625197624</v>
      </c>
      <c r="F448" s="23">
        <v>-1.4380415323116718</v>
      </c>
    </row>
    <row r="449" spans="1:6" ht="12.75">
      <c r="A449" s="6" t="str">
        <f>'S&amp;P 500 data'!A94</f>
        <v>Century Telephone</v>
      </c>
      <c r="B449" s="7">
        <f>'S&amp;P 500 data'!B93</f>
        <v>0.5256940927805558</v>
      </c>
      <c r="C449" s="8">
        <f>'S&amp;P 500 data'!C93</f>
        <v>1.1523941862100928</v>
      </c>
      <c r="D449" s="7">
        <f>'S&amp;P 500 data'!D93</f>
        <v>-0.19535483875300383</v>
      </c>
      <c r="E449" s="7">
        <f>'S&amp;P 500 data'!E93</f>
        <v>0.6925427389860239</v>
      </c>
      <c r="F449" s="23">
        <v>-1.446323413017989</v>
      </c>
    </row>
    <row r="450" spans="1:6" ht="12.75">
      <c r="A450" s="6" t="str">
        <f>'S&amp;P 500 data'!A446</f>
        <v>Walt Disney Co.</v>
      </c>
      <c r="B450" s="7">
        <f>'S&amp;P 500 data'!B445</f>
        <v>-0.19193213632279715</v>
      </c>
      <c r="C450" s="8">
        <f>'S&amp;P 500 data'!C445</f>
        <v>-1.2001407097830379</v>
      </c>
      <c r="D450" s="7">
        <f>'S&amp;P 500 data'!D445</f>
        <v>0.2034488698798744</v>
      </c>
      <c r="E450" s="7">
        <f>'S&amp;P 500 data'!E445</f>
        <v>-0.9001235127882965</v>
      </c>
      <c r="F450" s="23">
        <v>-1.4654838643657795</v>
      </c>
    </row>
    <row r="451" spans="1:6" ht="12.75">
      <c r="A451" s="6" t="str">
        <f>'S&amp;P 500 data'!A161</f>
        <v>Engelhard Corp.</v>
      </c>
      <c r="B451" s="7">
        <f>'S&amp;P 500 data'!B160</f>
        <v>-0.25671814513946933</v>
      </c>
      <c r="C451" s="8">
        <f>'S&amp;P 500 data'!C160</f>
        <v>1.553260017954475</v>
      </c>
      <c r="D451" s="7">
        <f>'S&amp;P 500 data'!D160</f>
        <v>-0.2633099541632578</v>
      </c>
      <c r="E451" s="7">
        <f>'S&amp;P 500 data'!E160</f>
        <v>1.4191146856784882</v>
      </c>
      <c r="F451" s="23">
        <v>-1.5442117817766352</v>
      </c>
    </row>
    <row r="452" spans="1:6" ht="12.75">
      <c r="A452" s="6" t="str">
        <f>'S&amp;P 500 data'!A131</f>
        <v>Cummins  Inc.</v>
      </c>
      <c r="B452" s="7">
        <f>'S&amp;P 500 data'!B130</f>
        <v>0.38201832831995275</v>
      </c>
      <c r="C452" s="8">
        <f>'S&amp;P 500 data'!C130</f>
        <v>-0.9583507025537168</v>
      </c>
      <c r="D452" s="7">
        <f>'S&amp;P 500 data'!D130</f>
        <v>0.16246042301021943</v>
      </c>
      <c r="E452" s="7">
        <f>'S&amp;P 500 data'!E130</f>
        <v>-0.98809816926881</v>
      </c>
      <c r="F452" s="23">
        <v>-1.5545786877554626</v>
      </c>
    </row>
    <row r="453" spans="1:6" ht="12.75">
      <c r="A453" s="6" t="str">
        <f>'S&amp;P 500 data'!A4</f>
        <v>Adaptec, Inc.(old)</v>
      </c>
      <c r="B453" s="7">
        <f>'S&amp;P 500 data'!B3</f>
        <v>0.1702455767933475</v>
      </c>
      <c r="C453" s="8">
        <f>'S&amp;P 500 data'!C3</f>
        <v>-0.6688888409698581</v>
      </c>
      <c r="D453" s="7">
        <f>'S&amp;P 500 data'!D3</f>
        <v>0.113390603002858</v>
      </c>
      <c r="E453" s="7">
        <f>'S&amp;P 500 data'!E3</f>
        <v>-0.6411552356153218</v>
      </c>
      <c r="F453" s="23">
        <v>-1.5678384654669688</v>
      </c>
    </row>
    <row r="454" spans="1:6" ht="12.75">
      <c r="A454" s="6" t="str">
        <f>'S&amp;P 500 data'!A95</f>
        <v>Ceridian Corp. (Old)</v>
      </c>
      <c r="B454" s="7">
        <f>'S&amp;P 500 data'!B94</f>
        <v>-0.0766283796653483</v>
      </c>
      <c r="C454" s="8">
        <f>'S&amp;P 500 data'!C94</f>
        <v>2.526483677117856</v>
      </c>
      <c r="D454" s="7">
        <f>'S&amp;P 500 data'!D94</f>
        <v>-0.42829165337829456</v>
      </c>
      <c r="E454" s="7">
        <f>'S&amp;P 500 data'!E94</f>
        <v>2.1367466638096344</v>
      </c>
      <c r="F454" s="23">
        <v>-1.631756789879349</v>
      </c>
    </row>
    <row r="455" spans="1:6" ht="12.75">
      <c r="A455" s="6" t="str">
        <f>'S&amp;P 500 data'!A312</f>
        <v>Nucor Corp.</v>
      </c>
      <c r="B455" s="7">
        <f>'S&amp;P 500 data'!B311</f>
        <v>0.09773915166440217</v>
      </c>
      <c r="C455" s="8">
        <f>'S&amp;P 500 data'!C311</f>
        <v>0.049800266621740086</v>
      </c>
      <c r="D455" s="7">
        <f>'S&amp;P 500 data'!D311</f>
        <v>-0.008442183388430415</v>
      </c>
      <c r="E455" s="7">
        <f>'S&amp;P 500 data'!E311</f>
        <v>-0.00781818578910995</v>
      </c>
      <c r="F455" s="23">
        <v>-1.672738537613494</v>
      </c>
    </row>
    <row r="456" spans="1:6" ht="12.75">
      <c r="A456" s="6" t="str">
        <f>'S&amp;P 500 data'!A320</f>
        <v>Pall Corp.</v>
      </c>
      <c r="B456" s="7">
        <f>'S&amp;P 500 data'!B319</f>
        <v>0.43434343434343425</v>
      </c>
      <c r="C456" s="8">
        <f>'S&amp;P 500 data'!C319</f>
        <v>1.9661799074904973</v>
      </c>
      <c r="D456" s="7">
        <f>'S&amp;P 500 data'!D319</f>
        <v>-0.3333084836625307</v>
      </c>
      <c r="E456" s="7">
        <f>'S&amp;P 500 data'!E319</f>
        <v>1.4143367914757836</v>
      </c>
      <c r="F456" s="23">
        <v>-1.680142445248537</v>
      </c>
    </row>
    <row r="457" spans="1:6" ht="12.75">
      <c r="A457" s="6" t="str">
        <f>'S&amp;P 500 data'!A104</f>
        <v>Cisco Systems</v>
      </c>
      <c r="B457" s="7">
        <f>'S&amp;P 500 data'!B103</f>
        <v>1.2672719085141382</v>
      </c>
      <c r="C457" s="8">
        <f>'S&amp;P 500 data'!C103</f>
        <v>-0.2503409564824466</v>
      </c>
      <c r="D457" s="7">
        <f>'S&amp;P 500 data'!D103</f>
        <v>0.04243801103139649</v>
      </c>
      <c r="E457" s="7">
        <f>'S&amp;P 500 data'!E103</f>
        <v>-0.8455154398957305</v>
      </c>
      <c r="F457" s="23">
        <v>-1.8665578669640706</v>
      </c>
    </row>
    <row r="458" spans="1:6" ht="12.75">
      <c r="A458" s="6" t="str">
        <f>'S&amp;P 500 data'!A141</f>
        <v>Devon Energy Corp.</v>
      </c>
      <c r="B458" s="7">
        <f>'S&amp;P 500 data'!B140</f>
        <v>1.1447928080115934</v>
      </c>
      <c r="C458" s="8">
        <f>'S&amp;P 500 data'!C140</f>
        <v>0.2016597968709064</v>
      </c>
      <c r="D458" s="7">
        <f>'S&amp;P 500 data'!D140</f>
        <v>-0.03418553961144098</v>
      </c>
      <c r="E458" s="7">
        <f>'S&amp;P 500 data'!E140</f>
        <v>-0.4085143628894984</v>
      </c>
      <c r="F458" s="23">
        <v>-1.9007622900051797</v>
      </c>
    </row>
    <row r="459" spans="1:6" ht="12.75">
      <c r="A459" s="6" t="str">
        <f>'S&amp;P 500 data'!A96</f>
        <v>Charles Schwab</v>
      </c>
      <c r="B459" s="7">
        <f>'S&amp;P 500 data'!B95</f>
        <v>0.184953163126631</v>
      </c>
      <c r="C459" s="8">
        <f>'S&amp;P 500 data'!C95</f>
        <v>-0.9269781187463959</v>
      </c>
      <c r="D459" s="7">
        <f>'S&amp;P 500 data'!D95</f>
        <v>0.1571421160243953</v>
      </c>
      <c r="E459" s="7">
        <f>'S&amp;P 500 data'!E95</f>
        <v>-0.862892944096859</v>
      </c>
      <c r="F459" s="23">
        <v>-1.9362260971200191</v>
      </c>
    </row>
    <row r="460" spans="1:6" ht="12.75">
      <c r="A460" s="6" t="str">
        <f>'S&amp;P 500 data'!A389</f>
        <v>Starbucks Corp.</v>
      </c>
      <c r="B460" s="7">
        <f>'S&amp;P 500 data'!B388</f>
        <v>0.58306884765625</v>
      </c>
      <c r="C460" s="8">
        <f>'S&amp;P 500 data'!C388</f>
        <v>0.7650396918136568</v>
      </c>
      <c r="D460" s="7">
        <f>'S&amp;P 500 data'!D388</f>
        <v>-0.12969017669675895</v>
      </c>
      <c r="E460" s="7">
        <f>'S&amp;P 500 data'!E388</f>
        <v>0.3419854944285632</v>
      </c>
      <c r="F460" s="23">
        <v>-1.9791844503768639</v>
      </c>
    </row>
    <row r="461" spans="1:6" ht="12.75">
      <c r="A461" s="6" t="str">
        <f>'S&amp;P 500 data'!A186</f>
        <v>General Dynamics</v>
      </c>
      <c r="B461" s="7">
        <f>'S&amp;P 500 data'!B185</f>
        <v>-0.5530850436829493</v>
      </c>
      <c r="C461" s="8">
        <f>'S&amp;P 500 data'!C185</f>
        <v>-0.37885600143874854</v>
      </c>
      <c r="D461" s="7">
        <f>'S&amp;P 500 data'!D185</f>
        <v>0.06422399033014689</v>
      </c>
      <c r="E461" s="7">
        <f>'S&amp;P 500 data'!E185</f>
        <v>-0.03635397782037619</v>
      </c>
      <c r="F461" s="23">
        <v>-1.9951207412713277</v>
      </c>
    </row>
    <row r="462" spans="1:6" ht="12.75">
      <c r="A462" s="6" t="str">
        <f>'S&amp;P 500 data'!A330</f>
        <v>Pfizer, Inc.</v>
      </c>
      <c r="B462" s="7">
        <f>'S&amp;P 500 data'!B329</f>
        <v>-0.3273639683987708</v>
      </c>
      <c r="C462" s="8">
        <f>'S&amp;P 500 data'!C329</f>
        <v>-1.4468637210165465</v>
      </c>
      <c r="D462" s="7">
        <f>'S&amp;P 500 data'!D329</f>
        <v>0.245273563767553</v>
      </c>
      <c r="E462" s="7">
        <f>'S&amp;P 500 data'!E329</f>
        <v>-1.0368809460057766</v>
      </c>
      <c r="F462" s="23">
        <v>-2.0155366861551185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1"/>
  <sheetViews>
    <sheetView workbookViewId="0" topLeftCell="A1">
      <selection activeCell="H31" sqref="H31"/>
    </sheetView>
  </sheetViews>
  <sheetFormatPr defaultColWidth="9.140625" defaultRowHeight="12.75"/>
  <cols>
    <col min="1" max="1" width="29.140625" style="1" bestFit="1" customWidth="1"/>
    <col min="2" max="2" width="19.28125" style="1" customWidth="1"/>
    <col min="3" max="3" width="10.7109375" style="1" customWidth="1"/>
    <col min="4" max="4" width="3.140625" style="1" customWidth="1"/>
    <col min="5" max="5" width="5.421875" style="13" customWidth="1"/>
    <col min="6" max="6" width="11.7109375" style="10" customWidth="1"/>
    <col min="7" max="16384" width="9.140625" style="1" customWidth="1"/>
  </cols>
  <sheetData>
    <row r="1" spans="1:12" ht="12.75">
      <c r="A1" s="36" t="s">
        <v>15</v>
      </c>
      <c r="B1" s="36"/>
      <c r="C1" s="22">
        <v>-0.2</v>
      </c>
      <c r="F1" s="24"/>
      <c r="K1" s="1" t="s">
        <v>18</v>
      </c>
      <c r="L1" s="1" t="s">
        <v>19</v>
      </c>
    </row>
    <row r="2" spans="1:12" ht="12.75">
      <c r="A2" s="11"/>
      <c r="K2" s="1">
        <f>1-ABS(C3)</f>
        <v>0.8304791528014628</v>
      </c>
      <c r="L2" s="1">
        <f>C3</f>
        <v>-0.16952084719853724</v>
      </c>
    </row>
    <row r="3" spans="1:3" ht="12.75">
      <c r="A3" s="37" t="s">
        <v>0</v>
      </c>
      <c r="B3" s="37"/>
      <c r="C3" s="1">
        <f>IF(C1=0,0,SIGN(C1)/(1+(((1-(C1^2))^0.5)/(ABS(C1)))))</f>
        <v>-0.16952084719853724</v>
      </c>
    </row>
    <row r="5" spans="1:12" s="5" customFormat="1" ht="24.75" customHeight="1">
      <c r="A5" s="21" t="str">
        <f>'sorting page'!A1</f>
        <v>Company Name</v>
      </c>
      <c r="B5" s="17" t="str">
        <f>'sorting page'!B1</f>
        <v>Annual Returns (12/31/2001)</v>
      </c>
      <c r="C5" s="17" t="str">
        <f>'sorting page'!F1</f>
        <v>Simulated Judgment</v>
      </c>
      <c r="E5" s="14"/>
      <c r="F5" s="12"/>
      <c r="J5" s="27" t="s">
        <v>14</v>
      </c>
      <c r="K5" s="28" t="s">
        <v>483</v>
      </c>
      <c r="L5" s="26" t="s">
        <v>11</v>
      </c>
    </row>
    <row r="6" spans="1:3" ht="12.75">
      <c r="A6" s="9"/>
      <c r="B6" s="2"/>
      <c r="C6" s="2"/>
    </row>
    <row r="7" spans="1:5" ht="12.75">
      <c r="A7" s="9" t="str">
        <f>'sorting page'!A3</f>
        <v>Eastman Chemical</v>
      </c>
      <c r="B7" s="2">
        <f>'sorting page'!B3</f>
        <v>-0.5417902261535181</v>
      </c>
      <c r="C7" s="2">
        <f>'sorting page'!F3</f>
        <v>2.000135815299725</v>
      </c>
      <c r="E7" s="13" t="s">
        <v>485</v>
      </c>
    </row>
    <row r="8" spans="1:7" ht="12.75">
      <c r="A8" s="9" t="str">
        <f>'sorting page'!A4</f>
        <v>Tellabs, Inc.</v>
      </c>
      <c r="B8" s="2">
        <f>'sorting page'!B4</f>
        <v>-0.23473096291961382</v>
      </c>
      <c r="C8" s="2">
        <f>'sorting page'!F4</f>
        <v>1.8589305085315528</v>
      </c>
      <c r="E8" s="15"/>
      <c r="F8" s="10" t="s">
        <v>3</v>
      </c>
      <c r="G8" s="3">
        <f>AVERAGE('S&amp;P 500 data'!B3:B463)</f>
        <v>0.005139331151871834</v>
      </c>
    </row>
    <row r="9" spans="1:7" ht="12.75">
      <c r="A9" s="9" t="str">
        <f>'sorting page'!A5</f>
        <v>St Jude Medical</v>
      </c>
      <c r="B9" s="2">
        <f>'sorting page'!B5</f>
        <v>0.19437308121894106</v>
      </c>
      <c r="C9" s="2">
        <f>'sorting page'!F5</f>
        <v>1.8524468215397423</v>
      </c>
      <c r="E9" s="15"/>
      <c r="F9" s="10" t="s">
        <v>4</v>
      </c>
      <c r="G9" s="3">
        <f>STDEV('S&amp;P 500 data'!B3:B463)</f>
        <v>0.3636075898614613</v>
      </c>
    </row>
    <row r="10" spans="1:5" ht="12.75">
      <c r="A10" s="9" t="str">
        <f>'sorting page'!A6</f>
        <v>Citrix Systems</v>
      </c>
      <c r="B10" s="2">
        <f>'sorting page'!B6</f>
        <v>0.0009199987761367989</v>
      </c>
      <c r="C10" s="2">
        <f>'sorting page'!F6</f>
        <v>1.8487876494823154</v>
      </c>
      <c r="E10" s="13" t="s">
        <v>16</v>
      </c>
    </row>
    <row r="11" spans="1:12" ht="12.75">
      <c r="A11" s="9" t="str">
        <f>'sorting page'!A7</f>
        <v>Adobe Systems</v>
      </c>
      <c r="B11" s="2">
        <f>'sorting page'!B7</f>
        <v>-0.7462069018133755</v>
      </c>
      <c r="C11" s="2">
        <f>'sorting page'!F7</f>
        <v>1.8072823352115774</v>
      </c>
      <c r="F11" s="10" t="s">
        <v>3</v>
      </c>
      <c r="G11" s="7">
        <f>AVERAGE('S&amp;P 500 data'!B3:B26)</f>
        <v>-0.08896332476131903</v>
      </c>
      <c r="H11" s="7">
        <f>AVERAGE('S&amp;P 500 data'!B3:B49)</f>
        <v>-0.05598131563152997</v>
      </c>
      <c r="I11" s="7">
        <f>AVERAGE('S&amp;P 500 data'!B3:B96)</f>
        <v>0.03749702645204962</v>
      </c>
      <c r="J11" s="7">
        <f>AVERAGE('S&amp;P 500 data'!B3:B139)</f>
        <v>0.02265716497793917</v>
      </c>
      <c r="K11" s="7">
        <f>AVERAGE('S&amp;P 500 data'!B3:B186)</f>
        <v>0.016834074102957165</v>
      </c>
      <c r="L11" s="7">
        <f>AVERAGE('S&amp;P 500 data'!B3:B230)</f>
        <v>0.02043251256238264</v>
      </c>
    </row>
    <row r="12" spans="1:12" ht="12.75">
      <c r="A12" s="9" t="str">
        <f>'sorting page'!A8</f>
        <v>Boise Cascade</v>
      </c>
      <c r="B12" s="2">
        <f>'sorting page'!B8</f>
        <v>-0.4043933880285471</v>
      </c>
      <c r="C12" s="2">
        <f>'sorting page'!F8</f>
        <v>1.7484951113965028</v>
      </c>
      <c r="F12" s="10" t="s">
        <v>4</v>
      </c>
      <c r="G12" s="7">
        <f>STDEV('S&amp;P 500 data'!B3:B26)</f>
        <v>0.3245404519785461</v>
      </c>
      <c r="H12" s="7">
        <f>STDEV('S&amp;P 500 data'!B3:B49)</f>
        <v>0.328613415485667</v>
      </c>
      <c r="I12" s="7">
        <f>STDEV('S&amp;P 500 data'!B3:B96)</f>
        <v>0.4195635471419623</v>
      </c>
      <c r="J12" s="7">
        <f>STDEV('S&amp;P 500 data'!B3:B139)</f>
        <v>0.41441237813680565</v>
      </c>
      <c r="K12" s="7">
        <f>STDEV('S&amp;P 500 data'!B3:B186)</f>
        <v>0.39282026875328785</v>
      </c>
      <c r="L12" s="7">
        <f>STDEV('S&amp;P 500 data'!B3:B230)</f>
        <v>0.3819687536895957</v>
      </c>
    </row>
    <row r="13" spans="1:12" ht="12.75">
      <c r="A13" s="9" t="str">
        <f>'sorting page'!A9</f>
        <v>ALLTEL Corp.</v>
      </c>
      <c r="B13" s="2">
        <f>'sorting page'!B9</f>
        <v>-0.21070413101719654</v>
      </c>
      <c r="C13" s="2">
        <f>'sorting page'!F9</f>
        <v>1.6996517444315162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12</v>
      </c>
    </row>
    <row r="14" spans="1:3" ht="12.75">
      <c r="A14" s="9" t="str">
        <f>'sorting page'!A10</f>
        <v>Grainger (W.W.) Inc.</v>
      </c>
      <c r="B14" s="2">
        <f>'sorting page'!B10</f>
        <v>-0.21070413101719654</v>
      </c>
      <c r="C14" s="2">
        <f>'sorting page'!F10</f>
        <v>1.6996517444315162</v>
      </c>
    </row>
    <row r="15" spans="1:3" ht="12.75">
      <c r="A15" s="9" t="str">
        <f>'sorting page'!A11</f>
        <v>Ecolab Inc.</v>
      </c>
      <c r="B15" s="2">
        <f>'sorting page'!B11</f>
        <v>0.1680761635454473</v>
      </c>
      <c r="C15" s="2">
        <f>'sorting page'!F11</f>
        <v>1.6289337540227138</v>
      </c>
    </row>
    <row r="16" spans="1:3" ht="12.75">
      <c r="A16" s="9" t="str">
        <f>'sorting page'!A12</f>
        <v>Tenet Healthcare Corp.</v>
      </c>
      <c r="B16" s="2">
        <f>'sorting page'!B12</f>
        <v>0.08334050589873489</v>
      </c>
      <c r="C16" s="2">
        <f>'sorting page'!F12</f>
        <v>1.6253895091801096</v>
      </c>
    </row>
    <row r="17" spans="1:3" ht="12.75">
      <c r="A17" s="9" t="str">
        <f>'sorting page'!A13</f>
        <v>Allstate Corp.</v>
      </c>
      <c r="B17" s="2">
        <f>'sorting page'!B13</f>
        <v>-0.03450640895335966</v>
      </c>
      <c r="C17" s="2">
        <f>'sorting page'!F13</f>
        <v>1.6130426013103005</v>
      </c>
    </row>
    <row r="18" spans="1:7" ht="12.75">
      <c r="A18" s="9" t="str">
        <f>'sorting page'!A14</f>
        <v>U.S. Bancorp (Old2)</v>
      </c>
      <c r="B18" s="2">
        <f>'sorting page'!B14</f>
        <v>-0.03450640895335966</v>
      </c>
      <c r="C18" s="2">
        <f>'sorting page'!F14</f>
        <v>1.6130426013103005</v>
      </c>
      <c r="G18" s="2"/>
    </row>
    <row r="19" spans="1:7" ht="12.75">
      <c r="A19" s="9" t="str">
        <f>'sorting page'!A15</f>
        <v>MetLife Inc.</v>
      </c>
      <c r="B19" s="2">
        <f>'sorting page'!B15</f>
        <v>-0.2268626668383521</v>
      </c>
      <c r="C19" s="2">
        <f>'sorting page'!F15</f>
        <v>1.604998191678676</v>
      </c>
      <c r="G19" s="7"/>
    </row>
    <row r="20" spans="1:3" ht="12.75">
      <c r="A20" s="9" t="str">
        <f>'sorting page'!A16</f>
        <v>Home Depot</v>
      </c>
      <c r="B20" s="2">
        <f>'sorting page'!B16</f>
        <v>0.04718049254582124</v>
      </c>
      <c r="C20" s="2">
        <f>'sorting page'!F16</f>
        <v>1.5563575455125007</v>
      </c>
    </row>
    <row r="21" spans="1:5" ht="12.75">
      <c r="A21" s="9" t="str">
        <f>'sorting page'!A17</f>
        <v>Johnson &amp; Johnson</v>
      </c>
      <c r="B21" s="2">
        <f>'sorting page'!B17</f>
        <v>-0.04961073775968473</v>
      </c>
      <c r="C21" s="2">
        <f>'sorting page'!F17</f>
        <v>1.5486855395961907</v>
      </c>
      <c r="E21" s="13" t="s">
        <v>17</v>
      </c>
    </row>
    <row r="22" spans="1:12" ht="12.75">
      <c r="A22" s="9" t="str">
        <f>'sorting page'!A18</f>
        <v>Siebel  Systems Inc</v>
      </c>
      <c r="B22" s="2">
        <f>'sorting page'!B18</f>
        <v>0.07060366659117823</v>
      </c>
      <c r="C22" s="2">
        <f>'sorting page'!F18</f>
        <v>1.4957340297673223</v>
      </c>
      <c r="F22" s="10" t="s">
        <v>3</v>
      </c>
      <c r="G22" s="2">
        <f>AVERAGE(B7:B31)</f>
        <v>-0.14575915599835493</v>
      </c>
      <c r="H22" s="7">
        <f>AVERAGE('sorting page'!B3:B51)</f>
        <v>-0.09744780907799437</v>
      </c>
      <c r="I22" s="7">
        <f>AVERAGE('sorting page'!B3:B101)</f>
        <v>-0.09466064336612035</v>
      </c>
      <c r="J22" s="7">
        <f>AVERAGE('sorting page'!B3:B151)</f>
        <v>-0.07584958119684587</v>
      </c>
      <c r="K22" s="7">
        <f>AVERAGE('sorting page'!B3:B201)</f>
        <v>-0.07299748502054236</v>
      </c>
      <c r="L22" s="7">
        <f>AVERAGE('sorting page'!B3:B251)</f>
        <v>-0.06783510703484695</v>
      </c>
    </row>
    <row r="23" spans="1:12" ht="12.75">
      <c r="A23" s="9" t="str">
        <f>'sorting page'!A19</f>
        <v>Potlatch Corp.</v>
      </c>
      <c r="B23" s="2">
        <f>'sorting page'!B19</f>
        <v>-0.20758653754267098</v>
      </c>
      <c r="C23" s="2">
        <f>'sorting page'!F19</f>
        <v>1.4875914345586827</v>
      </c>
      <c r="F23" s="10" t="s">
        <v>4</v>
      </c>
      <c r="G23" s="7">
        <f>STDEV(B7:B31)</f>
        <v>0.29910006056471505</v>
      </c>
      <c r="H23" s="7">
        <f>STDEV('sorting page'!B3:B51)</f>
        <v>0.3445640979305885</v>
      </c>
      <c r="I23" s="7">
        <f>STDEV('sorting page'!B3:B101)</f>
        <v>0.3030283318277945</v>
      </c>
      <c r="J23" s="7">
        <f>STDEV('sorting page'!B3:B151)</f>
        <v>0.2863077542967441</v>
      </c>
      <c r="K23" s="7">
        <f>STDEV('sorting page'!B3:B201)</f>
        <v>0.3030296764795085</v>
      </c>
      <c r="L23" s="7">
        <f>STDEV('sorting page'!B3:B251)</f>
        <v>0.3085374350947946</v>
      </c>
    </row>
    <row r="24" spans="1:12" ht="12.75">
      <c r="A24" s="9" t="str">
        <f>'sorting page'!A20</f>
        <v>TXU Corp.</v>
      </c>
      <c r="B24" s="2">
        <f>'sorting page'!B20</f>
        <v>-0.01882088695245454</v>
      </c>
      <c r="C24" s="2">
        <f>'sorting page'!F20</f>
        <v>1.4815759774394368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12</v>
      </c>
    </row>
    <row r="25" spans="1:3" ht="12.75">
      <c r="A25" s="9" t="str">
        <f>'sorting page'!A21</f>
        <v>Temple-Inland</v>
      </c>
      <c r="B25" s="2">
        <f>'sorting page'!B21</f>
        <v>-0.7352212382628855</v>
      </c>
      <c r="C25" s="2">
        <f>'sorting page'!F21</f>
        <v>1.4770285504898193</v>
      </c>
    </row>
    <row r="26" spans="1:7" ht="12.75">
      <c r="A26" s="9" t="str">
        <f>'sorting page'!A22</f>
        <v>Bard (C.R.) Inc.</v>
      </c>
      <c r="B26" s="2">
        <f>'sorting page'!B22</f>
        <v>0.09172887510352279</v>
      </c>
      <c r="C26" s="2">
        <f>'sorting page'!F22</f>
        <v>1.4578346232647101</v>
      </c>
      <c r="F26" s="32" t="s">
        <v>3</v>
      </c>
      <c r="G26" s="33">
        <f>AVERAGE('sorting page'!B3:B77)</f>
        <v>-0.10412730807355869</v>
      </c>
    </row>
    <row r="27" spans="1:7" ht="12.75">
      <c r="A27" s="9" t="str">
        <f>'sorting page'!A23</f>
        <v>ITT Industries, Inc.</v>
      </c>
      <c r="B27" s="2">
        <f>'sorting page'!B23</f>
        <v>0.0847543272087956</v>
      </c>
      <c r="C27" s="2">
        <f>'sorting page'!F23</f>
        <v>1.4336587390046553</v>
      </c>
      <c r="F27" s="32" t="s">
        <v>4</v>
      </c>
      <c r="G27" s="33">
        <f>STDEV('sorting page'!B3:B77)</f>
        <v>0.3274285695138149</v>
      </c>
    </row>
    <row r="28" spans="1:7" ht="12.75">
      <c r="A28" s="9" t="str">
        <f>'sorting page'!A24</f>
        <v>Gillette Co.</v>
      </c>
      <c r="B28" s="2">
        <f>'sorting page'!B24</f>
        <v>-0.09954082380745721</v>
      </c>
      <c r="C28" s="2">
        <f>'sorting page'!F24</f>
        <v>1.3822825410426662</v>
      </c>
      <c r="F28" s="34"/>
      <c r="G28" s="34" t="s">
        <v>484</v>
      </c>
    </row>
    <row r="29" spans="1:3" ht="12.75">
      <c r="A29" s="9" t="str">
        <f>'sorting page'!A25</f>
        <v>Praxair, Inc.</v>
      </c>
      <c r="B29" s="2">
        <f>'sorting page'!B25</f>
        <v>0.15217907706890355</v>
      </c>
      <c r="C29" s="2">
        <f>'sorting page'!F25</f>
        <v>1.375698770831383</v>
      </c>
    </row>
    <row r="30" spans="1:3" ht="12.75">
      <c r="A30" s="9" t="str">
        <f>'sorting page'!A26</f>
        <v>PepsiCo Inc.</v>
      </c>
      <c r="B30" s="2">
        <f>'sorting page'!B26</f>
        <v>0.08100842387736339</v>
      </c>
      <c r="C30" s="2">
        <f>'sorting page'!F26</f>
        <v>1.347768558724931</v>
      </c>
    </row>
    <row r="31" spans="1:3" ht="12.75">
      <c r="A31" s="9" t="str">
        <f>'sorting page'!A27</f>
        <v>Parametric Technology</v>
      </c>
      <c r="B31" s="2">
        <f>'sorting page'!B27</f>
        <v>-0.8629580617740454</v>
      </c>
      <c r="C31" s="2">
        <f>'sorting page'!F27</f>
        <v>1.335415297503866</v>
      </c>
    </row>
  </sheetData>
  <mergeCells count="2">
    <mergeCell ref="A1:B1"/>
    <mergeCell ref="A3:B3"/>
  </mergeCells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drude</cp:lastModifiedBy>
  <cp:lastPrinted>2003-10-26T07:20:05Z</cp:lastPrinted>
  <dcterms:created xsi:type="dcterms:W3CDTF">2002-11-07T00:42:10Z</dcterms:created>
  <dcterms:modified xsi:type="dcterms:W3CDTF">2003-11-15T20:33:13Z</dcterms:modified>
  <cp:category/>
  <cp:version/>
  <cp:contentType/>
  <cp:contentStatus/>
</cp:coreProperties>
</file>