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510" windowWidth="19245" windowHeight="121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<sst xmlns="http://schemas.openxmlformats.org/spreadsheetml/2006/main" count="175" uniqueCount="175">
  <si>
    <t>Trades</t>
  </si>
  <si>
    <t>SR</t>
  </si>
  <si>
    <t>U:AMCRY</t>
  </si>
  <si>
    <t>U:AMLTY</t>
  </si>
  <si>
    <t>U:AWC</t>
  </si>
  <si>
    <t>U:BMBLY</t>
  </si>
  <si>
    <t>U:CCLAY</t>
  </si>
  <si>
    <t>U:CMSQY</t>
  </si>
  <si>
    <t>U:CMXHY</t>
  </si>
  <si>
    <t>U:FSUMY/F</t>
  </si>
  <si>
    <t>U:GENE</t>
  </si>
  <si>
    <t>U:JHX</t>
  </si>
  <si>
    <t>U:LVCLY</t>
  </si>
  <si>
    <t>U:LIHR</t>
  </si>
  <si>
    <t>U:LNCGY</t>
  </si>
  <si>
    <t>U:MQBKY</t>
  </si>
  <si>
    <t>U:NABZY</t>
  </si>
  <si>
    <t>U:NCMGY</t>
  </si>
  <si>
    <t>U:NVGN</t>
  </si>
  <si>
    <t>U:PRAN</t>
  </si>
  <si>
    <t>U:SMS</t>
  </si>
  <si>
    <t>U:SILXY</t>
  </si>
  <si>
    <t>U:SPHRY</t>
  </si>
  <si>
    <t>U:SSN</t>
  </si>
  <si>
    <t>U:TLSYY</t>
  </si>
  <si>
    <t>U:WBK</t>
  </si>
  <si>
    <t>U:WFGPY</t>
  </si>
  <si>
    <t>U:CSUAY</t>
  </si>
  <si>
    <t>U:TLK</t>
  </si>
  <si>
    <t>U:PUTKY</t>
  </si>
  <si>
    <t>U:HDB</t>
  </si>
  <si>
    <t>U:INFY</t>
  </si>
  <si>
    <t>U:PTI</t>
  </si>
  <si>
    <t>U:TCL</t>
  </si>
  <si>
    <t>U:WIT</t>
  </si>
  <si>
    <t>U:ATE</t>
  </si>
  <si>
    <t>U:ACMUY</t>
  </si>
  <si>
    <t>U:ASGLY</t>
  </si>
  <si>
    <t>U:AIFLY</t>
  </si>
  <si>
    <t>U:BRDCY</t>
  </si>
  <si>
    <t>U:KBSTY</t>
  </si>
  <si>
    <t>U:CAJ</t>
  </si>
  <si>
    <t>U:WACLY</t>
  </si>
  <si>
    <t>U:KYO</t>
  </si>
  <si>
    <t>U:DWAHY</t>
  </si>
  <si>
    <t>U:DNPLY</t>
  </si>
  <si>
    <t>U:EJPRY</t>
  </si>
  <si>
    <t>U:ESALY</t>
  </si>
  <si>
    <t>U:FUJHY</t>
  </si>
  <si>
    <t>U:HACBY</t>
  </si>
  <si>
    <t>U:HIT</t>
  </si>
  <si>
    <t>U:HOCPY</t>
  </si>
  <si>
    <t>U:MNBEY</t>
  </si>
  <si>
    <t>U:IIJI</t>
  </si>
  <si>
    <t>U:NISTY</t>
  </si>
  <si>
    <t>U:CJPRY</t>
  </si>
  <si>
    <t>U:AONNY</t>
  </si>
  <si>
    <t>U:JUPIY</t>
  </si>
  <si>
    <t>U:KNBWY</t>
  </si>
  <si>
    <t>U:KNM</t>
  </si>
  <si>
    <t>U:KUB</t>
  </si>
  <si>
    <t>U:PC</t>
  </si>
  <si>
    <t>U:TKOMY</t>
  </si>
  <si>
    <t>U:MFG</t>
  </si>
  <si>
    <t>U:MKTAY</t>
  </si>
  <si>
    <t>U:MARUY</t>
  </si>
  <si>
    <t>U:NJ</t>
  </si>
  <si>
    <t>U:NMR</t>
  </si>
  <si>
    <t>U:NTDOY</t>
  </si>
  <si>
    <t>U:NSANY</t>
  </si>
  <si>
    <t>U:NPNYY</t>
  </si>
  <si>
    <t>U:OCPNY</t>
  </si>
  <si>
    <t>U:OMRNY</t>
  </si>
  <si>
    <t>U:IX</t>
  </si>
  <si>
    <t>U:PMSEY</t>
  </si>
  <si>
    <t>U:TONPY</t>
  </si>
  <si>
    <t>U:TMICY</t>
  </si>
  <si>
    <t>U:FRCOY</t>
  </si>
  <si>
    <t>U:RICOY</t>
  </si>
  <si>
    <t>U:ROHCY</t>
  </si>
  <si>
    <t>U:SKHSY</t>
  </si>
  <si>
    <t>U:SEKEY</t>
  </si>
  <si>
    <t>U:SGAMY</t>
  </si>
  <si>
    <t>U:SVNDY</t>
  </si>
  <si>
    <t>SNYFY</t>
  </si>
  <si>
    <t>U:SHCAY</t>
  </si>
  <si>
    <t>U:SKLKY</t>
  </si>
  <si>
    <t>U:SSDOY</t>
  </si>
  <si>
    <t>U:SNE</t>
  </si>
  <si>
    <t>U:SMMLY</t>
  </si>
  <si>
    <t>U:THKLY</t>
  </si>
  <si>
    <t>U:TOTDY</t>
  </si>
  <si>
    <t>U:TRYIY</t>
  </si>
  <si>
    <t>U:DCM</t>
  </si>
  <si>
    <t>U:TKGSY</t>
  </si>
  <si>
    <t>U:MAURY</t>
  </si>
  <si>
    <t>U:SSUMY</t>
  </si>
  <si>
    <t>U:FUAIY</t>
  </si>
  <si>
    <t>U:ALPMY</t>
  </si>
  <si>
    <t>U:MSBHY</t>
  </si>
  <si>
    <t>U:OIIM</t>
  </si>
  <si>
    <t>U:HLPPY</t>
  </si>
  <si>
    <t>U:BKEAY</t>
  </si>
  <si>
    <t>U:BHKLY</t>
  </si>
  <si>
    <t>U:DIPGY</t>
  </si>
  <si>
    <t>U:CPCAY</t>
  </si>
  <si>
    <t>U:CHEUY</t>
  </si>
  <si>
    <t>U:CTPCY</t>
  </si>
  <si>
    <t>U:FPAFY</t>
  </si>
  <si>
    <t>U:GULRY</t>
  </si>
  <si>
    <t>U:HLDCY</t>
  </si>
  <si>
    <t>U:HOKCY</t>
  </si>
  <si>
    <t>U:HGKGY</t>
  </si>
  <si>
    <t>U:HKXCY</t>
  </si>
  <si>
    <t>U:HNP</t>
  </si>
  <si>
    <t>U:HSNGY</t>
  </si>
  <si>
    <t>U:JELCY</t>
  </si>
  <si>
    <t>U:NDVLY</t>
  </si>
  <si>
    <t>U:PNGAY</t>
  </si>
  <si>
    <t>U:CPKPY</t>
  </si>
  <si>
    <t>U:SUHJY</t>
  </si>
  <si>
    <t>U:SHI</t>
  </si>
  <si>
    <t>U:SMI</t>
  </si>
  <si>
    <t>U:SWRAY</t>
  </si>
  <si>
    <t>U:TCEHY</t>
  </si>
  <si>
    <t>U:TTNDY</t>
  </si>
  <si>
    <t>U:TSGTY</t>
  </si>
  <si>
    <t>U:TVBCY</t>
  </si>
  <si>
    <t>U:CHU</t>
  </si>
  <si>
    <t>U:WHLKY</t>
  </si>
  <si>
    <t>U:YZC</t>
  </si>
  <si>
    <t>U:YUEIY</t>
  </si>
  <si>
    <t>U:KEP</t>
  </si>
  <si>
    <t>U:WF</t>
  </si>
  <si>
    <t>U:PKX</t>
  </si>
  <si>
    <t>U:SHG</t>
  </si>
  <si>
    <t>U:SKM</t>
  </si>
  <si>
    <t>U:MLYBY</t>
  </si>
  <si>
    <t>U:PHI</t>
  </si>
  <si>
    <t>U:AVIFY</t>
  </si>
  <si>
    <t>U:DBSDY</t>
  </si>
  <si>
    <t>U:WLMY</t>
  </si>
  <si>
    <t>U:NPTOY</t>
  </si>
  <si>
    <t>U:UOVEY</t>
  </si>
  <si>
    <t>U:AUO</t>
  </si>
  <si>
    <t>U:SPIL</t>
  </si>
  <si>
    <t>U:TSM</t>
  </si>
  <si>
    <t>U:UMC</t>
  </si>
  <si>
    <t>Tdays</t>
  </si>
  <si>
    <t>Avsp</t>
  </si>
  <si>
    <t>medsp</t>
  </si>
  <si>
    <t>propzeret</t>
  </si>
  <si>
    <t>Tradespery</t>
  </si>
  <si>
    <t>Avret</t>
  </si>
  <si>
    <t>stdevret</t>
  </si>
  <si>
    <t>medret</t>
  </si>
  <si>
    <t>avdur</t>
  </si>
  <si>
    <t>stdevdur</t>
  </si>
  <si>
    <t>Meddur</t>
  </si>
  <si>
    <t>Mkcap</t>
  </si>
  <si>
    <t>avgvol</t>
  </si>
  <si>
    <t>prop2</t>
  </si>
  <si>
    <t>avgvol2</t>
  </si>
  <si>
    <t>Zero-D</t>
  </si>
  <si>
    <t>ZRetF(D)</t>
  </si>
  <si>
    <t>MEAN</t>
  </si>
  <si>
    <t>ST DEV</t>
  </si>
  <si>
    <t>MEDIAN</t>
  </si>
  <si>
    <t>MAX</t>
  </si>
  <si>
    <t>MIN</t>
  </si>
  <si>
    <t>Rolld</t>
  </si>
  <si>
    <t>Rollf</t>
  </si>
  <si>
    <t>firm</t>
  </si>
  <si>
    <t>StockRet</t>
  </si>
  <si>
    <t>StockVol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</si>
</sst>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;[Red]0"/>
    <numFmt numFmtId="166" formatCode="0.00000000000000000"/>
    <numFmt numFmtId="167" formatCode="0.00000"/>
    <numFmt numFmtId="168" formatCode="0.000000"/>
  </numFmts>
  <fonts count="44">
    <font>
      <sz val="10"/>
      <name val="Arial"/>
      <family val="0"/>
    </font>
    <font>
      <sz val="11"/>
      <name val="Arial"/>
      <family val="2"/>
    </font>
    <font>
      <b/>
      <sz val="10"/>
      <color indexed="17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8"/>
      <name val="Arial"/>
      <family val="2"/>
    </font>
    <font>
      <b/>
      <sz val="10"/>
      <color indexed="18"/>
      <name val="Arial"/>
      <family val="0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Arial"/>
      <family val="0"/>
    </font>
    <font>
      <b/>
      <sz val="9"/>
      <color indexed="17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0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3" fillId="0" borderId="2" xfId="0" applyFont="1" applyBorder="1" applyAlignment="1">
      <alignment vertical="top" wrapText="1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17" fillId="0" borderId="2" xfId="0" applyFont="1" applyBorder="1" applyAlignment="1">
      <alignment vertical="top" wrapText="1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2" xfId="0" applyFont="1" applyBorder="1" applyAlignment="1">
      <alignment vertical="top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8" fillId="0" borderId="0" xfId="0" applyFont="1" applyFill="1" applyBorder="1" applyAlignment="1">
      <alignment horizontal="left" vertical="top" wrapText="1"/>
    </xf>
    <xf numFmtId="2" fontId="2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0" fillId="0" borderId="1" xfId="0" applyNumberFormat="1" applyFont="1" applyBorder="1" applyAlignment="1">
      <alignment horizontal="left" vertical="top" wrapText="1"/>
    </xf>
    <xf numFmtId="1" fontId="2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 wrapText="1"/>
    </xf>
    <xf numFmtId="164" fontId="25" fillId="0" borderId="0" xfId="0" applyNumberFormat="1" applyFont="1" applyAlignment="1">
      <alignment horizontal="right" vertical="top" wrapText="1"/>
    </xf>
    <xf numFmtId="167" fontId="0" fillId="0" borderId="0" xfId="0" applyNumberFormat="1" applyAlignment="1">
      <alignment/>
    </xf>
    <xf numFmtId="167" fontId="14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167" fontId="33" fillId="0" borderId="0" xfId="0" applyNumberFormat="1" applyFont="1" applyAlignment="1">
      <alignment/>
    </xf>
    <xf numFmtId="0" fontId="35" fillId="0" borderId="0" xfId="0" applyFont="1" applyAlignment="1">
      <alignment/>
    </xf>
    <xf numFmtId="167" fontId="35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164" fontId="15" fillId="0" borderId="0" xfId="0" applyNumberFormat="1" applyFont="1" applyAlignment="1">
      <alignment horizontal="right" vertical="top" wrapText="1"/>
    </xf>
    <xf numFmtId="0" fontId="37" fillId="0" borderId="2" xfId="0" applyFont="1" applyBorder="1" applyAlignment="1">
      <alignment vertical="top" wrapText="1"/>
    </xf>
    <xf numFmtId="9" fontId="29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0" fillId="0" borderId="0" xfId="0" applyFont="1" applyBorder="1" applyAlignment="1">
      <alignment horizontal="left" vertical="top" wrapText="1"/>
    </xf>
    <xf numFmtId="9" fontId="0" fillId="0" borderId="0" xfId="0" applyNumberFormat="1" applyFont="1" applyAlignment="1">
      <alignment/>
    </xf>
    <xf numFmtId="0" fontId="41" fillId="0" borderId="1" xfId="0" applyFont="1" applyBorder="1" applyAlignment="1">
      <alignment vertical="top" wrapText="1"/>
    </xf>
    <xf numFmtId="0" fontId="31" fillId="0" borderId="0" xfId="0" applyFont="1" applyAlignment="1">
      <alignment/>
    </xf>
    <xf numFmtId="0" fontId="42" fillId="0" borderId="0" xfId="0" applyFont="1" applyAlignment="1">
      <alignment horizontal="right" vertical="top" wrapText="1"/>
    </xf>
    <xf numFmtId="164" fontId="42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horizontal="right" wrapText="1"/>
    </xf>
    <xf numFmtId="1" fontId="31" fillId="0" borderId="0" xfId="0" applyNumberFormat="1" applyFont="1" applyAlignment="1">
      <alignment/>
    </xf>
    <xf numFmtId="167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167" fontId="31" fillId="0" borderId="0" xfId="0" applyNumberFormat="1" applyFont="1" applyAlignment="1">
      <alignment/>
    </xf>
    <xf numFmtId="0" fontId="41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6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X1" sqref="X1"/>
    </sheetView>
  </sheetViews>
  <sheetFormatPr defaultColWidth="9.140625" defaultRowHeight="12.75"/>
  <cols>
    <col min="1" max="1" width="12.8515625" style="1" customWidth="1"/>
    <col min="2" max="2" width="9.00390625" style="0" customWidth="1"/>
    <col min="3" max="3" width="8.140625" style="0" customWidth="1"/>
    <col min="4" max="4" width="9.00390625" style="0" customWidth="1"/>
    <col min="5" max="5" width="8.140625" style="2" customWidth="1"/>
    <col min="6" max="6" width="8.421875" style="2" customWidth="1"/>
    <col min="7" max="7" width="9.00390625" style="2" customWidth="1"/>
    <col min="8" max="8" width="8.140625" style="0" customWidth="1"/>
    <col min="9" max="9" width="11.57421875" style="2" customWidth="1"/>
    <col min="10" max="10" width="7.7109375" style="0" customWidth="1"/>
    <col min="11" max="11" width="7.8515625" style="0" customWidth="1"/>
    <col min="12" max="12" width="8.421875" style="0" customWidth="1"/>
    <col min="13" max="14" width="7.57421875" style="0" customWidth="1"/>
    <col min="15" max="15" width="7.8515625" style="0" customWidth="1"/>
    <col min="16" max="16" width="7.00390625" style="0" customWidth="1"/>
    <col min="17" max="17" width="6.28125" style="0" customWidth="1"/>
    <col min="18" max="18" width="9.28125" style="8" customWidth="1"/>
    <col min="19" max="19" width="11.7109375" style="0" customWidth="1"/>
    <col min="20" max="20" width="9.7109375" style="65" customWidth="1"/>
    <col min="24" max="24" width="12.421875" style="0" customWidth="1"/>
    <col min="25" max="25" width="10.8515625" style="0" customWidth="1"/>
    <col min="27" max="27" width="10.421875" style="0" customWidth="1"/>
    <col min="29" max="29" width="10.7109375" style="0" customWidth="1"/>
    <col min="30" max="30" width="11.00390625" style="0" customWidth="1"/>
    <col min="31" max="31" width="10.7109375" style="0" customWidth="1"/>
    <col min="34" max="34" width="10.421875" style="65" customWidth="1"/>
    <col min="35" max="35" width="10.7109375" style="0" customWidth="1"/>
    <col min="36" max="36" width="13.57421875" style="0" customWidth="1"/>
  </cols>
  <sheetData>
    <row r="1" spans="1:36" ht="15" thickBot="1">
      <c r="A1" s="1" t="s">
        <v>172</v>
      </c>
      <c r="B1" t="s">
        <v>148</v>
      </c>
      <c r="C1" t="s">
        <v>163</v>
      </c>
      <c r="D1" t="s">
        <v>164</v>
      </c>
      <c r="E1" s="2" t="s">
        <v>149</v>
      </c>
      <c r="F1" s="2" t="s">
        <v>150</v>
      </c>
      <c r="G1" s="2" t="s">
        <v>151</v>
      </c>
      <c r="H1" t="s">
        <v>0</v>
      </c>
      <c r="I1" s="2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  <c r="O1" t="s">
        <v>158</v>
      </c>
      <c r="P1" t="s">
        <v>159</v>
      </c>
      <c r="Q1" t="s">
        <v>1</v>
      </c>
      <c r="R1" s="8" t="s">
        <v>160</v>
      </c>
      <c r="S1" t="s">
        <v>162</v>
      </c>
      <c r="T1" s="65" t="s">
        <v>161</v>
      </c>
      <c r="U1" t="s">
        <v>170</v>
      </c>
      <c r="V1" t="s">
        <v>171</v>
      </c>
      <c r="W1" t="s">
        <v>173</v>
      </c>
      <c r="X1" t="s">
        <v>174</v>
      </c>
      <c r="AB1" s="67"/>
      <c r="AD1" s="67"/>
      <c r="AF1" s="67"/>
      <c r="AJ1" s="67"/>
    </row>
    <row r="2" spans="1:37" ht="16.5" thickBot="1">
      <c r="A2" s="3" t="s">
        <v>2</v>
      </c>
      <c r="B2">
        <v>1187</v>
      </c>
      <c r="C2">
        <v>11</v>
      </c>
      <c r="D2">
        <v>56</v>
      </c>
      <c r="E2" s="2">
        <v>0.032902249666221885</v>
      </c>
      <c r="F2" s="2">
        <v>0.012038805953326737</v>
      </c>
      <c r="G2" s="2">
        <f>D2/B2</f>
        <v>0.04717775905644482</v>
      </c>
      <c r="H2" s="4">
        <v>71</v>
      </c>
      <c r="I2" s="63">
        <f>H2/B2*252</f>
        <v>15.073294018534119</v>
      </c>
      <c r="J2" s="4">
        <v>0.0129</v>
      </c>
      <c r="K2" s="4">
        <v>0.0178</v>
      </c>
      <c r="L2" s="4">
        <v>0.015</v>
      </c>
      <c r="M2" s="4">
        <v>5.18</v>
      </c>
      <c r="N2" s="4">
        <v>4.95</v>
      </c>
      <c r="O2" s="5">
        <v>4</v>
      </c>
      <c r="P2">
        <v>9</v>
      </c>
      <c r="Q2">
        <v>0.69</v>
      </c>
      <c r="R2" s="8">
        <v>6306</v>
      </c>
      <c r="S2" s="8">
        <f>R2^2</f>
        <v>39765636</v>
      </c>
      <c r="T2" s="65">
        <f>G2^2</f>
        <v>0.002225740949587961</v>
      </c>
      <c r="U2">
        <v>0.003533634972355539</v>
      </c>
      <c r="V2">
        <v>0.021549784350413884</v>
      </c>
      <c r="W2" s="2">
        <v>0.0005003993167160415</v>
      </c>
      <c r="X2" s="2">
        <v>0.023132225441221458</v>
      </c>
      <c r="Y2" s="2"/>
      <c r="Z2" s="2"/>
      <c r="AA2" s="2"/>
      <c r="AB2" s="2"/>
      <c r="AC2" s="2"/>
      <c r="AD2" s="2"/>
      <c r="AE2" s="2"/>
      <c r="AF2" s="8"/>
      <c r="AG2" s="8"/>
      <c r="AI2" s="65"/>
      <c r="AJ2" s="65"/>
      <c r="AK2" s="2"/>
    </row>
    <row r="3" spans="1:37" ht="16.5" thickBot="1">
      <c r="A3" s="6" t="s">
        <v>3</v>
      </c>
      <c r="B3">
        <v>829</v>
      </c>
      <c r="C3">
        <v>8</v>
      </c>
      <c r="D3">
        <v>320</v>
      </c>
      <c r="E3" s="2">
        <v>0.17658282940868122</v>
      </c>
      <c r="F3" s="2">
        <v>0.0072004669838166</v>
      </c>
      <c r="G3" s="2">
        <f aca="true" t="shared" si="0" ref="G3:G56">D3/B3</f>
        <v>0.38600723763570566</v>
      </c>
      <c r="H3" s="4">
        <v>23</v>
      </c>
      <c r="I3" s="63">
        <f aca="true" t="shared" si="1" ref="I3:I56">H3/B3*252</f>
        <v>6.991556091676719</v>
      </c>
      <c r="J3" s="4">
        <v>0.0485</v>
      </c>
      <c r="K3" s="4">
        <v>0.0588</v>
      </c>
      <c r="L3" s="4">
        <v>0.0333</v>
      </c>
      <c r="M3" s="4">
        <v>5.91</v>
      </c>
      <c r="N3" s="4">
        <v>6.83</v>
      </c>
      <c r="O3" s="5">
        <v>4</v>
      </c>
      <c r="P3">
        <v>10.77</v>
      </c>
      <c r="Q3">
        <v>0.23</v>
      </c>
      <c r="R3" s="8">
        <v>6525</v>
      </c>
      <c r="S3" s="8">
        <f aca="true" t="shared" si="2" ref="S3:S66">R3^2</f>
        <v>42575625</v>
      </c>
      <c r="T3" s="65">
        <f aca="true" t="shared" si="3" ref="T3:T66">G3^2</f>
        <v>0.14900158750714815</v>
      </c>
      <c r="U3">
        <v>0.009573988072066176</v>
      </c>
      <c r="V3">
        <v>0.013552084994561599</v>
      </c>
      <c r="W3" s="2">
        <v>0.0006205948919045737</v>
      </c>
      <c r="X3" s="2">
        <v>0.025258642782836953</v>
      </c>
      <c r="Y3" s="2"/>
      <c r="Z3" s="2"/>
      <c r="AA3" s="2"/>
      <c r="AB3" s="2"/>
      <c r="AC3" s="2"/>
      <c r="AD3" s="2"/>
      <c r="AE3" s="2"/>
      <c r="AF3" s="8"/>
      <c r="AG3" s="8"/>
      <c r="AI3" s="65"/>
      <c r="AJ3" s="65"/>
      <c r="AK3" s="2"/>
    </row>
    <row r="4" spans="1:37" s="106" customFormat="1" ht="16.5" thickBot="1">
      <c r="A4" s="105" t="s">
        <v>4</v>
      </c>
      <c r="B4" s="106">
        <v>695</v>
      </c>
      <c r="C4" s="106">
        <v>5</v>
      </c>
      <c r="D4" s="106">
        <v>34</v>
      </c>
      <c r="E4" s="55">
        <v>-0.0003222838723287133</v>
      </c>
      <c r="F4" s="55">
        <v>2.6540988765644258E-05</v>
      </c>
      <c r="G4" s="55">
        <f t="shared" si="0"/>
        <v>0.04892086330935252</v>
      </c>
      <c r="H4" s="107">
        <v>116</v>
      </c>
      <c r="I4" s="108">
        <f t="shared" si="1"/>
        <v>42.060431654676265</v>
      </c>
      <c r="J4" s="107">
        <v>0.0245</v>
      </c>
      <c r="K4" s="107">
        <v>0.0358</v>
      </c>
      <c r="L4" s="107">
        <v>0.0183</v>
      </c>
      <c r="M4" s="107">
        <v>7.3</v>
      </c>
      <c r="N4" s="107">
        <v>10.38</v>
      </c>
      <c r="O4" s="109">
        <v>3</v>
      </c>
      <c r="P4" s="106">
        <v>2.23</v>
      </c>
      <c r="Q4" s="106">
        <v>1.17</v>
      </c>
      <c r="R4" s="110">
        <v>372781</v>
      </c>
      <c r="S4" s="110">
        <f t="shared" si="2"/>
        <v>138965673961</v>
      </c>
      <c r="T4" s="111">
        <f t="shared" si="3"/>
        <v>0.0023932508669323536</v>
      </c>
      <c r="U4" s="106">
        <v>0.014768605772480303</v>
      </c>
      <c r="V4" s="106">
        <v>0.020847591340020996</v>
      </c>
      <c r="W4" s="70">
        <v>-0.0003222838723287133</v>
      </c>
      <c r="X4" s="70">
        <v>0.020955596327538916</v>
      </c>
      <c r="Y4" s="70"/>
      <c r="Z4" s="70"/>
      <c r="AA4" s="70"/>
      <c r="AB4" s="70"/>
      <c r="AC4" s="70"/>
      <c r="AD4" s="70"/>
      <c r="AE4" s="70"/>
      <c r="AF4" s="112"/>
      <c r="AG4" s="112"/>
      <c r="AH4" s="113"/>
      <c r="AI4" s="113"/>
      <c r="AJ4" s="113"/>
      <c r="AK4" s="55"/>
    </row>
    <row r="5" spans="1:37" ht="16.5" thickBot="1">
      <c r="A5" s="7" t="s">
        <v>5</v>
      </c>
      <c r="B5">
        <v>720</v>
      </c>
      <c r="C5">
        <v>6</v>
      </c>
      <c r="D5">
        <v>135</v>
      </c>
      <c r="E5" s="2">
        <v>-0.0026564167034129208</v>
      </c>
      <c r="F5" s="2">
        <v>-0.005828658980685297</v>
      </c>
      <c r="G5" s="2">
        <f t="shared" si="0"/>
        <v>0.1875</v>
      </c>
      <c r="H5" s="4">
        <v>49</v>
      </c>
      <c r="I5" s="63">
        <f t="shared" si="1"/>
        <v>17.15</v>
      </c>
      <c r="J5" s="4">
        <v>0.0294</v>
      </c>
      <c r="K5" s="4">
        <v>0.0235</v>
      </c>
      <c r="L5" s="4">
        <v>0.0296</v>
      </c>
      <c r="M5" s="4">
        <v>6.22</v>
      </c>
      <c r="N5" s="4">
        <v>6.17</v>
      </c>
      <c r="O5" s="5">
        <v>4</v>
      </c>
      <c r="P5">
        <v>9.21</v>
      </c>
      <c r="Q5">
        <v>0.24</v>
      </c>
      <c r="R5" s="8">
        <v>19138</v>
      </c>
      <c r="S5" s="8">
        <f t="shared" si="2"/>
        <v>366263044</v>
      </c>
      <c r="T5" s="65">
        <f t="shared" si="3"/>
        <v>0.03515625</v>
      </c>
      <c r="U5">
        <v>0.005760914936667321</v>
      </c>
      <c r="V5">
        <v>0.03184663440424878</v>
      </c>
      <c r="W5" s="2">
        <v>0.0012672583514680323</v>
      </c>
      <c r="X5" s="2">
        <v>0.022137257079693228</v>
      </c>
      <c r="Y5" s="2"/>
      <c r="Z5" s="2"/>
      <c r="AA5" s="2"/>
      <c r="AB5" s="2"/>
      <c r="AC5" s="2"/>
      <c r="AD5" s="2"/>
      <c r="AE5" s="2"/>
      <c r="AF5" s="8"/>
      <c r="AG5" s="8"/>
      <c r="AI5" s="65"/>
      <c r="AJ5" s="65"/>
      <c r="AK5" s="2"/>
    </row>
    <row r="6" spans="1:37" ht="16.5" thickBot="1">
      <c r="A6" s="7" t="s">
        <v>6</v>
      </c>
      <c r="B6">
        <v>3130</v>
      </c>
      <c r="C6" s="8">
        <v>31</v>
      </c>
      <c r="D6" s="8">
        <v>484</v>
      </c>
      <c r="E6" s="2">
        <v>0.008739464470627687</v>
      </c>
      <c r="F6" s="2">
        <v>0.002030546232296815</v>
      </c>
      <c r="G6" s="2">
        <f t="shared" si="0"/>
        <v>0.1546325878594249</v>
      </c>
      <c r="H6" s="4">
        <v>187</v>
      </c>
      <c r="I6" s="63">
        <f t="shared" si="1"/>
        <v>15.0555910543131</v>
      </c>
      <c r="J6" s="4">
        <v>0.0353</v>
      </c>
      <c r="K6" s="4">
        <v>0.0318</v>
      </c>
      <c r="L6" s="4">
        <v>0.0319</v>
      </c>
      <c r="M6" s="4">
        <v>4.5</v>
      </c>
      <c r="N6" s="4">
        <v>7.43</v>
      </c>
      <c r="O6" s="5">
        <v>2</v>
      </c>
      <c r="P6">
        <v>9.97</v>
      </c>
      <c r="Q6">
        <v>0.43</v>
      </c>
      <c r="R6" s="8">
        <v>11659</v>
      </c>
      <c r="S6" s="8">
        <f t="shared" si="2"/>
        <v>135932281</v>
      </c>
      <c r="T6" s="65">
        <f t="shared" si="3"/>
        <v>0.023911237228102764</v>
      </c>
      <c r="U6">
        <v>0.010638423547476288</v>
      </c>
      <c r="V6">
        <v>0.02297892167846355</v>
      </c>
      <c r="W6" s="2">
        <v>0.0006787207656877293</v>
      </c>
      <c r="X6" s="2">
        <v>0.019335821121561136</v>
      </c>
      <c r="Y6" s="2"/>
      <c r="Z6" s="2"/>
      <c r="AA6" s="2"/>
      <c r="AB6" s="2"/>
      <c r="AC6" s="2"/>
      <c r="AD6" s="2"/>
      <c r="AE6" s="2"/>
      <c r="AF6" s="8"/>
      <c r="AG6" s="8"/>
      <c r="AI6" s="65"/>
      <c r="AJ6" s="65"/>
      <c r="AK6" s="2"/>
    </row>
    <row r="7" spans="1:37" ht="16.5" thickBot="1">
      <c r="A7" s="7" t="s">
        <v>7</v>
      </c>
      <c r="B7">
        <v>1864</v>
      </c>
      <c r="C7" s="8">
        <v>18</v>
      </c>
      <c r="D7" s="8">
        <v>920</v>
      </c>
      <c r="E7" s="2">
        <v>0.005097704975028363</v>
      </c>
      <c r="F7" s="2">
        <v>0.008067764123579235</v>
      </c>
      <c r="G7" s="2">
        <f t="shared" si="0"/>
        <v>0.49356223175965663</v>
      </c>
      <c r="H7" s="4">
        <v>41</v>
      </c>
      <c r="I7" s="63">
        <f t="shared" si="1"/>
        <v>5.542918454935623</v>
      </c>
      <c r="J7" s="4">
        <v>0.0811</v>
      </c>
      <c r="K7" s="4">
        <v>0.0867</v>
      </c>
      <c r="L7" s="4">
        <v>0.0639</v>
      </c>
      <c r="M7" s="4">
        <v>10.29</v>
      </c>
      <c r="N7" s="4">
        <v>11.47</v>
      </c>
      <c r="O7" s="5">
        <v>7</v>
      </c>
      <c r="P7">
        <v>4.31</v>
      </c>
      <c r="Q7">
        <v>0.56</v>
      </c>
      <c r="R7" s="8">
        <v>2066</v>
      </c>
      <c r="S7" s="8">
        <f t="shared" si="2"/>
        <v>4268356</v>
      </c>
      <c r="T7" s="65">
        <f t="shared" si="3"/>
        <v>0.243603676619573</v>
      </c>
      <c r="U7">
        <v>0.010125917487180131</v>
      </c>
      <c r="V7">
        <v>0.04022917512223823</v>
      </c>
      <c r="W7" s="2">
        <v>0.0006821100171225307</v>
      </c>
      <c r="X7" s="2">
        <v>0.024279005173622963</v>
      </c>
      <c r="Y7" s="2"/>
      <c r="Z7" s="2"/>
      <c r="AA7" s="2"/>
      <c r="AB7" s="2"/>
      <c r="AC7" s="2"/>
      <c r="AD7" s="2"/>
      <c r="AE7" s="2"/>
      <c r="AF7" s="8"/>
      <c r="AG7" s="8"/>
      <c r="AI7" s="65"/>
      <c r="AJ7" s="65"/>
      <c r="AK7" s="2"/>
    </row>
    <row r="8" spans="1:37" ht="16.5" thickBot="1">
      <c r="A8" s="7" t="s">
        <v>8</v>
      </c>
      <c r="B8">
        <v>813</v>
      </c>
      <c r="C8" s="8">
        <v>8</v>
      </c>
      <c r="D8" s="8">
        <v>67</v>
      </c>
      <c r="E8" s="2">
        <v>0.0009506270110721261</v>
      </c>
      <c r="F8" s="2">
        <v>0.001481892002602514</v>
      </c>
      <c r="G8" s="2">
        <f t="shared" si="0"/>
        <v>0.08241082410824108</v>
      </c>
      <c r="H8" s="4">
        <v>45</v>
      </c>
      <c r="I8" s="63">
        <f t="shared" si="1"/>
        <v>13.948339483394834</v>
      </c>
      <c r="J8" s="4">
        <v>0.0212</v>
      </c>
      <c r="K8" s="4">
        <v>0.0196</v>
      </c>
      <c r="L8" s="4">
        <v>0.0233</v>
      </c>
      <c r="M8" s="4">
        <v>1.91</v>
      </c>
      <c r="N8" s="4">
        <v>1.46</v>
      </c>
      <c r="O8" s="5">
        <v>1</v>
      </c>
      <c r="P8">
        <v>20.28</v>
      </c>
      <c r="Q8">
        <v>1.08</v>
      </c>
      <c r="R8" s="8">
        <v>18038</v>
      </c>
      <c r="S8" s="8">
        <f t="shared" si="2"/>
        <v>325369444</v>
      </c>
      <c r="T8" s="65">
        <f t="shared" si="3"/>
        <v>0.006791543930199448</v>
      </c>
      <c r="U8">
        <v>0.004465195159702286</v>
      </c>
      <c r="V8">
        <v>0.019960851353359187</v>
      </c>
      <c r="W8" s="2">
        <v>0.0006542048841669388</v>
      </c>
      <c r="X8" s="2">
        <v>0.020258795059367944</v>
      </c>
      <c r="Y8" s="2"/>
      <c r="Z8" s="2"/>
      <c r="AA8" s="2"/>
      <c r="AB8" s="2"/>
      <c r="AC8" s="2"/>
      <c r="AD8" s="2"/>
      <c r="AE8" s="2"/>
      <c r="AF8" s="8"/>
      <c r="AG8" s="8"/>
      <c r="AI8" s="65"/>
      <c r="AJ8" s="65"/>
      <c r="AK8" s="2"/>
    </row>
    <row r="9" spans="1:37" s="10" customFormat="1" ht="16.5" thickBot="1">
      <c r="A9" s="9" t="s">
        <v>9</v>
      </c>
      <c r="B9" s="10">
        <v>718</v>
      </c>
      <c r="C9" s="10">
        <v>6</v>
      </c>
      <c r="D9" s="10">
        <v>117</v>
      </c>
      <c r="E9" s="11">
        <v>0.0008</v>
      </c>
      <c r="F9" s="11">
        <v>1E-05</v>
      </c>
      <c r="G9" s="2">
        <f t="shared" si="0"/>
        <v>0.16295264623955433</v>
      </c>
      <c r="H9" s="12">
        <v>45</v>
      </c>
      <c r="I9" s="63">
        <f t="shared" si="1"/>
        <v>15.793871866295264</v>
      </c>
      <c r="J9" s="12">
        <v>0.0091</v>
      </c>
      <c r="K9" s="12">
        <v>0.0379</v>
      </c>
      <c r="L9" s="12">
        <v>0.0113</v>
      </c>
      <c r="M9" s="12">
        <v>3.27</v>
      </c>
      <c r="N9" s="12">
        <v>2.66</v>
      </c>
      <c r="O9" s="13">
        <v>3</v>
      </c>
      <c r="P9" s="10">
        <v>17.56</v>
      </c>
      <c r="Q9" s="10">
        <v>0</v>
      </c>
      <c r="R9" s="58">
        <v>6972</v>
      </c>
      <c r="S9" s="8">
        <f t="shared" si="2"/>
        <v>48608784</v>
      </c>
      <c r="T9" s="65">
        <f t="shared" si="3"/>
        <v>0.02655356491647334</v>
      </c>
      <c r="U9" s="10">
        <v>0.011593564941145778</v>
      </c>
      <c r="V9" s="10">
        <v>0.014934526646380486</v>
      </c>
      <c r="W9" s="47">
        <v>0.0018826162232716116</v>
      </c>
      <c r="X9" s="47">
        <v>0.035913534630643215</v>
      </c>
      <c r="Y9" s="47"/>
      <c r="Z9" s="47"/>
      <c r="AA9" s="47"/>
      <c r="AB9" s="47"/>
      <c r="AC9" s="47"/>
      <c r="AD9" s="47"/>
      <c r="AE9" s="47"/>
      <c r="AF9" s="46"/>
      <c r="AG9" s="46"/>
      <c r="AH9" s="76"/>
      <c r="AI9" s="76"/>
      <c r="AJ9" s="76"/>
      <c r="AK9" s="47"/>
    </row>
    <row r="10" spans="1:37" ht="16.5" thickBot="1">
      <c r="A10" s="7" t="s">
        <v>10</v>
      </c>
      <c r="B10">
        <v>1651</v>
      </c>
      <c r="C10">
        <v>22</v>
      </c>
      <c r="D10">
        <v>477</v>
      </c>
      <c r="E10" s="2">
        <v>0.0964</v>
      </c>
      <c r="F10" s="2">
        <v>0.0236</v>
      </c>
      <c r="G10" s="2">
        <f t="shared" si="0"/>
        <v>0.288915808600848</v>
      </c>
      <c r="H10" s="4">
        <v>55</v>
      </c>
      <c r="I10" s="63">
        <f t="shared" si="1"/>
        <v>8.394912174439733</v>
      </c>
      <c r="J10" s="4">
        <v>0.2608</v>
      </c>
      <c r="K10" s="4">
        <v>0.338</v>
      </c>
      <c r="L10" s="4">
        <v>0.1612</v>
      </c>
      <c r="M10" s="4">
        <v>8.73</v>
      </c>
      <c r="N10" s="4">
        <v>14.07</v>
      </c>
      <c r="O10" s="5">
        <v>4</v>
      </c>
      <c r="P10">
        <v>0.04906</v>
      </c>
      <c r="Q10">
        <v>0.24</v>
      </c>
      <c r="R10" s="8">
        <v>291117</v>
      </c>
      <c r="S10" s="8">
        <f t="shared" si="2"/>
        <v>84749107689</v>
      </c>
      <c r="T10" s="65">
        <f t="shared" si="3"/>
        <v>0.08347234445948182</v>
      </c>
      <c r="U10">
        <v>0.027695028979849413</v>
      </c>
      <c r="V10">
        <v>0.07940474385462024</v>
      </c>
      <c r="W10" s="47">
        <v>0.0016679320149442904</v>
      </c>
      <c r="X10" s="47">
        <v>0.07211908568489349</v>
      </c>
      <c r="Y10" s="47"/>
      <c r="Z10" s="47"/>
      <c r="AA10" s="47"/>
      <c r="AB10" s="47"/>
      <c r="AC10" s="47"/>
      <c r="AD10" s="47"/>
      <c r="AE10" s="47"/>
      <c r="AF10" s="46"/>
      <c r="AG10" s="46"/>
      <c r="AH10" s="76"/>
      <c r="AI10" s="77"/>
      <c r="AJ10" s="76"/>
      <c r="AK10" s="47"/>
    </row>
    <row r="11" spans="1:37" ht="16.5" thickBot="1">
      <c r="A11" s="7" t="s">
        <v>11</v>
      </c>
      <c r="B11">
        <v>2660</v>
      </c>
      <c r="C11">
        <v>28</v>
      </c>
      <c r="D11">
        <v>433</v>
      </c>
      <c r="E11" s="2">
        <v>0.0099</v>
      </c>
      <c r="F11" s="2">
        <v>0.0027</v>
      </c>
      <c r="G11" s="2">
        <f t="shared" si="0"/>
        <v>0.16278195488721806</v>
      </c>
      <c r="H11" s="4">
        <v>149</v>
      </c>
      <c r="I11" s="63">
        <f t="shared" si="1"/>
        <v>14.11578947368421</v>
      </c>
      <c r="J11" s="4">
        <v>0.0221</v>
      </c>
      <c r="K11" s="4">
        <v>0.0471</v>
      </c>
      <c r="L11" s="4">
        <v>0.0193</v>
      </c>
      <c r="M11" s="4">
        <v>4.26</v>
      </c>
      <c r="N11" s="4">
        <v>4.86</v>
      </c>
      <c r="O11" s="5">
        <v>3</v>
      </c>
      <c r="P11">
        <v>16.69</v>
      </c>
      <c r="Q11">
        <v>5.68</v>
      </c>
      <c r="R11" s="8">
        <v>1317</v>
      </c>
      <c r="S11" s="8">
        <f t="shared" si="2"/>
        <v>1734489</v>
      </c>
      <c r="T11" s="65">
        <f t="shared" si="3"/>
        <v>0.026497964836904295</v>
      </c>
      <c r="U11">
        <v>0.006200236200842167</v>
      </c>
      <c r="V11">
        <v>0.005639965515872849</v>
      </c>
      <c r="W11" s="2">
        <v>0.0008123205624037626</v>
      </c>
      <c r="X11" s="2">
        <v>0.02659163745726575</v>
      </c>
      <c r="Y11" s="2"/>
      <c r="Z11" s="2"/>
      <c r="AA11" s="2"/>
      <c r="AB11" s="2"/>
      <c r="AC11" s="2"/>
      <c r="AD11" s="2"/>
      <c r="AE11" s="2"/>
      <c r="AF11" s="8"/>
      <c r="AG11" s="8"/>
      <c r="AI11" s="65"/>
      <c r="AJ11" s="65"/>
      <c r="AK11" s="2"/>
    </row>
    <row r="12" spans="1:37" ht="16.5" thickBot="1">
      <c r="A12" s="7" t="s">
        <v>12</v>
      </c>
      <c r="B12">
        <v>1134</v>
      </c>
      <c r="C12">
        <v>11</v>
      </c>
      <c r="D12">
        <v>390</v>
      </c>
      <c r="E12" s="2">
        <v>0.0357</v>
      </c>
      <c r="F12" s="2">
        <v>0.0212</v>
      </c>
      <c r="G12" s="2">
        <f t="shared" si="0"/>
        <v>0.3439153439153439</v>
      </c>
      <c r="H12" s="4">
        <v>30</v>
      </c>
      <c r="I12" s="63">
        <f t="shared" si="1"/>
        <v>6.666666666666666</v>
      </c>
      <c r="J12" s="4">
        <v>0.1241</v>
      </c>
      <c r="K12" s="4">
        <v>0.0819</v>
      </c>
      <c r="L12" s="4">
        <v>0.1384</v>
      </c>
      <c r="M12" s="4">
        <v>5.67</v>
      </c>
      <c r="N12" s="4">
        <v>4.72</v>
      </c>
      <c r="O12" s="5">
        <v>5</v>
      </c>
      <c r="P12">
        <v>0.0156</v>
      </c>
      <c r="Q12">
        <v>0</v>
      </c>
      <c r="R12" s="8">
        <v>10470</v>
      </c>
      <c r="S12" s="8">
        <f t="shared" si="2"/>
        <v>109620900</v>
      </c>
      <c r="T12" s="65">
        <f t="shared" si="3"/>
        <v>0.11827776378040927</v>
      </c>
      <c r="U12">
        <v>0.06414939660565519</v>
      </c>
      <c r="V12">
        <v>0.06068082312820864</v>
      </c>
      <c r="W12" s="2">
        <v>0.0026182390753955436</v>
      </c>
      <c r="X12" s="2">
        <v>0.0868505158706865</v>
      </c>
      <c r="Y12" s="2"/>
      <c r="Z12" s="2"/>
      <c r="AA12" s="2"/>
      <c r="AB12" s="2"/>
      <c r="AC12" s="2"/>
      <c r="AD12" s="2"/>
      <c r="AE12" s="2"/>
      <c r="AF12" s="8"/>
      <c r="AG12" s="8"/>
      <c r="AI12" s="65"/>
      <c r="AJ12" s="65"/>
      <c r="AK12" s="2"/>
    </row>
    <row r="13" spans="1:37" s="20" customFormat="1" ht="16.5" thickBot="1">
      <c r="A13" s="15" t="s">
        <v>13</v>
      </c>
      <c r="B13" s="16">
        <v>2780</v>
      </c>
      <c r="C13" s="16">
        <v>32</v>
      </c>
      <c r="D13" s="16">
        <v>231</v>
      </c>
      <c r="E13" s="17">
        <v>0.05760598550757527</v>
      </c>
      <c r="F13" s="17">
        <v>0.06853301845538629</v>
      </c>
      <c r="G13" s="2">
        <f t="shared" si="0"/>
        <v>0.08309352517985612</v>
      </c>
      <c r="H13" s="18">
        <v>163</v>
      </c>
      <c r="I13" s="63">
        <f t="shared" si="1"/>
        <v>14.775539568345323</v>
      </c>
      <c r="J13" s="18">
        <v>0.0251</v>
      </c>
      <c r="K13" s="18">
        <v>0.0322</v>
      </c>
      <c r="L13" s="18">
        <v>0.0224</v>
      </c>
      <c r="M13" s="18">
        <v>3.88</v>
      </c>
      <c r="N13" s="18">
        <v>3.77</v>
      </c>
      <c r="O13" s="19">
        <v>3</v>
      </c>
      <c r="P13" s="20">
        <v>9.29</v>
      </c>
      <c r="Q13" s="20">
        <v>0</v>
      </c>
      <c r="R13" s="59">
        <v>336710</v>
      </c>
      <c r="S13" s="8">
        <f t="shared" si="2"/>
        <v>113373624100</v>
      </c>
      <c r="T13" s="65">
        <f t="shared" si="3"/>
        <v>0.006904533926815382</v>
      </c>
      <c r="U13" s="20">
        <v>0.007721652505775973</v>
      </c>
      <c r="V13" s="20">
        <v>0.015220315555647458</v>
      </c>
      <c r="W13" s="17">
        <v>0.001192073376929302</v>
      </c>
      <c r="X13" s="17">
        <v>0.03376743538259408</v>
      </c>
      <c r="Y13" s="17"/>
      <c r="Z13" s="17"/>
      <c r="AA13" s="17"/>
      <c r="AB13" s="17"/>
      <c r="AC13" s="17"/>
      <c r="AD13" s="17"/>
      <c r="AE13" s="17"/>
      <c r="AF13" s="78"/>
      <c r="AG13" s="78"/>
      <c r="AH13" s="79"/>
      <c r="AI13" s="79"/>
      <c r="AJ13" s="79"/>
      <c r="AK13" s="47"/>
    </row>
    <row r="14" spans="1:37" s="26" customFormat="1" ht="16.5" thickBot="1">
      <c r="A14" s="21" t="s">
        <v>14</v>
      </c>
      <c r="B14" s="22">
        <v>1064</v>
      </c>
      <c r="C14" s="22">
        <v>11</v>
      </c>
      <c r="D14" s="22">
        <v>487</v>
      </c>
      <c r="E14" s="23">
        <v>0.011726110776411874</v>
      </c>
      <c r="F14" s="23">
        <v>0.0055</v>
      </c>
      <c r="G14" s="2">
        <f t="shared" si="0"/>
        <v>0.45770676691729323</v>
      </c>
      <c r="H14" s="24">
        <v>28</v>
      </c>
      <c r="I14" s="63">
        <f t="shared" si="1"/>
        <v>6.63157894736842</v>
      </c>
      <c r="J14" s="24">
        <v>0.0581</v>
      </c>
      <c r="K14" s="24">
        <v>0.057</v>
      </c>
      <c r="L14" s="24">
        <v>0.0653</v>
      </c>
      <c r="M14" s="24">
        <v>3.14</v>
      </c>
      <c r="N14" s="24">
        <v>2.4</v>
      </c>
      <c r="O14" s="25">
        <v>2</v>
      </c>
      <c r="P14" s="26">
        <v>0.35459</v>
      </c>
      <c r="Q14" s="26">
        <v>2.55</v>
      </c>
      <c r="R14" s="60">
        <v>1611</v>
      </c>
      <c r="S14" s="8">
        <f t="shared" si="2"/>
        <v>2595321</v>
      </c>
      <c r="T14" s="65">
        <f t="shared" si="3"/>
        <v>0.20949548448188138</v>
      </c>
      <c r="U14" s="26">
        <v>0.014785198872963591</v>
      </c>
      <c r="V14" s="26">
        <v>0.0159808384560828</v>
      </c>
      <c r="W14" s="23">
        <v>0.0011812771246989544</v>
      </c>
      <c r="X14" s="23">
        <v>0.06178461717954372</v>
      </c>
      <c r="Y14" s="23"/>
      <c r="Z14" s="23"/>
      <c r="AA14" s="23"/>
      <c r="AB14" s="23"/>
      <c r="AC14" s="23"/>
      <c r="AD14" s="23"/>
      <c r="AE14" s="23"/>
      <c r="AF14" s="68"/>
      <c r="AG14" s="68"/>
      <c r="AH14" s="80"/>
      <c r="AI14" s="80"/>
      <c r="AJ14" s="80"/>
      <c r="AK14" s="17"/>
    </row>
    <row r="15" spans="1:37" ht="16.5" thickBot="1">
      <c r="A15" s="7" t="s">
        <v>15</v>
      </c>
      <c r="B15">
        <v>1681</v>
      </c>
      <c r="C15">
        <v>17</v>
      </c>
      <c r="D15">
        <v>207</v>
      </c>
      <c r="E15" s="2">
        <v>0.0017896060425776983</v>
      </c>
      <c r="F15" s="2">
        <v>0.0035583763076996178</v>
      </c>
      <c r="G15" s="2">
        <f t="shared" si="0"/>
        <v>0.12314098750743604</v>
      </c>
      <c r="H15" s="4">
        <v>65</v>
      </c>
      <c r="I15" s="63">
        <f t="shared" si="1"/>
        <v>9.744199881023201</v>
      </c>
      <c r="J15" s="4">
        <v>0.0105</v>
      </c>
      <c r="K15" s="4">
        <v>0.0947</v>
      </c>
      <c r="L15" s="4">
        <v>0.0145</v>
      </c>
      <c r="M15" s="4">
        <v>3.62</v>
      </c>
      <c r="N15" s="4">
        <v>2.74</v>
      </c>
      <c r="O15" s="5">
        <v>3</v>
      </c>
      <c r="P15">
        <v>8.21</v>
      </c>
      <c r="Q15">
        <v>0.13</v>
      </c>
      <c r="R15" s="8">
        <v>40722</v>
      </c>
      <c r="S15" s="8">
        <f t="shared" si="2"/>
        <v>1658281284</v>
      </c>
      <c r="T15" s="65">
        <f t="shared" si="3"/>
        <v>0.01516370280430652</v>
      </c>
      <c r="U15">
        <v>0.015341596565840226</v>
      </c>
      <c r="V15">
        <v>0.006852484163527284</v>
      </c>
      <c r="W15" s="2">
        <v>0.00018177808279543436</v>
      </c>
      <c r="X15" s="2">
        <v>0.034771245096782054</v>
      </c>
      <c r="Y15" s="2"/>
      <c r="Z15" s="2"/>
      <c r="AA15" s="2"/>
      <c r="AB15" s="2"/>
      <c r="AC15" s="2"/>
      <c r="AD15" s="2"/>
      <c r="AE15" s="2"/>
      <c r="AF15" s="8"/>
      <c r="AG15" s="8"/>
      <c r="AI15" s="65"/>
      <c r="AJ15" s="65"/>
      <c r="AK15" s="23"/>
    </row>
    <row r="16" spans="1:37" ht="16.5" thickBot="1">
      <c r="A16" s="7" t="s">
        <v>16</v>
      </c>
      <c r="B16">
        <v>1185</v>
      </c>
      <c r="C16">
        <v>11</v>
      </c>
      <c r="D16">
        <v>55</v>
      </c>
      <c r="E16" s="2">
        <v>-0.002285519794764819</v>
      </c>
      <c r="F16" s="2">
        <v>-0.001160326088152308</v>
      </c>
      <c r="G16" s="2">
        <f t="shared" si="0"/>
        <v>0.046413502109704644</v>
      </c>
      <c r="H16" s="4">
        <v>71</v>
      </c>
      <c r="I16" s="63">
        <f t="shared" si="1"/>
        <v>15.09873417721519</v>
      </c>
      <c r="J16" s="4">
        <v>0.0026</v>
      </c>
      <c r="K16" s="4">
        <v>0.0378</v>
      </c>
      <c r="L16" s="4">
        <v>0.01</v>
      </c>
      <c r="M16" s="4">
        <v>3.1</v>
      </c>
      <c r="N16" s="4">
        <v>3.13</v>
      </c>
      <c r="O16" s="5">
        <v>2</v>
      </c>
      <c r="P16">
        <v>48.32</v>
      </c>
      <c r="Q16">
        <v>0.25</v>
      </c>
      <c r="R16" s="8">
        <v>38858</v>
      </c>
      <c r="S16" s="8">
        <f t="shared" si="2"/>
        <v>1509944164</v>
      </c>
      <c r="T16" s="65">
        <f t="shared" si="3"/>
        <v>0.0021542131780875576</v>
      </c>
      <c r="U16">
        <v>0.01103914183298885</v>
      </c>
      <c r="V16">
        <v>0.022581130787469907</v>
      </c>
      <c r="W16" s="2">
        <v>0.00011664366839437483</v>
      </c>
      <c r="X16" s="2">
        <v>0.029153615877992044</v>
      </c>
      <c r="Y16" s="2"/>
      <c r="Z16" s="2"/>
      <c r="AA16" s="2"/>
      <c r="AB16" s="2"/>
      <c r="AC16" s="2"/>
      <c r="AD16" s="2"/>
      <c r="AE16" s="2"/>
      <c r="AF16" s="8"/>
      <c r="AG16" s="8"/>
      <c r="AI16" s="65"/>
      <c r="AJ16" s="65"/>
      <c r="AK16" s="2"/>
    </row>
    <row r="17" spans="1:37" ht="16.5" thickBot="1">
      <c r="A17" s="7" t="s">
        <v>17</v>
      </c>
      <c r="B17">
        <v>3130</v>
      </c>
      <c r="C17">
        <v>32</v>
      </c>
      <c r="D17">
        <v>849</v>
      </c>
      <c r="E17" s="2">
        <v>0.054403557973224985</v>
      </c>
      <c r="F17" s="2">
        <v>0.062263920372448434</v>
      </c>
      <c r="G17" s="2">
        <f t="shared" si="0"/>
        <v>0.27124600638977636</v>
      </c>
      <c r="H17" s="4">
        <v>183</v>
      </c>
      <c r="I17" s="63">
        <f t="shared" si="1"/>
        <v>14.733546325878594</v>
      </c>
      <c r="J17" s="4">
        <v>0.04</v>
      </c>
      <c r="K17" s="4">
        <v>0.0482</v>
      </c>
      <c r="L17" s="4">
        <v>0.0347</v>
      </c>
      <c r="M17" s="4">
        <v>4.9</v>
      </c>
      <c r="N17" s="4">
        <v>6.63</v>
      </c>
      <c r="O17" s="5">
        <v>3</v>
      </c>
      <c r="P17">
        <v>18.7</v>
      </c>
      <c r="Q17">
        <v>3.38</v>
      </c>
      <c r="R17" s="8">
        <v>155091</v>
      </c>
      <c r="S17" s="8">
        <f t="shared" si="2"/>
        <v>24053218281</v>
      </c>
      <c r="T17" s="65">
        <f t="shared" si="3"/>
        <v>0.0735743959824026</v>
      </c>
      <c r="U17">
        <v>0.01519287584598791</v>
      </c>
      <c r="V17">
        <v>0.012458437676158545</v>
      </c>
      <c r="W17" s="2">
        <v>0.0008485883425245223</v>
      </c>
      <c r="X17" s="2">
        <v>0.03238553488912565</v>
      </c>
      <c r="Y17" s="2"/>
      <c r="Z17" s="2"/>
      <c r="AA17" s="2"/>
      <c r="AB17" s="2"/>
      <c r="AC17" s="2"/>
      <c r="AD17" s="2"/>
      <c r="AE17" s="2"/>
      <c r="AF17" s="8"/>
      <c r="AG17" s="8"/>
      <c r="AI17" s="65"/>
      <c r="AJ17" s="65"/>
      <c r="AK17" s="2"/>
    </row>
    <row r="18" spans="1:37" s="32" customFormat="1" ht="16.5" thickBot="1">
      <c r="A18" s="27" t="s">
        <v>18</v>
      </c>
      <c r="B18" s="28">
        <v>3130</v>
      </c>
      <c r="C18" s="28">
        <v>32</v>
      </c>
      <c r="D18" s="28">
        <v>255</v>
      </c>
      <c r="E18" s="29">
        <v>4.0482</v>
      </c>
      <c r="F18" s="29">
        <v>4.0423</v>
      </c>
      <c r="G18" s="2">
        <f t="shared" si="0"/>
        <v>0.08146964856230032</v>
      </c>
      <c r="H18" s="30">
        <v>14</v>
      </c>
      <c r="I18" s="63">
        <f t="shared" si="1"/>
        <v>1.127156549520767</v>
      </c>
      <c r="J18" s="30">
        <v>0.0785</v>
      </c>
      <c r="K18" s="30">
        <v>0.1075</v>
      </c>
      <c r="L18" s="30">
        <v>0.0411</v>
      </c>
      <c r="M18" s="30">
        <v>24</v>
      </c>
      <c r="N18" s="30">
        <v>23.13</v>
      </c>
      <c r="O18" s="31">
        <v>15</v>
      </c>
      <c r="P18" s="32">
        <v>0.00818</v>
      </c>
      <c r="Q18" s="32">
        <v>0.07</v>
      </c>
      <c r="R18" s="61">
        <v>4127</v>
      </c>
      <c r="S18" s="8">
        <f t="shared" si="2"/>
        <v>17032129</v>
      </c>
      <c r="T18" s="65">
        <f t="shared" si="3"/>
        <v>0.006637303636864723</v>
      </c>
      <c r="U18" s="32">
        <v>0.034028536353640094</v>
      </c>
      <c r="V18" s="32">
        <v>0.03422888093173342</v>
      </c>
      <c r="W18" s="2">
        <v>0.0002880372169238984</v>
      </c>
      <c r="X18" s="2">
        <v>0.059669668895923594</v>
      </c>
      <c r="Y18" s="2"/>
      <c r="Z18" s="2"/>
      <c r="AA18" s="2"/>
      <c r="AB18" s="2"/>
      <c r="AC18" s="2"/>
      <c r="AD18" s="2"/>
      <c r="AE18" s="2"/>
      <c r="AF18" s="8"/>
      <c r="AG18" s="8"/>
      <c r="AH18" s="65"/>
      <c r="AI18" s="65"/>
      <c r="AJ18" s="65"/>
      <c r="AK18" s="2"/>
    </row>
    <row r="19" spans="1:37" ht="16.5" thickBot="1">
      <c r="A19" s="7" t="s">
        <v>19</v>
      </c>
      <c r="B19">
        <v>2432</v>
      </c>
      <c r="C19" s="8">
        <v>28</v>
      </c>
      <c r="D19" s="8">
        <v>372</v>
      </c>
      <c r="E19" s="2">
        <v>0.011157500526443098</v>
      </c>
      <c r="F19" s="2">
        <v>0.008944392179947247</v>
      </c>
      <c r="G19" s="2">
        <f t="shared" si="0"/>
        <v>0.15296052631578946</v>
      </c>
      <c r="H19" s="4">
        <v>105</v>
      </c>
      <c r="I19" s="63">
        <f t="shared" si="1"/>
        <v>10.879934210526315</v>
      </c>
      <c r="J19" s="4">
        <v>0.1197</v>
      </c>
      <c r="K19" s="4">
        <v>0.0742</v>
      </c>
      <c r="L19" s="4">
        <v>0.1185</v>
      </c>
      <c r="M19" s="4">
        <v>5.3</v>
      </c>
      <c r="N19" s="4">
        <v>6.25</v>
      </c>
      <c r="O19" s="5">
        <v>4</v>
      </c>
      <c r="P19">
        <v>0.04343</v>
      </c>
      <c r="Q19">
        <v>3.97</v>
      </c>
      <c r="R19" s="8">
        <v>49156</v>
      </c>
      <c r="S19" s="8">
        <f t="shared" si="2"/>
        <v>2416312336</v>
      </c>
      <c r="T19" s="65">
        <f t="shared" si="3"/>
        <v>0.02339692261080332</v>
      </c>
      <c r="U19">
        <v>0.05971282646368336</v>
      </c>
      <c r="V19">
        <v>0.0353212160558352</v>
      </c>
      <c r="W19" s="2">
        <v>0.0012214562356471488</v>
      </c>
      <c r="X19" s="2">
        <v>0.0710263962093652</v>
      </c>
      <c r="Y19" s="2"/>
      <c r="Z19" s="2"/>
      <c r="AA19" s="2"/>
      <c r="AB19" s="2"/>
      <c r="AC19" s="2"/>
      <c r="AD19" s="2"/>
      <c r="AE19" s="2"/>
      <c r="AF19" s="8"/>
      <c r="AG19" s="8"/>
      <c r="AI19" s="65"/>
      <c r="AJ19" s="65"/>
      <c r="AK19" s="23"/>
    </row>
    <row r="20" spans="1:37" ht="16.5" thickBot="1">
      <c r="A20" s="7" t="s">
        <v>20</v>
      </c>
      <c r="B20">
        <v>991</v>
      </c>
      <c r="C20" s="8">
        <v>9</v>
      </c>
      <c r="D20" s="8">
        <v>36</v>
      </c>
      <c r="E20" s="2">
        <v>-0.0012898131123727404</v>
      </c>
      <c r="F20" s="2">
        <v>-0.0009015032264457767</v>
      </c>
      <c r="G20" s="2">
        <f t="shared" si="0"/>
        <v>0.03632694248234107</v>
      </c>
      <c r="H20" s="4">
        <v>44</v>
      </c>
      <c r="I20" s="63">
        <f t="shared" si="1"/>
        <v>11.18869828456105</v>
      </c>
      <c r="J20" s="4">
        <v>0.014</v>
      </c>
      <c r="K20" s="4">
        <v>0.0375</v>
      </c>
      <c r="L20" s="4">
        <v>0.0065</v>
      </c>
      <c r="M20" s="4">
        <v>2.48</v>
      </c>
      <c r="N20" s="4">
        <v>1.81</v>
      </c>
      <c r="O20" s="5">
        <v>2</v>
      </c>
      <c r="P20">
        <v>2.02</v>
      </c>
      <c r="Q20">
        <v>3.17</v>
      </c>
      <c r="R20" s="8">
        <v>65084</v>
      </c>
      <c r="S20" s="8">
        <f t="shared" si="2"/>
        <v>4235927056</v>
      </c>
      <c r="T20" s="65">
        <f t="shared" si="3"/>
        <v>0.0013196467501153165</v>
      </c>
      <c r="U20">
        <v>0.02051575057825773</v>
      </c>
      <c r="V20">
        <v>0.008512403748192338</v>
      </c>
      <c r="W20" s="2">
        <v>-0.0001651918549405122</v>
      </c>
      <c r="X20" s="2">
        <v>0.034700939016998104</v>
      </c>
      <c r="Y20" s="2"/>
      <c r="Z20" s="2"/>
      <c r="AA20" s="2"/>
      <c r="AB20" s="2"/>
      <c r="AC20" s="2"/>
      <c r="AD20" s="2"/>
      <c r="AE20" s="2"/>
      <c r="AF20" s="8"/>
      <c r="AG20" s="8"/>
      <c r="AH20" s="77"/>
      <c r="AI20" s="77"/>
      <c r="AJ20" s="65"/>
      <c r="AK20" s="2"/>
    </row>
    <row r="21" spans="1:37" ht="16.5" thickBot="1">
      <c r="A21" s="7" t="s">
        <v>21</v>
      </c>
      <c r="B21">
        <v>1285</v>
      </c>
      <c r="C21" s="8">
        <v>12</v>
      </c>
      <c r="D21" s="8">
        <v>376</v>
      </c>
      <c r="E21" s="2">
        <v>-0.0033343168290259494</v>
      </c>
      <c r="F21" s="2">
        <v>-0.006154315650272135</v>
      </c>
      <c r="G21" s="2">
        <f t="shared" si="0"/>
        <v>0.2926070038910506</v>
      </c>
      <c r="H21" s="4">
        <v>56</v>
      </c>
      <c r="I21" s="63">
        <f t="shared" si="1"/>
        <v>10.982101167315175</v>
      </c>
      <c r="J21" s="4">
        <v>0.0711</v>
      </c>
      <c r="K21" s="4">
        <v>0.0432</v>
      </c>
      <c r="L21" s="4">
        <v>0.0713</v>
      </c>
      <c r="M21" s="4">
        <v>6.04</v>
      </c>
      <c r="N21" s="4">
        <v>6.22</v>
      </c>
      <c r="O21" s="5">
        <v>4</v>
      </c>
      <c r="P21">
        <v>0.592</v>
      </c>
      <c r="Q21">
        <v>1.44</v>
      </c>
      <c r="R21" s="8">
        <v>327</v>
      </c>
      <c r="S21" s="8">
        <f t="shared" si="2"/>
        <v>106929</v>
      </c>
      <c r="T21" s="65">
        <f t="shared" si="3"/>
        <v>0.0856188587260973</v>
      </c>
      <c r="U21">
        <v>0.02034473379684646</v>
      </c>
      <c r="V21">
        <v>0.012019512066117207</v>
      </c>
      <c r="W21" s="2">
        <v>-0.0001587650724266458</v>
      </c>
      <c r="X21" s="2">
        <v>0.04550221284310433</v>
      </c>
      <c r="Y21" s="2"/>
      <c r="Z21" s="2"/>
      <c r="AA21" s="2"/>
      <c r="AB21" s="2"/>
      <c r="AC21" s="2"/>
      <c r="AD21" s="2"/>
      <c r="AE21" s="2"/>
      <c r="AF21" s="8"/>
      <c r="AG21" s="8"/>
      <c r="AI21" s="65"/>
      <c r="AJ21" s="65"/>
      <c r="AK21" s="2"/>
    </row>
    <row r="22" spans="1:37" ht="16.5" thickBot="1">
      <c r="A22" s="7" t="s">
        <v>22</v>
      </c>
      <c r="B22">
        <v>1816</v>
      </c>
      <c r="C22" s="8">
        <v>21</v>
      </c>
      <c r="D22" s="8">
        <v>371</v>
      </c>
      <c r="E22" s="2">
        <v>0.015509712448150994</v>
      </c>
      <c r="F22" s="2">
        <v>0.0108952625480635</v>
      </c>
      <c r="G22" s="2">
        <f t="shared" si="0"/>
        <v>0.20429515418502203</v>
      </c>
      <c r="H22" s="4">
        <v>72</v>
      </c>
      <c r="I22" s="63">
        <f t="shared" si="1"/>
        <v>9.991189427312776</v>
      </c>
      <c r="J22" s="4">
        <v>0.0594</v>
      </c>
      <c r="K22" s="4">
        <v>0.069</v>
      </c>
      <c r="L22" s="4">
        <v>0.045</v>
      </c>
      <c r="M22" s="4">
        <v>4.28</v>
      </c>
      <c r="N22" s="4">
        <v>3.46</v>
      </c>
      <c r="O22" s="5">
        <v>3</v>
      </c>
      <c r="P22">
        <v>0.38867</v>
      </c>
      <c r="Q22">
        <v>0.1</v>
      </c>
      <c r="R22" s="8">
        <v>2661</v>
      </c>
      <c r="S22" s="8">
        <f t="shared" si="2"/>
        <v>7080921</v>
      </c>
      <c r="T22" s="65">
        <f t="shared" si="3"/>
        <v>0.04173651002348192</v>
      </c>
      <c r="U22">
        <v>0.027000595434222105</v>
      </c>
      <c r="V22">
        <v>0.05254645559438549</v>
      </c>
      <c r="W22" s="2">
        <v>0.0007745404196170384</v>
      </c>
      <c r="X22" s="2">
        <v>0.04530280490367283</v>
      </c>
      <c r="Y22" s="2"/>
      <c r="Z22" s="2"/>
      <c r="AA22" s="2"/>
      <c r="AB22" s="2"/>
      <c r="AC22" s="2"/>
      <c r="AD22" s="2"/>
      <c r="AE22" s="2"/>
      <c r="AF22" s="8"/>
      <c r="AG22" s="8"/>
      <c r="AI22" s="65"/>
      <c r="AJ22" s="65"/>
      <c r="AK22" s="2"/>
    </row>
    <row r="23" spans="1:37" ht="16.5" thickBot="1">
      <c r="A23" s="7" t="s">
        <v>23</v>
      </c>
      <c r="B23">
        <v>1040</v>
      </c>
      <c r="C23" s="8">
        <v>14</v>
      </c>
      <c r="D23" s="8">
        <v>99</v>
      </c>
      <c r="E23" s="2">
        <v>0.41616836043526684</v>
      </c>
      <c r="F23" s="2">
        <v>0.08802348136184057</v>
      </c>
      <c r="G23" s="2">
        <f t="shared" si="0"/>
        <v>0.09519230769230769</v>
      </c>
      <c r="H23" s="33">
        <v>34</v>
      </c>
      <c r="I23" s="63">
        <f t="shared" si="1"/>
        <v>8.23846153846154</v>
      </c>
      <c r="J23" s="34">
        <v>0.13471202941176472</v>
      </c>
      <c r="K23" s="34">
        <v>0.1117760995013083</v>
      </c>
      <c r="L23" s="34">
        <v>0.105882</v>
      </c>
      <c r="M23" s="35">
        <v>5.205882352941177</v>
      </c>
      <c r="N23" s="33">
        <v>6.413902569228654</v>
      </c>
      <c r="O23" s="36">
        <v>3</v>
      </c>
      <c r="P23">
        <v>0.14444</v>
      </c>
      <c r="Q23">
        <v>3.6</v>
      </c>
      <c r="R23" s="8">
        <v>433431</v>
      </c>
      <c r="S23" s="8">
        <f t="shared" si="2"/>
        <v>187862431761</v>
      </c>
      <c r="T23" s="65">
        <f t="shared" si="3"/>
        <v>0.009061575443786982</v>
      </c>
      <c r="U23">
        <v>0.05658508421189175</v>
      </c>
      <c r="V23">
        <v>0.05222597466431201</v>
      </c>
      <c r="W23" s="2">
        <v>0.002517579164806219</v>
      </c>
      <c r="X23" s="2">
        <v>0.09098404587979958</v>
      </c>
      <c r="Y23" s="2"/>
      <c r="Z23" s="2"/>
      <c r="AA23" s="2"/>
      <c r="AB23" s="2"/>
      <c r="AC23" s="2"/>
      <c r="AD23" s="2"/>
      <c r="AE23" s="2"/>
      <c r="AF23" s="8"/>
      <c r="AG23" s="8"/>
      <c r="AI23" s="65"/>
      <c r="AJ23" s="65"/>
      <c r="AK23" s="2"/>
    </row>
    <row r="24" spans="1:37" ht="16.5" thickBot="1">
      <c r="A24" s="7" t="s">
        <v>24</v>
      </c>
      <c r="B24">
        <v>1225</v>
      </c>
      <c r="C24" s="8">
        <v>11</v>
      </c>
      <c r="D24" s="8">
        <v>62</v>
      </c>
      <c r="E24" s="2">
        <v>-0.0008102176357237299</v>
      </c>
      <c r="F24" s="2">
        <v>-4.4352871445219044E-05</v>
      </c>
      <c r="G24" s="2">
        <f t="shared" si="0"/>
        <v>0.05061224489795919</v>
      </c>
      <c r="H24" s="4">
        <v>73</v>
      </c>
      <c r="I24" s="63">
        <f t="shared" si="1"/>
        <v>15.017142857142858</v>
      </c>
      <c r="J24" s="4">
        <v>0.0147</v>
      </c>
      <c r="K24" s="4">
        <v>0.0218</v>
      </c>
      <c r="L24" s="4">
        <v>0.017</v>
      </c>
      <c r="M24" s="4">
        <v>3.75</v>
      </c>
      <c r="N24" s="4">
        <v>3.49</v>
      </c>
      <c r="O24" s="5">
        <v>3</v>
      </c>
      <c r="P24">
        <v>44.79</v>
      </c>
      <c r="Q24">
        <v>0.66</v>
      </c>
      <c r="R24" s="8">
        <v>152209</v>
      </c>
      <c r="S24" s="8">
        <f t="shared" si="2"/>
        <v>23167579681</v>
      </c>
      <c r="T24" s="65">
        <f t="shared" si="3"/>
        <v>0.002561599333610996</v>
      </c>
      <c r="U24">
        <v>0.0007880301327135213</v>
      </c>
      <c r="V24">
        <v>0.02131626253481836</v>
      </c>
      <c r="W24" s="2">
        <v>9.402297658220915E-05</v>
      </c>
      <c r="X24" s="2">
        <v>0.020405318430333788</v>
      </c>
      <c r="Y24" s="2"/>
      <c r="Z24" s="2"/>
      <c r="AA24" s="2"/>
      <c r="AB24" s="2"/>
      <c r="AC24" s="2"/>
      <c r="AD24" s="2"/>
      <c r="AE24" s="2"/>
      <c r="AF24" s="8"/>
      <c r="AG24" s="8"/>
      <c r="AI24" s="65"/>
      <c r="AJ24" s="65"/>
      <c r="AK24" s="2"/>
    </row>
    <row r="25" spans="1:37" ht="16.5" thickBot="1">
      <c r="A25" s="7" t="s">
        <v>25</v>
      </c>
      <c r="B25">
        <v>3130</v>
      </c>
      <c r="C25" s="8">
        <v>31</v>
      </c>
      <c r="D25" s="8">
        <v>158</v>
      </c>
      <c r="E25" s="2">
        <v>0.0010967484940166707</v>
      </c>
      <c r="F25" s="2">
        <v>0.00158858584903665</v>
      </c>
      <c r="G25" s="2">
        <f t="shared" si="0"/>
        <v>0.05047923322683706</v>
      </c>
      <c r="H25" s="4">
        <v>220</v>
      </c>
      <c r="I25" s="63">
        <f t="shared" si="1"/>
        <v>17.712460063897762</v>
      </c>
      <c r="J25" s="4">
        <v>0.0157</v>
      </c>
      <c r="K25" s="4">
        <v>0.0282</v>
      </c>
      <c r="L25" s="4">
        <v>0.0156</v>
      </c>
      <c r="M25" s="4">
        <v>3.01</v>
      </c>
      <c r="N25" s="4">
        <v>2.77</v>
      </c>
      <c r="O25" s="5">
        <v>2</v>
      </c>
      <c r="P25">
        <v>61.65</v>
      </c>
      <c r="Q25">
        <v>5.19</v>
      </c>
      <c r="R25" s="8">
        <v>38297</v>
      </c>
      <c r="S25" s="8">
        <f t="shared" si="2"/>
        <v>1466660209</v>
      </c>
      <c r="T25" s="65">
        <f t="shared" si="3"/>
        <v>0.0025481529871694106</v>
      </c>
      <c r="U25">
        <v>0.00538857198805003</v>
      </c>
      <c r="V25">
        <v>0.01631804674934921</v>
      </c>
      <c r="W25" s="2">
        <v>0.0005432456505271139</v>
      </c>
      <c r="X25" s="2">
        <v>0.019815419532599052</v>
      </c>
      <c r="Y25" s="2"/>
      <c r="Z25" s="2"/>
      <c r="AA25" s="2"/>
      <c r="AB25" s="2"/>
      <c r="AC25" s="2"/>
      <c r="AD25" s="2"/>
      <c r="AE25" s="2"/>
      <c r="AF25" s="8"/>
      <c r="AG25" s="8"/>
      <c r="AI25" s="65"/>
      <c r="AJ25" s="65"/>
      <c r="AK25" s="2"/>
    </row>
    <row r="26" spans="1:37" ht="16.5" thickBot="1">
      <c r="A26" s="7" t="s">
        <v>26</v>
      </c>
      <c r="B26">
        <v>1311</v>
      </c>
      <c r="C26" s="8">
        <v>13</v>
      </c>
      <c r="D26" s="8">
        <v>638</v>
      </c>
      <c r="E26" s="2">
        <v>0.21911007028601415</v>
      </c>
      <c r="F26" s="2">
        <v>0.26252025555935</v>
      </c>
      <c r="G26" s="2">
        <f t="shared" si="0"/>
        <v>0.486651411136537</v>
      </c>
      <c r="H26" s="4">
        <v>26</v>
      </c>
      <c r="I26" s="63">
        <f t="shared" si="1"/>
        <v>4.997711670480549</v>
      </c>
      <c r="J26" s="4">
        <v>0.0772</v>
      </c>
      <c r="K26" s="4">
        <v>0.0682</v>
      </c>
      <c r="L26" s="4">
        <v>0.0593</v>
      </c>
      <c r="M26" s="4">
        <v>8.42</v>
      </c>
      <c r="N26" s="4">
        <v>12.45</v>
      </c>
      <c r="O26" s="5">
        <v>5</v>
      </c>
      <c r="P26">
        <v>21.37</v>
      </c>
      <c r="Q26">
        <v>0.69</v>
      </c>
      <c r="R26" s="8">
        <v>29417</v>
      </c>
      <c r="S26" s="8">
        <f t="shared" si="2"/>
        <v>865359889</v>
      </c>
      <c r="T26" s="65">
        <f t="shared" si="3"/>
        <v>0.23682959596118275</v>
      </c>
      <c r="U26">
        <v>0.008116378774767643</v>
      </c>
      <c r="V26">
        <v>0.020500225537441075</v>
      </c>
      <c r="W26" s="2">
        <v>-0.0002825575831115351</v>
      </c>
      <c r="X26" s="2">
        <v>0.02839134415704504</v>
      </c>
      <c r="Y26" s="2"/>
      <c r="Z26" s="2"/>
      <c r="AA26" s="2"/>
      <c r="AB26" s="2"/>
      <c r="AC26" s="2"/>
      <c r="AD26" s="2"/>
      <c r="AE26" s="2"/>
      <c r="AF26" s="8"/>
      <c r="AG26" s="8"/>
      <c r="AI26" s="65"/>
      <c r="AJ26" s="65"/>
      <c r="AK26" s="2"/>
    </row>
    <row r="27" spans="1:37" ht="16.5" thickBot="1">
      <c r="A27" s="7" t="s">
        <v>27</v>
      </c>
      <c r="B27">
        <v>825</v>
      </c>
      <c r="C27" s="8">
        <v>50</v>
      </c>
      <c r="D27" s="8">
        <v>387</v>
      </c>
      <c r="E27" s="2">
        <v>-0.01706076911316139</v>
      </c>
      <c r="F27" s="2">
        <v>0.030089607212555824</v>
      </c>
      <c r="G27" s="2">
        <f t="shared" si="0"/>
        <v>0.4690909090909091</v>
      </c>
      <c r="H27" s="4">
        <v>7</v>
      </c>
      <c r="I27" s="63">
        <f t="shared" si="1"/>
        <v>2.138181818181818</v>
      </c>
      <c r="J27" s="4">
        <v>0.0771</v>
      </c>
      <c r="K27" s="4">
        <v>0.0234</v>
      </c>
      <c r="L27" s="4">
        <v>0.0728</v>
      </c>
      <c r="M27" s="4">
        <v>14</v>
      </c>
      <c r="N27" s="4">
        <v>4.97</v>
      </c>
      <c r="O27" s="5">
        <v>13</v>
      </c>
      <c r="P27">
        <v>69.76</v>
      </c>
      <c r="Q27">
        <v>0.02</v>
      </c>
      <c r="R27" s="8">
        <v>4908</v>
      </c>
      <c r="S27" s="8">
        <f t="shared" si="2"/>
        <v>24088464</v>
      </c>
      <c r="T27" s="65">
        <f t="shared" si="3"/>
        <v>0.22004628099173557</v>
      </c>
      <c r="U27">
        <v>0.02169988729219682</v>
      </c>
      <c r="V27">
        <v>0.008883453735435254</v>
      </c>
      <c r="W27" s="2">
        <v>-0.0002168334579663105</v>
      </c>
      <c r="X27" s="2">
        <v>0.04063890125415095</v>
      </c>
      <c r="Y27" s="2"/>
      <c r="Z27" s="2"/>
      <c r="AA27" s="2"/>
      <c r="AB27" s="2"/>
      <c r="AC27" s="2"/>
      <c r="AD27" s="2"/>
      <c r="AE27" s="2"/>
      <c r="AF27" s="8"/>
      <c r="AG27" s="8"/>
      <c r="AI27" s="65"/>
      <c r="AJ27" s="65"/>
      <c r="AK27" s="2"/>
    </row>
    <row r="28" spans="1:37" ht="16.5" thickBot="1">
      <c r="A28" s="7" t="s">
        <v>28</v>
      </c>
      <c r="B28">
        <v>3130</v>
      </c>
      <c r="C28" s="8">
        <v>153</v>
      </c>
      <c r="D28" s="8">
        <v>173</v>
      </c>
      <c r="E28" s="2">
        <v>-0.0014188963427908114</v>
      </c>
      <c r="F28" s="2">
        <v>-0.0011583203215126958</v>
      </c>
      <c r="G28" s="2">
        <f t="shared" si="0"/>
        <v>0.05527156549520767</v>
      </c>
      <c r="H28" s="4">
        <v>185</v>
      </c>
      <c r="I28" s="63">
        <f t="shared" si="1"/>
        <v>14.894568690095847</v>
      </c>
      <c r="J28" s="4">
        <v>0.0364</v>
      </c>
      <c r="K28" s="4">
        <v>0.0262</v>
      </c>
      <c r="L28" s="4">
        <v>0.0315</v>
      </c>
      <c r="M28" s="4">
        <v>4.57</v>
      </c>
      <c r="N28" s="4">
        <v>4.21</v>
      </c>
      <c r="O28" s="5">
        <v>3</v>
      </c>
      <c r="P28">
        <v>15.64</v>
      </c>
      <c r="Q28">
        <v>1.1</v>
      </c>
      <c r="R28" s="8">
        <v>530114</v>
      </c>
      <c r="S28" s="8">
        <f t="shared" si="2"/>
        <v>281020852996</v>
      </c>
      <c r="T28" s="65">
        <f t="shared" si="3"/>
        <v>0.003054945952291031</v>
      </c>
      <c r="U28">
        <v>0.008209599215885972</v>
      </c>
      <c r="V28">
        <v>0.009640910024907742</v>
      </c>
      <c r="W28" s="2">
        <v>0.0003612816661957854</v>
      </c>
      <c r="X28" s="2">
        <v>0.030756960975642386</v>
      </c>
      <c r="Y28" s="2"/>
      <c r="Z28" s="2"/>
      <c r="AA28" s="2"/>
      <c r="AB28" s="2"/>
      <c r="AC28" s="2"/>
      <c r="AD28" s="2"/>
      <c r="AE28" s="2"/>
      <c r="AF28" s="8"/>
      <c r="AG28" s="8"/>
      <c r="AI28" s="65"/>
      <c r="AJ28" s="65"/>
      <c r="AK28" s="2"/>
    </row>
    <row r="29" spans="1:37" ht="16.5" thickBot="1">
      <c r="A29" s="7" t="s">
        <v>29</v>
      </c>
      <c r="B29">
        <v>733</v>
      </c>
      <c r="C29" s="8">
        <v>42</v>
      </c>
      <c r="D29" s="8">
        <v>65</v>
      </c>
      <c r="E29" s="2">
        <v>0.03573614815571076</v>
      </c>
      <c r="F29" s="2">
        <v>0.044375812743823184</v>
      </c>
      <c r="G29" s="2">
        <f t="shared" si="0"/>
        <v>0.08867667121418826</v>
      </c>
      <c r="H29" s="4">
        <v>30</v>
      </c>
      <c r="I29" s="63">
        <f t="shared" si="1"/>
        <v>10.313778990450205</v>
      </c>
      <c r="J29" s="4">
        <v>0.0567</v>
      </c>
      <c r="K29" s="4">
        <v>0.031</v>
      </c>
      <c r="L29" s="4">
        <v>0.0549</v>
      </c>
      <c r="M29" s="4">
        <v>4.03</v>
      </c>
      <c r="N29" s="4">
        <v>3.07</v>
      </c>
      <c r="O29" s="5">
        <v>3</v>
      </c>
      <c r="P29">
        <v>8.64</v>
      </c>
      <c r="Q29">
        <v>4.07</v>
      </c>
      <c r="R29" s="8">
        <v>3088</v>
      </c>
      <c r="S29" s="8">
        <f t="shared" si="2"/>
        <v>9535744</v>
      </c>
      <c r="T29" s="65">
        <f t="shared" si="3"/>
        <v>0.007863552017629245</v>
      </c>
      <c r="U29">
        <v>0.013310483114416214</v>
      </c>
      <c r="V29">
        <v>0.019912100904266563</v>
      </c>
      <c r="W29" s="2">
        <v>0.0029112421025857204</v>
      </c>
      <c r="X29" s="2">
        <v>0.02702184994935326</v>
      </c>
      <c r="Y29" s="2"/>
      <c r="Z29" s="2"/>
      <c r="AA29" s="2"/>
      <c r="AB29" s="2"/>
      <c r="AC29" s="2"/>
      <c r="AD29" s="2"/>
      <c r="AE29" s="2"/>
      <c r="AF29" s="8"/>
      <c r="AG29" s="8"/>
      <c r="AI29" s="65"/>
      <c r="AJ29" s="65"/>
      <c r="AK29" s="2"/>
    </row>
    <row r="30" spans="1:36" ht="16.5" thickBot="1">
      <c r="A30" s="7" t="s">
        <v>30</v>
      </c>
      <c r="B30">
        <v>2723</v>
      </c>
      <c r="C30">
        <v>91</v>
      </c>
      <c r="D30">
        <v>160</v>
      </c>
      <c r="E30" s="2">
        <v>0.0914502729936369</v>
      </c>
      <c r="F30" s="2">
        <v>0.08243424296594037</v>
      </c>
      <c r="G30" s="2">
        <f t="shared" si="0"/>
        <v>0.05875872199779655</v>
      </c>
      <c r="H30" s="4">
        <v>76</v>
      </c>
      <c r="I30" s="63">
        <f t="shared" si="1"/>
        <v>7.033419023136247</v>
      </c>
      <c r="J30" s="4">
        <v>0.0565</v>
      </c>
      <c r="K30" s="4">
        <v>0.035</v>
      </c>
      <c r="L30" s="4">
        <v>0.049</v>
      </c>
      <c r="M30" s="4">
        <v>10.61</v>
      </c>
      <c r="N30" s="4">
        <v>14.56</v>
      </c>
      <c r="O30" s="5">
        <v>5</v>
      </c>
      <c r="P30">
        <v>140</v>
      </c>
      <c r="Q30">
        <v>3.65</v>
      </c>
      <c r="R30" s="8">
        <v>768467</v>
      </c>
      <c r="S30" s="8">
        <f t="shared" si="2"/>
        <v>590541530089</v>
      </c>
      <c r="T30" s="65">
        <f t="shared" si="3"/>
        <v>0.0034525874108143396</v>
      </c>
      <c r="U30">
        <v>0.007198969766659071</v>
      </c>
      <c r="V30">
        <v>0.019231140022475664</v>
      </c>
      <c r="W30" s="2">
        <v>0.0010387656514855245</v>
      </c>
      <c r="X30" s="2">
        <v>0.023196403759235047</v>
      </c>
      <c r="Y30" s="2"/>
      <c r="Z30" s="2"/>
      <c r="AA30" s="2"/>
      <c r="AB30" s="2"/>
      <c r="AC30" s="2"/>
      <c r="AD30" s="2"/>
      <c r="AE30" s="2"/>
      <c r="AF30" s="8"/>
      <c r="AG30" s="8"/>
      <c r="AI30" s="65"/>
      <c r="AJ30" s="65"/>
    </row>
    <row r="31" spans="1:37" ht="16.5" thickBot="1">
      <c r="A31" s="7" t="s">
        <v>31</v>
      </c>
      <c r="B31">
        <v>2990</v>
      </c>
      <c r="C31">
        <v>77</v>
      </c>
      <c r="D31">
        <v>125</v>
      </c>
      <c r="E31" s="2">
        <v>0.058087213642860125</v>
      </c>
      <c r="F31" s="2">
        <v>0.017788719253454044</v>
      </c>
      <c r="G31" s="2">
        <f t="shared" si="0"/>
        <v>0.04180602006688963</v>
      </c>
      <c r="H31" s="4">
        <v>48</v>
      </c>
      <c r="I31" s="63">
        <f t="shared" si="1"/>
        <v>4.045484949832775</v>
      </c>
      <c r="J31" s="4">
        <v>0.0538</v>
      </c>
      <c r="K31" s="4">
        <v>0.0454</v>
      </c>
      <c r="L31" s="4">
        <v>0.0466</v>
      </c>
      <c r="M31" s="4">
        <v>14.54</v>
      </c>
      <c r="N31" s="4">
        <v>15.37</v>
      </c>
      <c r="O31" s="5">
        <v>10</v>
      </c>
      <c r="P31">
        <v>25.35</v>
      </c>
      <c r="Q31">
        <v>6.97</v>
      </c>
      <c r="R31" s="8">
        <v>1962810</v>
      </c>
      <c r="S31" s="8">
        <f t="shared" si="2"/>
        <v>3852623096100</v>
      </c>
      <c r="T31" s="65">
        <f t="shared" si="3"/>
        <v>0.0017477433138331786</v>
      </c>
      <c r="U31">
        <v>0.01949562188853713</v>
      </c>
      <c r="V31">
        <v>0.016486214278757565</v>
      </c>
      <c r="W31" s="2">
        <v>0.0012192070521907584</v>
      </c>
      <c r="X31" s="2">
        <v>0.042116430495112295</v>
      </c>
      <c r="Y31" s="82"/>
      <c r="Z31" s="82"/>
      <c r="AA31" s="82"/>
      <c r="AB31" s="82"/>
      <c r="AC31" s="82"/>
      <c r="AD31" s="82"/>
      <c r="AE31" s="82"/>
      <c r="AF31" s="83"/>
      <c r="AG31" s="83"/>
      <c r="AH31" s="84"/>
      <c r="AI31" s="84"/>
      <c r="AJ31" s="84"/>
      <c r="AK31" s="2"/>
    </row>
    <row r="32" spans="1:37" ht="16.5" thickBot="1">
      <c r="A32" s="7" t="s">
        <v>32</v>
      </c>
      <c r="B32">
        <v>1582</v>
      </c>
      <c r="C32">
        <v>63</v>
      </c>
      <c r="D32">
        <v>79</v>
      </c>
      <c r="E32" s="2">
        <v>0.03887309252384269</v>
      </c>
      <c r="F32" s="2">
        <v>0.012893464270001598</v>
      </c>
      <c r="G32" s="2">
        <f t="shared" si="0"/>
        <v>0.04993678887484197</v>
      </c>
      <c r="H32" s="4">
        <v>40</v>
      </c>
      <c r="I32" s="63">
        <f t="shared" si="1"/>
        <v>6.371681415929203</v>
      </c>
      <c r="J32" s="4">
        <v>0.0654</v>
      </c>
      <c r="K32" s="4">
        <v>0.0565</v>
      </c>
      <c r="L32" s="4">
        <v>0.0468</v>
      </c>
      <c r="M32" s="4">
        <v>10.05</v>
      </c>
      <c r="N32" s="4">
        <v>12.6</v>
      </c>
      <c r="O32" s="5">
        <v>6</v>
      </c>
      <c r="P32" s="37">
        <v>1.24</v>
      </c>
      <c r="Q32">
        <v>3.33</v>
      </c>
      <c r="R32" s="8">
        <v>31167</v>
      </c>
      <c r="S32" s="8">
        <f t="shared" si="2"/>
        <v>971381889</v>
      </c>
      <c r="T32" s="65">
        <f t="shared" si="3"/>
        <v>0.002493682883130541</v>
      </c>
      <c r="U32">
        <v>0.013320612385887422</v>
      </c>
      <c r="V32">
        <v>0.010459111543547924</v>
      </c>
      <c r="W32" s="2">
        <v>0.00033319188921606926</v>
      </c>
      <c r="X32" s="2">
        <v>0.030751303753912874</v>
      </c>
      <c r="Y32" s="2"/>
      <c r="Z32" s="2"/>
      <c r="AA32" s="2"/>
      <c r="AB32" s="2"/>
      <c r="AC32" s="2"/>
      <c r="AD32" s="2"/>
      <c r="AE32" s="2"/>
      <c r="AF32" s="8"/>
      <c r="AG32" s="8"/>
      <c r="AI32" s="65"/>
      <c r="AJ32" s="65"/>
      <c r="AK32" s="82"/>
    </row>
    <row r="33" spans="1:37" ht="16.5" thickBot="1">
      <c r="A33" s="7" t="s">
        <v>33</v>
      </c>
      <c r="B33">
        <v>2969</v>
      </c>
      <c r="C33">
        <v>83</v>
      </c>
      <c r="D33">
        <v>182</v>
      </c>
      <c r="E33" s="2">
        <v>0.0023773098430547902</v>
      </c>
      <c r="F33" s="2">
        <v>-0.001372263963804854</v>
      </c>
      <c r="G33" s="2">
        <f t="shared" si="0"/>
        <v>0.0613001010441226</v>
      </c>
      <c r="H33" s="4">
        <v>116</v>
      </c>
      <c r="I33" s="63">
        <f t="shared" si="1"/>
        <v>9.845739306163692</v>
      </c>
      <c r="J33" s="4">
        <v>0.0613</v>
      </c>
      <c r="K33" s="4">
        <v>0.0526</v>
      </c>
      <c r="L33" s="4">
        <v>0.0514</v>
      </c>
      <c r="M33" s="4">
        <v>5.78</v>
      </c>
      <c r="N33" s="4">
        <v>6.95</v>
      </c>
      <c r="O33" s="5">
        <v>4</v>
      </c>
      <c r="P33">
        <v>1.08</v>
      </c>
      <c r="Q33">
        <v>2.6</v>
      </c>
      <c r="R33" s="8">
        <v>27239</v>
      </c>
      <c r="S33" s="8">
        <f t="shared" si="2"/>
        <v>741963121</v>
      </c>
      <c r="T33" s="65">
        <f t="shared" si="3"/>
        <v>0.00375770238801964</v>
      </c>
      <c r="U33">
        <v>0.015397525396522765</v>
      </c>
      <c r="V33">
        <v>0.020540043876473065</v>
      </c>
      <c r="W33" s="2">
        <v>0.0008703452443608784</v>
      </c>
      <c r="X33" s="2">
        <v>0.05038586170717801</v>
      </c>
      <c r="Y33" s="2"/>
      <c r="Z33" s="2"/>
      <c r="AA33" s="2"/>
      <c r="AB33" s="2"/>
      <c r="AC33" s="2"/>
      <c r="AD33" s="2"/>
      <c r="AE33" s="2"/>
      <c r="AF33" s="8"/>
      <c r="AG33" s="8"/>
      <c r="AI33" s="65"/>
      <c r="AJ33" s="65"/>
      <c r="AK33" s="2"/>
    </row>
    <row r="34" spans="1:37" ht="16.5" thickBot="1">
      <c r="A34" s="7" t="s">
        <v>34</v>
      </c>
      <c r="B34">
        <v>2919</v>
      </c>
      <c r="C34">
        <v>83</v>
      </c>
      <c r="D34">
        <v>144</v>
      </c>
      <c r="E34" s="2">
        <v>0.2461692894301662</v>
      </c>
      <c r="F34" s="2">
        <v>0.2241428733127706</v>
      </c>
      <c r="G34" s="2">
        <f t="shared" si="0"/>
        <v>0.04933196300102775</v>
      </c>
      <c r="H34" s="4">
        <v>48</v>
      </c>
      <c r="I34" s="63">
        <f t="shared" si="1"/>
        <v>4.143884892086331</v>
      </c>
      <c r="J34" s="4">
        <v>0.0772</v>
      </c>
      <c r="K34" s="4">
        <v>0.0469</v>
      </c>
      <c r="L34" s="4">
        <v>0.0698</v>
      </c>
      <c r="M34" s="4">
        <v>14.56</v>
      </c>
      <c r="N34" s="4">
        <v>18.51</v>
      </c>
      <c r="O34" s="5">
        <v>8</v>
      </c>
      <c r="P34">
        <v>21.6</v>
      </c>
      <c r="Q34">
        <v>15.53</v>
      </c>
      <c r="R34" s="8">
        <v>504653</v>
      </c>
      <c r="S34" s="8">
        <f t="shared" si="2"/>
        <v>254674650409</v>
      </c>
      <c r="T34" s="65">
        <f t="shared" si="3"/>
        <v>0.0024336425735347706</v>
      </c>
      <c r="U34">
        <v>0.0038768351437364996</v>
      </c>
      <c r="V34">
        <v>0.016092948779896626</v>
      </c>
      <c r="W34" s="2">
        <v>0.0006035775341309259</v>
      </c>
      <c r="X34" s="2">
        <v>0.029811937151082317</v>
      </c>
      <c r="Y34" s="2"/>
      <c r="Z34" s="2"/>
      <c r="AA34" s="2"/>
      <c r="AB34" s="2"/>
      <c r="AC34" s="2"/>
      <c r="AD34" s="2"/>
      <c r="AE34" s="2"/>
      <c r="AF34" s="8"/>
      <c r="AG34" s="8"/>
      <c r="AI34" s="65"/>
      <c r="AJ34" s="65"/>
      <c r="AK34" s="2"/>
    </row>
    <row r="35" spans="1:37" ht="16.5" thickBot="1">
      <c r="A35" s="7" t="s">
        <v>35</v>
      </c>
      <c r="B35">
        <v>2683</v>
      </c>
      <c r="C35">
        <v>10</v>
      </c>
      <c r="D35">
        <v>137</v>
      </c>
      <c r="E35" s="2">
        <v>0.0015559561322358215</v>
      </c>
      <c r="F35" s="2">
        <v>0.0016846521761331168</v>
      </c>
      <c r="G35" s="2">
        <f t="shared" si="0"/>
        <v>0.051062243756988444</v>
      </c>
      <c r="H35" s="4">
        <v>126</v>
      </c>
      <c r="I35" s="63">
        <f t="shared" si="1"/>
        <v>11.83451360417443</v>
      </c>
      <c r="J35" s="4">
        <v>0.018</v>
      </c>
      <c r="K35" s="4">
        <v>0.0346</v>
      </c>
      <c r="L35" s="4">
        <v>0.0157</v>
      </c>
      <c r="M35" s="4">
        <v>2.56</v>
      </c>
      <c r="N35" s="4">
        <v>1.97</v>
      </c>
      <c r="O35" s="5">
        <v>2</v>
      </c>
      <c r="P35">
        <v>2.56</v>
      </c>
      <c r="Q35">
        <v>9.02</v>
      </c>
      <c r="R35" s="8">
        <v>17383</v>
      </c>
      <c r="S35" s="8">
        <f t="shared" si="2"/>
        <v>302168689</v>
      </c>
      <c r="T35" s="65">
        <f t="shared" si="3"/>
        <v>0.0026073527374981054</v>
      </c>
      <c r="U35">
        <v>0.010112929498458462</v>
      </c>
      <c r="V35">
        <v>0.011455314493709599</v>
      </c>
      <c r="W35" s="2">
        <v>6.879504135573783E-05</v>
      </c>
      <c r="X35" s="2">
        <v>0.02894226621864982</v>
      </c>
      <c r="Y35" s="2"/>
      <c r="Z35" s="2"/>
      <c r="AA35" s="2"/>
      <c r="AB35" s="2"/>
      <c r="AC35" s="2"/>
      <c r="AD35" s="2"/>
      <c r="AE35" s="2"/>
      <c r="AF35" s="8"/>
      <c r="AG35" s="8"/>
      <c r="AI35" s="65"/>
      <c r="AJ35" s="65"/>
      <c r="AK35" s="2"/>
    </row>
    <row r="36" spans="1:37" ht="16.5" thickBot="1">
      <c r="A36" s="7" t="s">
        <v>36</v>
      </c>
      <c r="B36">
        <v>1642</v>
      </c>
      <c r="C36">
        <v>7</v>
      </c>
      <c r="D36">
        <v>175</v>
      </c>
      <c r="E36" s="2">
        <v>-0.00908933458227893</v>
      </c>
      <c r="F36" s="2">
        <v>-0.010584955997238688</v>
      </c>
      <c r="G36" s="2">
        <f t="shared" si="0"/>
        <v>0.10657734470158343</v>
      </c>
      <c r="H36" s="4">
        <v>126</v>
      </c>
      <c r="I36" s="63">
        <f t="shared" si="1"/>
        <v>19.337393422655296</v>
      </c>
      <c r="J36" s="4">
        <v>0.0459</v>
      </c>
      <c r="K36" s="4">
        <v>0.0447</v>
      </c>
      <c r="L36" s="4">
        <v>0.0435</v>
      </c>
      <c r="M36" s="4">
        <v>9.12</v>
      </c>
      <c r="N36" s="4">
        <v>10.78</v>
      </c>
      <c r="O36" s="5">
        <v>6</v>
      </c>
      <c r="P36">
        <v>2.71</v>
      </c>
      <c r="Q36">
        <v>0</v>
      </c>
      <c r="R36" s="8">
        <v>1405</v>
      </c>
      <c r="S36" s="8">
        <f t="shared" si="2"/>
        <v>1974025</v>
      </c>
      <c r="T36" s="65">
        <f t="shared" si="3"/>
        <v>0.011358730403640134</v>
      </c>
      <c r="U36">
        <v>0.004581480829745291</v>
      </c>
      <c r="V36">
        <v>0.027335404640176336</v>
      </c>
      <c r="W36" s="2">
        <v>-0.0002514644690364344</v>
      </c>
      <c r="X36" s="2">
        <v>0.034445848025709186</v>
      </c>
      <c r="Y36" s="2"/>
      <c r="Z36" s="2"/>
      <c r="AA36" s="2"/>
      <c r="AB36" s="2"/>
      <c r="AC36" s="2"/>
      <c r="AD36" s="2"/>
      <c r="AE36" s="2"/>
      <c r="AF36" s="8"/>
      <c r="AG36" s="8"/>
      <c r="AI36" s="65"/>
      <c r="AJ36" s="65"/>
      <c r="AK36" s="70"/>
    </row>
    <row r="37" spans="1:37" ht="16.5" thickBot="1">
      <c r="A37" s="7" t="s">
        <v>37</v>
      </c>
      <c r="B37">
        <v>3130</v>
      </c>
      <c r="C37">
        <v>11</v>
      </c>
      <c r="D37">
        <v>917</v>
      </c>
      <c r="E37" s="2">
        <v>0.004863909643187538</v>
      </c>
      <c r="F37" s="2">
        <v>-1.3972251104332756E-05</v>
      </c>
      <c r="G37" s="2">
        <f t="shared" si="0"/>
        <v>0.2929712460063898</v>
      </c>
      <c r="H37" s="4">
        <v>169</v>
      </c>
      <c r="I37" s="63">
        <f t="shared" si="1"/>
        <v>13.606389776357828</v>
      </c>
      <c r="J37" s="4">
        <v>0.0444</v>
      </c>
      <c r="K37" s="4">
        <v>0.039</v>
      </c>
      <c r="L37" s="4">
        <v>0.0369</v>
      </c>
      <c r="M37" s="4">
        <v>3.99</v>
      </c>
      <c r="N37" s="4">
        <v>5.72</v>
      </c>
      <c r="O37" s="5">
        <v>3</v>
      </c>
      <c r="P37">
        <v>7.81</v>
      </c>
      <c r="Q37">
        <v>0.38</v>
      </c>
      <c r="R37" s="8">
        <v>57731</v>
      </c>
      <c r="S37" s="8">
        <f t="shared" si="2"/>
        <v>3332868361</v>
      </c>
      <c r="T37" s="65">
        <f t="shared" si="3"/>
        <v>0.08583215098653657</v>
      </c>
      <c r="U37">
        <v>0.005895413468391857</v>
      </c>
      <c r="V37">
        <v>0.018212698554275656</v>
      </c>
      <c r="W37" s="2">
        <v>0.0002873335158567284</v>
      </c>
      <c r="X37" s="2">
        <v>0.02298261948483139</v>
      </c>
      <c r="Y37" s="2"/>
      <c r="Z37" s="2"/>
      <c r="AA37" s="2"/>
      <c r="AB37" s="2"/>
      <c r="AC37" s="2"/>
      <c r="AD37" s="2"/>
      <c r="AE37" s="2"/>
      <c r="AF37" s="8"/>
      <c r="AG37" s="8"/>
      <c r="AI37" s="65"/>
      <c r="AJ37" s="65"/>
      <c r="AK37" s="2"/>
    </row>
    <row r="38" spans="1:37" ht="16.5" thickBot="1">
      <c r="A38" s="7" t="s">
        <v>38</v>
      </c>
      <c r="B38">
        <v>2027</v>
      </c>
      <c r="C38">
        <v>8</v>
      </c>
      <c r="D38">
        <v>571</v>
      </c>
      <c r="E38" s="2">
        <v>-0.06982753614539954</v>
      </c>
      <c r="F38" s="2">
        <v>-0.018265922773980314</v>
      </c>
      <c r="G38" s="2">
        <f t="shared" si="0"/>
        <v>0.2816970892945239</v>
      </c>
      <c r="H38" s="4">
        <v>50</v>
      </c>
      <c r="I38" s="63">
        <f t="shared" si="1"/>
        <v>6.2160828811050814</v>
      </c>
      <c r="J38" s="4">
        <v>0.1202</v>
      </c>
      <c r="K38" s="4">
        <v>0.1346</v>
      </c>
      <c r="L38" s="4">
        <v>0.0692</v>
      </c>
      <c r="M38" s="4">
        <v>7.48</v>
      </c>
      <c r="N38" s="4">
        <v>11.05</v>
      </c>
      <c r="O38" s="5">
        <v>4</v>
      </c>
      <c r="P38">
        <v>0.09378</v>
      </c>
      <c r="Q38">
        <v>0.02</v>
      </c>
      <c r="R38" s="8">
        <v>1503</v>
      </c>
      <c r="S38" s="8">
        <f t="shared" si="2"/>
        <v>2259009</v>
      </c>
      <c r="T38" s="65">
        <f t="shared" si="3"/>
        <v>0.07935325011700699</v>
      </c>
      <c r="U38">
        <v>0.024589182370976726</v>
      </c>
      <c r="V38">
        <v>0.058522277148110556</v>
      </c>
      <c r="W38" s="2">
        <v>-0.0008525099349536204</v>
      </c>
      <c r="X38" s="2">
        <v>0.04684309490305149</v>
      </c>
      <c r="Y38" s="2"/>
      <c r="Z38" s="2"/>
      <c r="AA38" s="2"/>
      <c r="AB38" s="2"/>
      <c r="AC38" s="2"/>
      <c r="AD38" s="2"/>
      <c r="AE38" s="2"/>
      <c r="AF38" s="8"/>
      <c r="AG38" s="8"/>
      <c r="AI38" s="65"/>
      <c r="AJ38" s="65"/>
      <c r="AK38" s="2"/>
    </row>
    <row r="39" spans="1:37" ht="16.5" thickBot="1">
      <c r="A39" s="7" t="s">
        <v>39</v>
      </c>
      <c r="B39">
        <v>3130</v>
      </c>
      <c r="C39">
        <v>11</v>
      </c>
      <c r="D39">
        <v>631</v>
      </c>
      <c r="E39" s="2">
        <v>-0.0006697429523683158</v>
      </c>
      <c r="F39" s="2">
        <v>1.843439503423916E-05</v>
      </c>
      <c r="G39" s="2">
        <f t="shared" si="0"/>
        <v>0.20159744408945687</v>
      </c>
      <c r="H39" s="4">
        <v>172</v>
      </c>
      <c r="I39" s="63">
        <f t="shared" si="1"/>
        <v>13.847923322683707</v>
      </c>
      <c r="J39" s="4">
        <v>0.038</v>
      </c>
      <c r="K39" s="4">
        <v>0.0496</v>
      </c>
      <c r="L39" s="4">
        <v>0.0336</v>
      </c>
      <c r="M39" s="4">
        <v>3.34</v>
      </c>
      <c r="N39" s="4">
        <v>3.51</v>
      </c>
      <c r="O39" s="5">
        <v>2</v>
      </c>
      <c r="P39">
        <v>16.77</v>
      </c>
      <c r="Q39">
        <v>0.79</v>
      </c>
      <c r="R39" s="8">
        <v>9612</v>
      </c>
      <c r="S39" s="8">
        <f t="shared" si="2"/>
        <v>92390544</v>
      </c>
      <c r="T39" s="65">
        <f t="shared" si="3"/>
        <v>0.04064152946340169</v>
      </c>
      <c r="U39">
        <v>0.010472725005785317</v>
      </c>
      <c r="V39">
        <v>0.04950851629617081</v>
      </c>
      <c r="W39" s="2">
        <v>0.00028781608648236834</v>
      </c>
      <c r="X39" s="2">
        <v>0.02368175102957742</v>
      </c>
      <c r="Y39" s="2"/>
      <c r="Z39" s="2"/>
      <c r="AA39" s="2"/>
      <c r="AB39" s="2"/>
      <c r="AC39" s="2"/>
      <c r="AD39" s="2"/>
      <c r="AE39" s="2"/>
      <c r="AF39" s="8"/>
      <c r="AG39" s="8"/>
      <c r="AI39" s="65"/>
      <c r="AJ39" s="65"/>
      <c r="AK39" s="2"/>
    </row>
    <row r="40" spans="1:37" ht="16.5" thickBot="1">
      <c r="A40" s="7" t="s">
        <v>40</v>
      </c>
      <c r="B40">
        <v>3130</v>
      </c>
      <c r="C40">
        <v>19</v>
      </c>
      <c r="D40">
        <v>1496</v>
      </c>
      <c r="E40" s="2">
        <v>-0.016514914821568624</v>
      </c>
      <c r="F40" s="2">
        <v>-0.0019718543845896885</v>
      </c>
      <c r="G40" s="2">
        <f t="shared" si="0"/>
        <v>0.4779552715654952</v>
      </c>
      <c r="H40" s="4">
        <v>146</v>
      </c>
      <c r="I40" s="63">
        <f t="shared" si="1"/>
        <v>11.754632587859424</v>
      </c>
      <c r="J40" s="4">
        <v>0.0638</v>
      </c>
      <c r="K40" s="4">
        <v>0.082</v>
      </c>
      <c r="L40" s="4">
        <v>0.0458</v>
      </c>
      <c r="M40" s="4">
        <v>6.34</v>
      </c>
      <c r="N40" s="4">
        <v>11.47</v>
      </c>
      <c r="O40" s="5">
        <v>3</v>
      </c>
      <c r="P40">
        <v>3.45</v>
      </c>
      <c r="Q40">
        <v>2.17</v>
      </c>
      <c r="R40" s="8">
        <v>880</v>
      </c>
      <c r="S40" s="8">
        <f t="shared" si="2"/>
        <v>774400</v>
      </c>
      <c r="T40" s="65">
        <f t="shared" si="3"/>
        <v>0.22844124161724627</v>
      </c>
      <c r="U40">
        <v>0.009705492985659793</v>
      </c>
      <c r="V40">
        <v>0.032857333054733324</v>
      </c>
      <c r="W40" s="2">
        <v>0.0005993515714835414</v>
      </c>
      <c r="X40" s="2">
        <v>0.0262055738072535</v>
      </c>
      <c r="Y40" s="2"/>
      <c r="Z40" s="2"/>
      <c r="AA40" s="2"/>
      <c r="AB40" s="2"/>
      <c r="AC40" s="2"/>
      <c r="AD40" s="2"/>
      <c r="AE40" s="2"/>
      <c r="AF40" s="8"/>
      <c r="AG40" s="8"/>
      <c r="AI40" s="65"/>
      <c r="AJ40" s="65"/>
      <c r="AK40" s="2"/>
    </row>
    <row r="41" spans="1:37" ht="16.5" thickBot="1">
      <c r="A41" s="7" t="s">
        <v>41</v>
      </c>
      <c r="B41">
        <v>3130</v>
      </c>
      <c r="C41">
        <v>13</v>
      </c>
      <c r="D41">
        <v>131</v>
      </c>
      <c r="E41" s="2">
        <v>0.0011135842327603294</v>
      </c>
      <c r="F41" s="2">
        <v>0.0014285336081910627</v>
      </c>
      <c r="G41" s="2">
        <f t="shared" si="0"/>
        <v>0.041853035143769965</v>
      </c>
      <c r="H41" s="4">
        <v>151</v>
      </c>
      <c r="I41" s="63">
        <f t="shared" si="1"/>
        <v>12.157188498402554</v>
      </c>
      <c r="J41" s="4">
        <v>0.0062</v>
      </c>
      <c r="K41" s="4">
        <v>0.0254</v>
      </c>
      <c r="L41" s="4">
        <v>0.0062</v>
      </c>
      <c r="M41" s="4">
        <v>2.49</v>
      </c>
      <c r="N41" s="4">
        <v>1.7</v>
      </c>
      <c r="O41" s="5">
        <v>2</v>
      </c>
      <c r="P41">
        <v>47.8</v>
      </c>
      <c r="Q41">
        <v>3.09</v>
      </c>
      <c r="R41" s="8">
        <v>319606</v>
      </c>
      <c r="S41" s="8">
        <f t="shared" si="2"/>
        <v>102147995236</v>
      </c>
      <c r="T41" s="65">
        <f t="shared" si="3"/>
        <v>0.0017516765507456437</v>
      </c>
      <c r="U41">
        <v>0.012523781179304277</v>
      </c>
      <c r="V41">
        <v>0.02240886366700123</v>
      </c>
      <c r="W41" s="2">
        <v>0.00042453980094870843</v>
      </c>
      <c r="X41" s="2">
        <v>0.022940783462411372</v>
      </c>
      <c r="Y41" s="2"/>
      <c r="Z41" s="2"/>
      <c r="AA41" s="2"/>
      <c r="AB41" s="2"/>
      <c r="AC41" s="2"/>
      <c r="AD41" s="2"/>
      <c r="AE41" s="2"/>
      <c r="AF41" s="8"/>
      <c r="AG41" s="8"/>
      <c r="AI41" s="65"/>
      <c r="AJ41" s="65"/>
      <c r="AK41" s="2"/>
    </row>
    <row r="42" spans="1:37" ht="16.5" thickBot="1">
      <c r="A42" s="7" t="s">
        <v>42</v>
      </c>
      <c r="B42">
        <v>3130</v>
      </c>
      <c r="C42">
        <v>12</v>
      </c>
      <c r="D42">
        <v>736</v>
      </c>
      <c r="E42" s="2">
        <v>-0.0020049226802924783</v>
      </c>
      <c r="F42" s="2">
        <v>-0.002231261148193553</v>
      </c>
      <c r="G42" s="2">
        <f t="shared" si="0"/>
        <v>0.23514376996805111</v>
      </c>
      <c r="H42" s="4">
        <v>191</v>
      </c>
      <c r="I42" s="63">
        <f t="shared" si="1"/>
        <v>15.377635782747605</v>
      </c>
      <c r="J42" s="4">
        <v>0.0383</v>
      </c>
      <c r="K42" s="4">
        <v>0.0314</v>
      </c>
      <c r="L42" s="4">
        <v>0.0327</v>
      </c>
      <c r="M42" s="4">
        <v>7.97</v>
      </c>
      <c r="N42" s="4">
        <v>10.05</v>
      </c>
      <c r="O42" s="5">
        <v>5</v>
      </c>
      <c r="P42">
        <v>1.59</v>
      </c>
      <c r="Q42">
        <v>1.58</v>
      </c>
      <c r="R42" s="8">
        <v>18505</v>
      </c>
      <c r="S42" s="8">
        <f t="shared" si="2"/>
        <v>342435025</v>
      </c>
      <c r="T42" s="65">
        <f t="shared" si="3"/>
        <v>0.05529259255478774</v>
      </c>
      <c r="U42">
        <v>0.012058824813958549</v>
      </c>
      <c r="V42">
        <v>0.02339027665308799</v>
      </c>
      <c r="W42" s="2">
        <v>0.00029930685659349324</v>
      </c>
      <c r="X42" s="2">
        <v>0.01845850257406022</v>
      </c>
      <c r="Y42" s="2"/>
      <c r="Z42" s="2"/>
      <c r="AA42" s="2"/>
      <c r="AB42" s="2"/>
      <c r="AC42" s="2"/>
      <c r="AD42" s="2"/>
      <c r="AE42" s="2"/>
      <c r="AF42" s="8"/>
      <c r="AG42" s="8"/>
      <c r="AI42" s="65"/>
      <c r="AJ42" s="65"/>
      <c r="AK42" s="2"/>
    </row>
    <row r="43" spans="1:37" ht="16.5" thickBot="1">
      <c r="A43" s="7" t="s">
        <v>43</v>
      </c>
      <c r="B43">
        <v>3130</v>
      </c>
      <c r="C43">
        <v>13</v>
      </c>
      <c r="D43">
        <v>125</v>
      </c>
      <c r="E43" s="2">
        <v>0.0008062267693492881</v>
      </c>
      <c r="F43" s="2">
        <v>0.0013463926142751603</v>
      </c>
      <c r="G43" s="2">
        <f t="shared" si="0"/>
        <v>0.039936102236421724</v>
      </c>
      <c r="H43" s="4">
        <v>111</v>
      </c>
      <c r="I43" s="63">
        <f t="shared" si="1"/>
        <v>8.936741214057507</v>
      </c>
      <c r="J43" s="4">
        <v>0.0133</v>
      </c>
      <c r="K43" s="4">
        <v>0.0264</v>
      </c>
      <c r="L43" s="4">
        <v>0.0065</v>
      </c>
      <c r="M43" s="4">
        <v>2.41</v>
      </c>
      <c r="N43" s="4">
        <v>1.84</v>
      </c>
      <c r="O43" s="5">
        <v>2</v>
      </c>
      <c r="P43">
        <v>15.13</v>
      </c>
      <c r="Q43">
        <v>3.72</v>
      </c>
      <c r="R43" s="8">
        <v>4947</v>
      </c>
      <c r="S43" s="8">
        <f t="shared" si="2"/>
        <v>24472809</v>
      </c>
      <c r="T43" s="65">
        <f t="shared" si="3"/>
        <v>0.0015948922618379282</v>
      </c>
      <c r="U43">
        <v>0.00852472298947707</v>
      </c>
      <c r="V43">
        <v>0.05302019751210652</v>
      </c>
      <c r="W43" s="2">
        <v>-7.106111343652294E-05</v>
      </c>
      <c r="X43" s="2">
        <v>0.02473949448906042</v>
      </c>
      <c r="Y43" s="2"/>
      <c r="Z43" s="2"/>
      <c r="AA43" s="2"/>
      <c r="AB43" s="2"/>
      <c r="AC43" s="2"/>
      <c r="AD43" s="2"/>
      <c r="AE43" s="2"/>
      <c r="AF43" s="8"/>
      <c r="AG43" s="8"/>
      <c r="AI43" s="65"/>
      <c r="AJ43" s="65"/>
      <c r="AK43" s="2"/>
    </row>
    <row r="44" spans="1:36" ht="16.5" thickBot="1">
      <c r="A44" s="7" t="s">
        <v>44</v>
      </c>
      <c r="B44">
        <v>3130</v>
      </c>
      <c r="C44">
        <v>12</v>
      </c>
      <c r="D44">
        <v>1464</v>
      </c>
      <c r="E44" s="2">
        <v>-0.0026369720700213754</v>
      </c>
      <c r="F44" s="2">
        <v>5.3295803253972096E-05</v>
      </c>
      <c r="G44" s="2">
        <f t="shared" si="0"/>
        <v>0.46773162939297125</v>
      </c>
      <c r="H44" s="4">
        <v>138</v>
      </c>
      <c r="I44" s="63">
        <f t="shared" si="1"/>
        <v>11.110543130990415</v>
      </c>
      <c r="J44" s="4">
        <v>0.0399</v>
      </c>
      <c r="K44" s="4">
        <v>0.0374</v>
      </c>
      <c r="L44" s="4">
        <v>0.0344</v>
      </c>
      <c r="M44" s="4">
        <v>5.54</v>
      </c>
      <c r="N44" s="4">
        <v>7.73</v>
      </c>
      <c r="O44" s="5">
        <v>3</v>
      </c>
      <c r="P44">
        <v>7.49</v>
      </c>
      <c r="Q44">
        <v>3.45</v>
      </c>
      <c r="R44" s="8">
        <v>211</v>
      </c>
      <c r="S44" s="8">
        <f t="shared" si="2"/>
        <v>44521</v>
      </c>
      <c r="T44" s="65">
        <f t="shared" si="3"/>
        <v>0.2187728771346038</v>
      </c>
      <c r="U44">
        <v>0.008090675749878339</v>
      </c>
      <c r="V44">
        <v>0.011260121983667281</v>
      </c>
      <c r="W44" s="2">
        <v>0.0004209453009565865</v>
      </c>
      <c r="X44" s="2">
        <v>0.023365086994829705</v>
      </c>
      <c r="Y44" s="2"/>
      <c r="Z44" s="2"/>
      <c r="AA44" s="2"/>
      <c r="AB44" s="2"/>
      <c r="AC44" s="2"/>
      <c r="AD44" s="2"/>
      <c r="AE44" s="2"/>
      <c r="AF44" s="8"/>
      <c r="AG44" s="8"/>
      <c r="AI44" s="65"/>
      <c r="AJ44" s="65"/>
    </row>
    <row r="45" spans="1:36" ht="16.5" thickBot="1">
      <c r="A45" s="7" t="s">
        <v>45</v>
      </c>
      <c r="B45">
        <v>1041</v>
      </c>
      <c r="C45">
        <v>3</v>
      </c>
      <c r="D45">
        <v>63</v>
      </c>
      <c r="E45" s="2">
        <v>-0.0028143906354045557</v>
      </c>
      <c r="F45" s="2">
        <v>-0.000611678351291722</v>
      </c>
      <c r="G45" s="2">
        <f t="shared" si="0"/>
        <v>0.06051873198847262</v>
      </c>
      <c r="H45" s="4">
        <v>46</v>
      </c>
      <c r="I45" s="63">
        <f t="shared" si="1"/>
        <v>11.135446685878962</v>
      </c>
      <c r="J45" s="4">
        <v>0.017</v>
      </c>
      <c r="K45" s="4">
        <v>0.0205</v>
      </c>
      <c r="L45" s="4">
        <v>0.0179</v>
      </c>
      <c r="M45" s="4">
        <v>5.76</v>
      </c>
      <c r="N45" s="4">
        <v>5.37</v>
      </c>
      <c r="O45" s="5">
        <v>3</v>
      </c>
      <c r="P45">
        <v>4.64</v>
      </c>
      <c r="Q45">
        <v>0.25</v>
      </c>
      <c r="R45" s="8">
        <v>253598</v>
      </c>
      <c r="S45" s="8">
        <f t="shared" si="2"/>
        <v>64311945604</v>
      </c>
      <c r="T45" s="65">
        <f t="shared" si="3"/>
        <v>0.0036625169214925795</v>
      </c>
      <c r="U45">
        <v>0.018035069661347002</v>
      </c>
      <c r="V45">
        <v>0.01888116437113037</v>
      </c>
      <c r="W45" s="2">
        <v>-0.00017797693338476262</v>
      </c>
      <c r="X45" s="2">
        <v>0.02091476338438029</v>
      </c>
      <c r="Y45" s="2"/>
      <c r="Z45" s="2"/>
      <c r="AA45" s="2"/>
      <c r="AB45" s="2"/>
      <c r="AC45" s="2"/>
      <c r="AD45" s="2"/>
      <c r="AE45" s="2"/>
      <c r="AF45" s="8"/>
      <c r="AG45" s="8"/>
      <c r="AI45" s="65"/>
      <c r="AJ45" s="65"/>
    </row>
    <row r="46" spans="1:36" ht="16.5" thickBot="1">
      <c r="A46" s="7" t="s">
        <v>46</v>
      </c>
      <c r="B46">
        <v>829</v>
      </c>
      <c r="C46">
        <v>4</v>
      </c>
      <c r="D46">
        <v>52</v>
      </c>
      <c r="E46" s="2">
        <v>-0.0028690682651850044</v>
      </c>
      <c r="F46" s="2">
        <v>-0.004047388893307913</v>
      </c>
      <c r="G46" s="2">
        <f t="shared" si="0"/>
        <v>0.06272617611580217</v>
      </c>
      <c r="H46" s="4">
        <v>59</v>
      </c>
      <c r="I46" s="63">
        <f t="shared" si="1"/>
        <v>17.934861278648974</v>
      </c>
      <c r="J46" s="4">
        <v>0.0167</v>
      </c>
      <c r="K46" s="4">
        <v>0.0361</v>
      </c>
      <c r="L46" s="4">
        <v>0.0206</v>
      </c>
      <c r="M46" s="4">
        <v>7.56</v>
      </c>
      <c r="N46" s="4">
        <v>9.39</v>
      </c>
      <c r="O46" s="5">
        <v>4</v>
      </c>
      <c r="P46">
        <v>23.05</v>
      </c>
      <c r="Q46">
        <v>0.7</v>
      </c>
      <c r="R46" s="8">
        <v>174528</v>
      </c>
      <c r="S46" s="8">
        <f t="shared" si="2"/>
        <v>30460022784</v>
      </c>
      <c r="T46" s="65">
        <f t="shared" si="3"/>
        <v>0.003934573170110631</v>
      </c>
      <c r="U46">
        <v>0.009575295959536975</v>
      </c>
      <c r="V46">
        <v>0.012950296461872186</v>
      </c>
      <c r="W46" s="2">
        <v>4.601028303017295E-05</v>
      </c>
      <c r="X46" s="2">
        <v>0.018973039204250582</v>
      </c>
      <c r="Y46" s="2"/>
      <c r="Z46" s="2"/>
      <c r="AA46" s="2"/>
      <c r="AB46" s="2"/>
      <c r="AC46" s="2"/>
      <c r="AD46" s="2"/>
      <c r="AE46" s="2"/>
      <c r="AF46" s="8"/>
      <c r="AG46" s="8"/>
      <c r="AI46" s="65"/>
      <c r="AJ46" s="65"/>
    </row>
    <row r="47" spans="1:36" ht="16.5" thickBot="1">
      <c r="A47" s="7" t="s">
        <v>47</v>
      </c>
      <c r="B47">
        <v>3130</v>
      </c>
      <c r="C47">
        <v>15</v>
      </c>
      <c r="D47">
        <v>368</v>
      </c>
      <c r="E47" s="2">
        <v>0.0014596472809067856</v>
      </c>
      <c r="F47" s="2">
        <v>0.00024616951294786915</v>
      </c>
      <c r="G47" s="2">
        <f t="shared" si="0"/>
        <v>0.11757188498402556</v>
      </c>
      <c r="H47" s="4">
        <v>172</v>
      </c>
      <c r="I47" s="63">
        <f t="shared" si="1"/>
        <v>13.847923322683707</v>
      </c>
      <c r="J47" s="4">
        <v>0.0364</v>
      </c>
      <c r="K47" s="4">
        <v>0.0368</v>
      </c>
      <c r="L47" s="4">
        <v>0.0314</v>
      </c>
      <c r="M47" s="4">
        <v>3.04</v>
      </c>
      <c r="N47" s="4">
        <v>3.34</v>
      </c>
      <c r="O47" s="5">
        <v>2</v>
      </c>
      <c r="P47">
        <v>11.75</v>
      </c>
      <c r="Q47">
        <v>0.34</v>
      </c>
      <c r="R47" s="8">
        <v>3792</v>
      </c>
      <c r="S47" s="8">
        <f t="shared" si="2"/>
        <v>14379264</v>
      </c>
      <c r="T47" s="65">
        <f t="shared" si="3"/>
        <v>0.013823148138696935</v>
      </c>
      <c r="U47">
        <v>0.013344384820808757</v>
      </c>
      <c r="V47">
        <v>0.02209545317800581</v>
      </c>
      <c r="W47" s="2">
        <v>0.0004589151137088906</v>
      </c>
      <c r="X47" s="2">
        <v>0.02082658812355171</v>
      </c>
      <c r="Y47" s="2"/>
      <c r="Z47" s="2"/>
      <c r="AA47" s="2"/>
      <c r="AB47" s="2"/>
      <c r="AC47" s="2"/>
      <c r="AD47" s="2"/>
      <c r="AE47" s="2"/>
      <c r="AF47" s="8"/>
      <c r="AG47" s="8"/>
      <c r="AI47" s="65"/>
      <c r="AJ47" s="65"/>
    </row>
    <row r="48" spans="1:37" s="39" customFormat="1" ht="16.5" thickBot="1">
      <c r="A48" s="38" t="s">
        <v>48</v>
      </c>
      <c r="B48" s="39">
        <v>3130</v>
      </c>
      <c r="C48" s="39">
        <v>12</v>
      </c>
      <c r="D48" s="39">
        <v>850</v>
      </c>
      <c r="E48" s="41">
        <v>0.0107</v>
      </c>
      <c r="F48" s="41">
        <v>1E-05</v>
      </c>
      <c r="G48" s="41">
        <f t="shared" si="0"/>
        <v>0.2715654952076677</v>
      </c>
      <c r="H48" s="42">
        <v>197</v>
      </c>
      <c r="I48" s="64">
        <f t="shared" si="1"/>
        <v>15.860702875399362</v>
      </c>
      <c r="J48" s="42">
        <v>0.0283</v>
      </c>
      <c r="K48" s="42">
        <v>0.0324</v>
      </c>
      <c r="L48" s="42">
        <v>0.0265</v>
      </c>
      <c r="M48" s="42">
        <v>3.3</v>
      </c>
      <c r="N48" s="42">
        <v>3.34</v>
      </c>
      <c r="O48" s="43">
        <v>2</v>
      </c>
      <c r="P48" s="39">
        <v>5.97</v>
      </c>
      <c r="Q48" s="39">
        <v>0.28</v>
      </c>
      <c r="R48" s="62">
        <v>25608</v>
      </c>
      <c r="S48" s="8">
        <f t="shared" si="2"/>
        <v>655769664</v>
      </c>
      <c r="T48" s="65">
        <f t="shared" si="3"/>
        <v>0.0737478181873858</v>
      </c>
      <c r="U48" s="39">
        <v>0.016018710438800484</v>
      </c>
      <c r="V48" s="39">
        <v>0.016019367087493932</v>
      </c>
      <c r="W48" s="73">
        <v>0.00028195786477660904</v>
      </c>
      <c r="X48" s="73">
        <v>0.025535843903779634</v>
      </c>
      <c r="Y48" s="73"/>
      <c r="Z48" s="73"/>
      <c r="AA48" s="73"/>
      <c r="AB48" s="73"/>
      <c r="AC48" s="73"/>
      <c r="AD48" s="73"/>
      <c r="AE48" s="73"/>
      <c r="AF48" s="74"/>
      <c r="AG48" s="74"/>
      <c r="AH48" s="85"/>
      <c r="AI48" s="85"/>
      <c r="AJ48" s="85"/>
      <c r="AK48"/>
    </row>
    <row r="49" spans="1:37" ht="16.5" thickBot="1">
      <c r="A49" s="7" t="s">
        <v>49</v>
      </c>
      <c r="B49">
        <v>3130</v>
      </c>
      <c r="C49">
        <v>13</v>
      </c>
      <c r="D49">
        <v>1048</v>
      </c>
      <c r="E49" s="2">
        <v>0.005879876078791811</v>
      </c>
      <c r="F49" s="2">
        <v>0.00011176194566386854</v>
      </c>
      <c r="G49" s="2">
        <f t="shared" si="0"/>
        <v>0.3348242811501597</v>
      </c>
      <c r="H49" s="4">
        <v>282</v>
      </c>
      <c r="I49" s="63">
        <f t="shared" si="1"/>
        <v>22.704153354632588</v>
      </c>
      <c r="J49" s="4">
        <v>0.0312</v>
      </c>
      <c r="K49" s="4">
        <v>0.0318</v>
      </c>
      <c r="L49" s="4">
        <v>0.0252</v>
      </c>
      <c r="M49" s="4">
        <v>3.63</v>
      </c>
      <c r="N49" s="4">
        <v>5.54</v>
      </c>
      <c r="O49" s="5">
        <v>1</v>
      </c>
      <c r="P49">
        <v>23.51</v>
      </c>
      <c r="Q49">
        <v>0.15</v>
      </c>
      <c r="R49" s="8">
        <v>11197</v>
      </c>
      <c r="S49" s="8">
        <f t="shared" si="2"/>
        <v>125372809</v>
      </c>
      <c r="T49" s="65">
        <f t="shared" si="3"/>
        <v>0.1121072992477212</v>
      </c>
      <c r="U49">
        <v>0.015021683601587297</v>
      </c>
      <c r="V49">
        <v>0.020257474388399845</v>
      </c>
      <c r="W49" s="2">
        <v>0.00012553845251598312</v>
      </c>
      <c r="X49" s="2">
        <v>0.019839666621169646</v>
      </c>
      <c r="Y49" s="2"/>
      <c r="Z49" s="2"/>
      <c r="AA49" s="2"/>
      <c r="AB49" s="2"/>
      <c r="AC49" s="2"/>
      <c r="AD49" s="2"/>
      <c r="AE49" s="2"/>
      <c r="AF49" s="8"/>
      <c r="AG49" s="8"/>
      <c r="AI49" s="65"/>
      <c r="AJ49" s="65"/>
      <c r="AK49" s="72"/>
    </row>
    <row r="50" spans="1:33" ht="16.5" thickBot="1">
      <c r="A50" s="7" t="s">
        <v>50</v>
      </c>
      <c r="B50">
        <v>3130</v>
      </c>
      <c r="C50" s="8">
        <v>11</v>
      </c>
      <c r="D50" s="8">
        <v>125</v>
      </c>
      <c r="E50" s="2">
        <v>0.0006282990004685114</v>
      </c>
      <c r="F50" s="2">
        <v>0.0009598887505206655</v>
      </c>
      <c r="G50" s="2">
        <f t="shared" si="0"/>
        <v>0.039936102236421724</v>
      </c>
      <c r="H50" s="4">
        <v>145</v>
      </c>
      <c r="I50" s="63">
        <f t="shared" si="1"/>
        <v>11.674121405750798</v>
      </c>
      <c r="J50" s="4">
        <v>0.0108</v>
      </c>
      <c r="K50" s="4">
        <v>0.0287</v>
      </c>
      <c r="L50" s="4">
        <v>0.0117</v>
      </c>
      <c r="M50" s="4">
        <v>2.39</v>
      </c>
      <c r="N50" s="4">
        <v>1.7</v>
      </c>
      <c r="O50" s="5">
        <v>2</v>
      </c>
      <c r="P50">
        <v>26.81</v>
      </c>
      <c r="Q50">
        <v>0</v>
      </c>
      <c r="R50" s="8">
        <v>157419</v>
      </c>
      <c r="S50" s="8">
        <f t="shared" si="2"/>
        <v>24780741561</v>
      </c>
      <c r="T50" s="65">
        <f t="shared" si="3"/>
        <v>0.0015948922618379282</v>
      </c>
      <c r="U50">
        <v>0.0049590352033102355</v>
      </c>
      <c r="V50">
        <v>0.006505134327538098</v>
      </c>
      <c r="W50" s="2">
        <v>-9.680583674657537E-05</v>
      </c>
      <c r="X50" s="2">
        <v>0.022899620110547032</v>
      </c>
      <c r="AC50" s="67"/>
      <c r="AE50" s="67"/>
      <c r="AG50" s="67"/>
    </row>
    <row r="51" spans="1:37" ht="16.5" thickBot="1">
      <c r="A51" s="7" t="s">
        <v>51</v>
      </c>
      <c r="B51">
        <v>1891</v>
      </c>
      <c r="C51" s="8">
        <v>5</v>
      </c>
      <c r="D51" s="8">
        <v>203</v>
      </c>
      <c r="E51" s="2">
        <v>0.0010224984072141805</v>
      </c>
      <c r="F51" s="2">
        <v>0.0016065342239708347</v>
      </c>
      <c r="G51" s="2">
        <f t="shared" si="0"/>
        <v>0.10735060814383923</v>
      </c>
      <c r="H51" s="4">
        <v>78</v>
      </c>
      <c r="I51" s="63">
        <f t="shared" si="1"/>
        <v>10.394500264410365</v>
      </c>
      <c r="J51" s="4">
        <v>0.0239</v>
      </c>
      <c r="K51" s="4">
        <v>0.0369</v>
      </c>
      <c r="L51" s="4">
        <v>0.018</v>
      </c>
      <c r="M51" s="4">
        <v>2.97</v>
      </c>
      <c r="N51" s="4">
        <v>3.22</v>
      </c>
      <c r="O51" s="5">
        <v>2</v>
      </c>
      <c r="P51">
        <v>8.74</v>
      </c>
      <c r="Q51">
        <v>2.42</v>
      </c>
      <c r="R51" s="8">
        <v>17816</v>
      </c>
      <c r="S51" s="8">
        <f t="shared" si="2"/>
        <v>317409856</v>
      </c>
      <c r="T51" s="65">
        <f t="shared" si="3"/>
        <v>0.011524153068852122</v>
      </c>
      <c r="U51">
        <v>0.011243617444281321</v>
      </c>
      <c r="V51">
        <v>0.0162251032380717</v>
      </c>
      <c r="W51" s="2">
        <v>0.00013192063302343185</v>
      </c>
      <c r="X51" s="2">
        <v>0.021652459829136803</v>
      </c>
      <c r="Y51" s="22"/>
      <c r="Z51" s="23"/>
      <c r="AA51" s="23"/>
      <c r="AB51" s="23"/>
      <c r="AC51" s="23"/>
      <c r="AD51" s="23"/>
      <c r="AE51" s="23"/>
      <c r="AF51" s="23"/>
      <c r="AG51" s="68"/>
      <c r="AH51" s="80"/>
      <c r="AI51" s="23"/>
      <c r="AJ51" s="23"/>
      <c r="AK51" s="65"/>
    </row>
    <row r="52" spans="1:36" ht="16.5" thickBot="1">
      <c r="A52" s="7" t="s">
        <v>52</v>
      </c>
      <c r="B52">
        <v>3130</v>
      </c>
      <c r="C52" s="8">
        <v>12</v>
      </c>
      <c r="D52" s="8">
        <v>1207</v>
      </c>
      <c r="E52" s="2">
        <v>-0.002765551887911978</v>
      </c>
      <c r="F52" s="2">
        <v>-0.00029710895513085367</v>
      </c>
      <c r="G52" s="2">
        <f t="shared" si="0"/>
        <v>0.3856230031948882</v>
      </c>
      <c r="H52" s="4">
        <v>179</v>
      </c>
      <c r="I52" s="63">
        <f t="shared" si="1"/>
        <v>14.41150159744409</v>
      </c>
      <c r="J52" s="4">
        <v>0.0518</v>
      </c>
      <c r="K52" s="4">
        <v>0.0877</v>
      </c>
      <c r="L52" s="4">
        <v>0.0396</v>
      </c>
      <c r="M52" s="4">
        <v>6.23</v>
      </c>
      <c r="N52" s="4">
        <v>9.64</v>
      </c>
      <c r="O52" s="5">
        <v>2</v>
      </c>
      <c r="P52">
        <v>1.59</v>
      </c>
      <c r="Q52">
        <v>0</v>
      </c>
      <c r="R52" s="8">
        <v>89</v>
      </c>
      <c r="S52" s="8">
        <f t="shared" si="2"/>
        <v>7921</v>
      </c>
      <c r="T52" s="65">
        <f t="shared" si="3"/>
        <v>0.14870510059304473</v>
      </c>
      <c r="U52">
        <v>0.009853748820583331</v>
      </c>
      <c r="V52">
        <v>0.015712157204021658</v>
      </c>
      <c r="W52" s="2">
        <v>-8.362512015263182E-05</v>
      </c>
      <c r="X52" s="2">
        <v>0.02730753641645249</v>
      </c>
      <c r="Y52" s="69"/>
      <c r="Z52" s="70"/>
      <c r="AA52" s="70"/>
      <c r="AB52" s="70"/>
      <c r="AC52" s="70"/>
      <c r="AD52" s="70"/>
      <c r="AE52" s="70"/>
      <c r="AF52" s="70"/>
      <c r="AG52" s="71"/>
      <c r="AH52" s="77"/>
      <c r="AI52" s="70"/>
      <c r="AJ52" s="70"/>
    </row>
    <row r="53" spans="1:36" ht="16.5" thickBot="1">
      <c r="A53" s="7" t="s">
        <v>53</v>
      </c>
      <c r="B53">
        <v>1586</v>
      </c>
      <c r="C53" s="8">
        <v>5</v>
      </c>
      <c r="D53" s="8">
        <v>93</v>
      </c>
      <c r="E53" s="2">
        <v>-0.007065731711038525</v>
      </c>
      <c r="F53" s="2">
        <v>-0.006794139032058499</v>
      </c>
      <c r="G53" s="2">
        <f t="shared" si="0"/>
        <v>0.058638083228247165</v>
      </c>
      <c r="H53" s="4">
        <v>130</v>
      </c>
      <c r="I53" s="63">
        <f t="shared" si="1"/>
        <v>20.65573770491803</v>
      </c>
      <c r="J53" s="4">
        <v>0.0518</v>
      </c>
      <c r="K53" s="4">
        <v>0.0593</v>
      </c>
      <c r="L53" s="4">
        <v>0.0454</v>
      </c>
      <c r="M53" s="4">
        <v>6.97</v>
      </c>
      <c r="N53" s="4">
        <v>10.19</v>
      </c>
      <c r="O53" s="5">
        <v>4</v>
      </c>
      <c r="P53">
        <v>0.75965</v>
      </c>
      <c r="Q53">
        <v>2.21</v>
      </c>
      <c r="R53" s="8">
        <v>9941</v>
      </c>
      <c r="S53" s="8">
        <f t="shared" si="2"/>
        <v>98823481</v>
      </c>
      <c r="T53" s="65">
        <f t="shared" si="3"/>
        <v>0.0034384248046828414</v>
      </c>
      <c r="U53">
        <v>0.015072592574221229</v>
      </c>
      <c r="V53">
        <v>0.0037902312456841525</v>
      </c>
      <c r="W53" s="2">
        <v>0.0005161690574171869</v>
      </c>
      <c r="X53" s="2">
        <v>0.035295459203460465</v>
      </c>
      <c r="Z53" s="2"/>
      <c r="AA53" s="2"/>
      <c r="AB53" s="2"/>
      <c r="AC53" s="2"/>
      <c r="AD53" s="2"/>
      <c r="AE53" s="2"/>
      <c r="AF53" s="2"/>
      <c r="AG53" s="8"/>
      <c r="AI53" s="2"/>
      <c r="AJ53" s="2"/>
    </row>
    <row r="54" spans="1:36" ht="16.5" thickBot="1">
      <c r="A54" s="7" t="s">
        <v>54</v>
      </c>
      <c r="B54">
        <v>2177</v>
      </c>
      <c r="C54" s="8">
        <v>5</v>
      </c>
      <c r="D54" s="8">
        <v>781</v>
      </c>
      <c r="E54" s="2">
        <v>-0.003602815354905725</v>
      </c>
      <c r="F54" s="2">
        <v>-0.0019238041994836808</v>
      </c>
      <c r="G54" s="2">
        <f t="shared" si="0"/>
        <v>0.3587505741846578</v>
      </c>
      <c r="H54" s="4">
        <v>68</v>
      </c>
      <c r="I54" s="63">
        <f t="shared" si="1"/>
        <v>7.871382636655948</v>
      </c>
      <c r="J54" s="4">
        <v>0.0356</v>
      </c>
      <c r="K54" s="4">
        <v>0.0397</v>
      </c>
      <c r="L54" s="4">
        <v>0.0286</v>
      </c>
      <c r="M54" s="4">
        <v>5.91</v>
      </c>
      <c r="N54" s="4">
        <v>9.01</v>
      </c>
      <c r="O54" s="5">
        <v>2</v>
      </c>
      <c r="P54">
        <v>135.79</v>
      </c>
      <c r="Q54">
        <v>0.84</v>
      </c>
      <c r="R54" s="8">
        <v>392</v>
      </c>
      <c r="S54" s="8">
        <f t="shared" si="2"/>
        <v>153664</v>
      </c>
      <c r="T54" s="65">
        <f t="shared" si="3"/>
        <v>0.12870197447782164</v>
      </c>
      <c r="U54">
        <v>0.01404368231366039</v>
      </c>
      <c r="V54">
        <v>0.009765610848558006</v>
      </c>
      <c r="W54" s="2">
        <v>9.561443257015397E-05</v>
      </c>
      <c r="X54" s="2">
        <v>0.028860816006201228</v>
      </c>
      <c r="Z54" s="2"/>
      <c r="AA54" s="2"/>
      <c r="AB54" s="2"/>
      <c r="AC54" s="2"/>
      <c r="AD54" s="2"/>
      <c r="AE54" s="2"/>
      <c r="AF54" s="2"/>
      <c r="AG54" s="8"/>
      <c r="AI54" s="2"/>
      <c r="AJ54" s="2"/>
    </row>
    <row r="55" spans="1:37" ht="16.5" thickBot="1">
      <c r="A55" s="7" t="s">
        <v>55</v>
      </c>
      <c r="B55">
        <v>1265</v>
      </c>
      <c r="C55" s="8">
        <v>3</v>
      </c>
      <c r="D55" s="8">
        <v>142</v>
      </c>
      <c r="E55" s="2">
        <v>-0.0035052990067619867</v>
      </c>
      <c r="F55" s="2">
        <v>-0.004583874721754699</v>
      </c>
      <c r="G55" s="2">
        <f t="shared" si="0"/>
        <v>0.11225296442687747</v>
      </c>
      <c r="H55" s="4">
        <v>105</v>
      </c>
      <c r="I55" s="63">
        <f t="shared" si="1"/>
        <v>20.916996047430832</v>
      </c>
      <c r="J55" s="4">
        <v>0.033</v>
      </c>
      <c r="K55" s="4">
        <v>0.0222</v>
      </c>
      <c r="L55" s="4">
        <v>0.0302</v>
      </c>
      <c r="M55" s="4">
        <v>6.39</v>
      </c>
      <c r="N55" s="4">
        <v>6.75</v>
      </c>
      <c r="O55" s="5">
        <v>5</v>
      </c>
      <c r="P55">
        <v>15.37</v>
      </c>
      <c r="Q55">
        <v>0</v>
      </c>
      <c r="R55" s="8">
        <v>1059</v>
      </c>
      <c r="S55" s="8">
        <f t="shared" si="2"/>
        <v>1121481</v>
      </c>
      <c r="T55" s="65">
        <f t="shared" si="3"/>
        <v>0.01260072802262182</v>
      </c>
      <c r="U55">
        <v>0.005737756331784266</v>
      </c>
      <c r="V55">
        <v>0.0214200833292629</v>
      </c>
      <c r="W55" s="2">
        <v>-0.0001112657194854783</v>
      </c>
      <c r="X55" s="2">
        <v>0.018877392059705633</v>
      </c>
      <c r="Z55" s="2"/>
      <c r="AA55" s="2"/>
      <c r="AB55" s="2"/>
      <c r="AC55" s="2"/>
      <c r="AD55" s="2"/>
      <c r="AE55" s="2"/>
      <c r="AF55" s="2"/>
      <c r="AG55" s="8"/>
      <c r="AI55" s="2"/>
      <c r="AJ55" s="2"/>
      <c r="AK55" s="2"/>
    </row>
    <row r="56" spans="1:37" ht="16.5" thickBot="1">
      <c r="A56" s="7" t="s">
        <v>56</v>
      </c>
      <c r="B56">
        <v>3130</v>
      </c>
      <c r="C56" s="8">
        <v>12</v>
      </c>
      <c r="D56" s="8">
        <v>1012</v>
      </c>
      <c r="E56" s="2">
        <v>0.04025025933214289</v>
      </c>
      <c r="F56" s="2">
        <v>-1.095172188231297E-05</v>
      </c>
      <c r="G56" s="2">
        <f t="shared" si="0"/>
        <v>0.3233226837060703</v>
      </c>
      <c r="H56" s="4">
        <v>190</v>
      </c>
      <c r="I56" s="63">
        <f t="shared" si="1"/>
        <v>15.297124600638977</v>
      </c>
      <c r="J56" s="4">
        <v>0.0353</v>
      </c>
      <c r="K56" s="4">
        <v>0.0377</v>
      </c>
      <c r="L56" s="4">
        <v>0.0277</v>
      </c>
      <c r="M56" s="4">
        <v>6.75</v>
      </c>
      <c r="N56" s="4">
        <v>8.08</v>
      </c>
      <c r="O56" s="5">
        <v>4</v>
      </c>
      <c r="P56">
        <v>9.2</v>
      </c>
      <c r="Q56">
        <v>1.17</v>
      </c>
      <c r="R56" s="8">
        <v>26527</v>
      </c>
      <c r="S56" s="8">
        <f t="shared" si="2"/>
        <v>703681729</v>
      </c>
      <c r="T56" s="65">
        <f t="shared" si="3"/>
        <v>0.10453755779889559</v>
      </c>
      <c r="U56">
        <v>0.0030354459518509434</v>
      </c>
      <c r="V56">
        <v>0.010935213767449506</v>
      </c>
      <c r="W56" s="2">
        <v>0.00040771010462929116</v>
      </c>
      <c r="X56" s="2">
        <v>0.023030656238661837</v>
      </c>
      <c r="Y56" s="22"/>
      <c r="Z56" s="23"/>
      <c r="AA56" s="23"/>
      <c r="AB56" s="23"/>
      <c r="AC56" s="23"/>
      <c r="AD56" s="23"/>
      <c r="AE56" s="23"/>
      <c r="AF56" s="23"/>
      <c r="AG56" s="68"/>
      <c r="AH56" s="80"/>
      <c r="AI56" s="23"/>
      <c r="AJ56" s="23"/>
      <c r="AK56" s="2"/>
    </row>
    <row r="57" spans="1:37" ht="16.5" thickBot="1">
      <c r="A57" s="7" t="s">
        <v>57</v>
      </c>
      <c r="B57">
        <v>779</v>
      </c>
      <c r="C57">
        <v>1</v>
      </c>
      <c r="D57">
        <v>53</v>
      </c>
      <c r="E57" s="2">
        <v>0.00489320599848344</v>
      </c>
      <c r="F57" s="2">
        <v>0.003956083128393795</v>
      </c>
      <c r="G57" s="2">
        <f>D57/B57</f>
        <v>0.06803594351732992</v>
      </c>
      <c r="H57" s="4">
        <v>30</v>
      </c>
      <c r="I57" s="63">
        <f aca="true" t="shared" si="4" ref="I57:I110">H57/B57*252</f>
        <v>9.70474967907574</v>
      </c>
      <c r="J57" s="4">
        <v>0.0307</v>
      </c>
      <c r="K57" s="4">
        <v>0.0257</v>
      </c>
      <c r="L57" s="4">
        <v>0.0233</v>
      </c>
      <c r="M57" s="4">
        <v>2.53</v>
      </c>
      <c r="N57" s="4">
        <v>2.66</v>
      </c>
      <c r="O57" s="5">
        <v>1</v>
      </c>
      <c r="P57">
        <v>7.29</v>
      </c>
      <c r="Q57">
        <v>0.01</v>
      </c>
      <c r="R57" s="8">
        <v>8155</v>
      </c>
      <c r="S57" s="8">
        <f t="shared" si="2"/>
        <v>66504025</v>
      </c>
      <c r="T57" s="65">
        <f t="shared" si="3"/>
        <v>0.004628889610293307</v>
      </c>
      <c r="U57">
        <v>0.015049526248660206</v>
      </c>
      <c r="V57">
        <v>0.03220560721205272</v>
      </c>
      <c r="W57" s="2">
        <v>0.00041104639661457753</v>
      </c>
      <c r="X57" s="2">
        <v>0.02345392357962936</v>
      </c>
      <c r="Z57" s="2"/>
      <c r="AA57" s="2"/>
      <c r="AB57" s="2"/>
      <c r="AC57" s="2"/>
      <c r="AD57" s="2"/>
      <c r="AE57" s="2"/>
      <c r="AF57" s="2"/>
      <c r="AG57" s="8"/>
      <c r="AI57" s="2"/>
      <c r="AJ57" s="2"/>
      <c r="AK57" s="2"/>
    </row>
    <row r="58" spans="1:37" ht="16.5" thickBot="1">
      <c r="A58" s="7" t="s">
        <v>58</v>
      </c>
      <c r="B58">
        <v>1436</v>
      </c>
      <c r="C58" s="8">
        <v>4</v>
      </c>
      <c r="D58" s="8">
        <v>106</v>
      </c>
      <c r="E58" s="2">
        <v>-0.005007253174132195</v>
      </c>
      <c r="F58" s="2">
        <v>-0.004536469517484654</v>
      </c>
      <c r="G58" s="2">
        <f aca="true" t="shared" si="5" ref="G58:G114">D58/B58</f>
        <v>0.07381615598885793</v>
      </c>
      <c r="H58" s="4">
        <v>54</v>
      </c>
      <c r="I58" s="63">
        <f t="shared" si="4"/>
        <v>9.47632311977716</v>
      </c>
      <c r="J58" s="4">
        <v>0.0167</v>
      </c>
      <c r="K58" s="4">
        <v>0.029</v>
      </c>
      <c r="L58" s="4">
        <v>0.0153</v>
      </c>
      <c r="M58" s="4">
        <v>10.17</v>
      </c>
      <c r="N58" s="4">
        <v>10.16</v>
      </c>
      <c r="O58" s="5">
        <v>8</v>
      </c>
      <c r="P58" s="37">
        <v>10.9</v>
      </c>
      <c r="Q58">
        <v>0.125</v>
      </c>
      <c r="R58" s="8">
        <v>4545</v>
      </c>
      <c r="S58" s="8">
        <f t="shared" si="2"/>
        <v>20657025</v>
      </c>
      <c r="T58" s="65">
        <f t="shared" si="3"/>
        <v>0.0054488248849714075</v>
      </c>
      <c r="U58">
        <v>0.013227124118596372</v>
      </c>
      <c r="V58">
        <v>0.011990871425279376</v>
      </c>
      <c r="W58" s="2">
        <v>-1.3182099187265145E-06</v>
      </c>
      <c r="X58" s="2">
        <v>0.01887879145342586</v>
      </c>
      <c r="Z58" s="2"/>
      <c r="AA58" s="2"/>
      <c r="AB58" s="2"/>
      <c r="AC58" s="2"/>
      <c r="AD58" s="2"/>
      <c r="AE58" s="2"/>
      <c r="AF58" s="2"/>
      <c r="AG58" s="8"/>
      <c r="AI58" s="2"/>
      <c r="AJ58" s="2"/>
      <c r="AK58" s="2"/>
    </row>
    <row r="59" spans="1:37" ht="16.5" thickBot="1">
      <c r="A59" s="7" t="s">
        <v>59</v>
      </c>
      <c r="B59">
        <v>2415</v>
      </c>
      <c r="C59" s="8">
        <v>9</v>
      </c>
      <c r="D59" s="8">
        <v>277</v>
      </c>
      <c r="E59" s="2">
        <v>0.0036769206987772346</v>
      </c>
      <c r="F59" s="2">
        <v>0.003532322374314889</v>
      </c>
      <c r="G59" s="2">
        <f t="shared" si="5"/>
        <v>0.11469979296066253</v>
      </c>
      <c r="H59" s="4">
        <v>131</v>
      </c>
      <c r="I59" s="63">
        <f t="shared" si="4"/>
        <v>13.669565217391305</v>
      </c>
      <c r="J59" s="4">
        <v>0.0223</v>
      </c>
      <c r="K59" s="4">
        <v>0.0386</v>
      </c>
      <c r="L59" s="4">
        <v>0.0208</v>
      </c>
      <c r="M59" s="4">
        <v>2.78</v>
      </c>
      <c r="N59" s="4">
        <v>2.73</v>
      </c>
      <c r="O59" s="5">
        <v>2</v>
      </c>
      <c r="P59">
        <v>3.01</v>
      </c>
      <c r="Q59">
        <v>2.61</v>
      </c>
      <c r="R59" s="8">
        <v>7800</v>
      </c>
      <c r="S59" s="8">
        <f t="shared" si="2"/>
        <v>60840000</v>
      </c>
      <c r="T59" s="65">
        <f t="shared" si="3"/>
        <v>0.013156042505218849</v>
      </c>
      <c r="U59">
        <v>0.008583298584394477</v>
      </c>
      <c r="V59">
        <v>0.006234175451117431</v>
      </c>
      <c r="W59" s="2">
        <v>0.0003721867807841952</v>
      </c>
      <c r="X59" s="2">
        <v>0.024837458997010595</v>
      </c>
      <c r="Z59" s="2"/>
      <c r="AA59" s="2"/>
      <c r="AB59" s="2"/>
      <c r="AC59" s="2"/>
      <c r="AD59" s="2"/>
      <c r="AE59" s="2"/>
      <c r="AF59" s="2"/>
      <c r="AG59" s="8"/>
      <c r="AI59" s="2"/>
      <c r="AJ59" s="2"/>
      <c r="AK59" s="2"/>
    </row>
    <row r="60" spans="1:37" ht="16.5" thickBot="1">
      <c r="A60" s="7" t="s">
        <v>60</v>
      </c>
      <c r="B60">
        <v>3130</v>
      </c>
      <c r="C60" s="8">
        <v>14</v>
      </c>
      <c r="D60" s="8">
        <v>339</v>
      </c>
      <c r="E60" s="2">
        <v>0.001961176631519034</v>
      </c>
      <c r="F60" s="2">
        <v>0.0024893543508945903</v>
      </c>
      <c r="G60" s="2">
        <f t="shared" si="5"/>
        <v>0.10830670926517572</v>
      </c>
      <c r="H60" s="4">
        <v>145</v>
      </c>
      <c r="I60" s="63">
        <f t="shared" si="4"/>
        <v>11.674121405750798</v>
      </c>
      <c r="J60" s="4">
        <v>0.0267</v>
      </c>
      <c r="K60" s="4">
        <v>0.0304</v>
      </c>
      <c r="L60" s="4">
        <v>0.0247</v>
      </c>
      <c r="M60" s="4">
        <v>3.19</v>
      </c>
      <c r="N60" s="4">
        <v>3.93</v>
      </c>
      <c r="O60" s="5">
        <v>2</v>
      </c>
      <c r="P60">
        <v>10.81</v>
      </c>
      <c r="Q60">
        <v>2.2</v>
      </c>
      <c r="R60" s="8">
        <v>19161</v>
      </c>
      <c r="S60" s="8">
        <f t="shared" si="2"/>
        <v>367143921</v>
      </c>
      <c r="T60" s="65">
        <f t="shared" si="3"/>
        <v>0.011730343271851299</v>
      </c>
      <c r="U60">
        <v>0.010241852161082875</v>
      </c>
      <c r="V60">
        <v>0.0033863809764342278</v>
      </c>
      <c r="W60" s="2">
        <v>0.000586062092112619</v>
      </c>
      <c r="X60" s="2">
        <v>0.02608508443120567</v>
      </c>
      <c r="Z60" s="2"/>
      <c r="AA60" s="2"/>
      <c r="AB60" s="2"/>
      <c r="AC60" s="2"/>
      <c r="AD60" s="2"/>
      <c r="AE60" s="2"/>
      <c r="AF60" s="2"/>
      <c r="AG60" s="8"/>
      <c r="AI60" s="2"/>
      <c r="AJ60" s="2"/>
      <c r="AK60" s="2"/>
    </row>
    <row r="61" spans="1:37" ht="16.5" thickBot="1">
      <c r="A61" s="7" t="s">
        <v>61</v>
      </c>
      <c r="B61">
        <v>3130</v>
      </c>
      <c r="C61" s="8">
        <v>11</v>
      </c>
      <c r="D61" s="8">
        <v>164</v>
      </c>
      <c r="E61" s="2">
        <v>0.001334194065308959</v>
      </c>
      <c r="F61" s="2">
        <v>0.00186135965267209</v>
      </c>
      <c r="G61" s="2">
        <f t="shared" si="5"/>
        <v>0.0523961661341853</v>
      </c>
      <c r="H61" s="4">
        <v>169</v>
      </c>
      <c r="I61" s="63">
        <f t="shared" si="4"/>
        <v>13.606389776357828</v>
      </c>
      <c r="J61" s="4">
        <v>0.014</v>
      </c>
      <c r="K61" s="4">
        <v>0.0305</v>
      </c>
      <c r="L61" s="4">
        <v>0.014</v>
      </c>
      <c r="M61" s="4">
        <v>2.46</v>
      </c>
      <c r="N61" s="4">
        <v>2.03</v>
      </c>
      <c r="O61" s="5">
        <v>1</v>
      </c>
      <c r="P61">
        <v>16.32</v>
      </c>
      <c r="Q61">
        <v>4.26</v>
      </c>
      <c r="R61" s="8">
        <v>491994</v>
      </c>
      <c r="S61" s="8">
        <f t="shared" si="2"/>
        <v>242058096036</v>
      </c>
      <c r="T61" s="65">
        <f t="shared" si="3"/>
        <v>0.002745358225561147</v>
      </c>
      <c r="U61">
        <v>0.008803537173222143</v>
      </c>
      <c r="V61">
        <v>0.009216372087505397</v>
      </c>
      <c r="W61" s="2">
        <v>-0.00015965075019736967</v>
      </c>
      <c r="X61" s="2">
        <v>0.021001377422895345</v>
      </c>
      <c r="Y61" s="72"/>
      <c r="Z61" s="73"/>
      <c r="AA61" s="73"/>
      <c r="AB61" s="73"/>
      <c r="AC61" s="73"/>
      <c r="AD61" s="73"/>
      <c r="AE61" s="73"/>
      <c r="AF61" s="73"/>
      <c r="AG61" s="74"/>
      <c r="AH61" s="85"/>
      <c r="AI61" s="73"/>
      <c r="AJ61" s="2"/>
      <c r="AK61" s="2"/>
    </row>
    <row r="62" spans="1:37" ht="16.5" thickBot="1">
      <c r="A62" s="7" t="s">
        <v>62</v>
      </c>
      <c r="B62">
        <v>1157</v>
      </c>
      <c r="C62" s="8">
        <v>3</v>
      </c>
      <c r="D62" s="8">
        <v>59</v>
      </c>
      <c r="E62" s="2">
        <v>-0.005730856847275983</v>
      </c>
      <c r="F62" s="2">
        <v>-0.004161072884498851</v>
      </c>
      <c r="G62" s="2">
        <f t="shared" si="5"/>
        <v>0.05099394987035436</v>
      </c>
      <c r="H62" s="4">
        <v>95</v>
      </c>
      <c r="I62" s="63">
        <f t="shared" si="4"/>
        <v>20.691443388072603</v>
      </c>
      <c r="J62" s="4">
        <v>0.0059</v>
      </c>
      <c r="K62" s="4">
        <v>0.0333</v>
      </c>
      <c r="L62" s="4">
        <v>0.0056</v>
      </c>
      <c r="M62" s="4">
        <v>6.14</v>
      </c>
      <c r="N62" s="4">
        <v>5.64</v>
      </c>
      <c r="O62" s="5">
        <v>4</v>
      </c>
      <c r="P62">
        <v>17.55</v>
      </c>
      <c r="Q62">
        <v>1.88</v>
      </c>
      <c r="R62" s="8">
        <v>26247</v>
      </c>
      <c r="S62" s="8">
        <f t="shared" si="2"/>
        <v>688905009</v>
      </c>
      <c r="T62" s="65">
        <f t="shared" si="3"/>
        <v>0.0026003829233802135</v>
      </c>
      <c r="U62">
        <v>0.009782779310562996</v>
      </c>
      <c r="V62">
        <v>0.009096106344529764</v>
      </c>
      <c r="W62" s="2">
        <v>-0.0001473155443074469</v>
      </c>
      <c r="X62" s="2">
        <v>0.02759682628950894</v>
      </c>
      <c r="Z62" s="2"/>
      <c r="AA62" s="2"/>
      <c r="AB62" s="2"/>
      <c r="AC62" s="2"/>
      <c r="AD62" s="2"/>
      <c r="AE62" s="2"/>
      <c r="AF62" s="2"/>
      <c r="AG62" s="8"/>
      <c r="AI62" s="2"/>
      <c r="AJ62" s="2"/>
      <c r="AK62" s="2"/>
    </row>
    <row r="63" spans="1:37" ht="16.5" thickBot="1">
      <c r="A63" s="7" t="s">
        <v>63</v>
      </c>
      <c r="B63">
        <v>1341</v>
      </c>
      <c r="C63" s="8">
        <v>9</v>
      </c>
      <c r="D63" s="8">
        <v>103</v>
      </c>
      <c r="E63" s="2">
        <v>-0.00034955953154251936</v>
      </c>
      <c r="F63" s="2">
        <v>0.0013908205841446364</v>
      </c>
      <c r="G63" s="2">
        <f t="shared" si="5"/>
        <v>0.07680835197613721</v>
      </c>
      <c r="H63" s="4">
        <v>84</v>
      </c>
      <c r="I63" s="63">
        <f t="shared" si="4"/>
        <v>15.78523489932886</v>
      </c>
      <c r="J63" s="4">
        <v>0.0156</v>
      </c>
      <c r="K63" s="4">
        <v>0.0381</v>
      </c>
      <c r="L63" s="4">
        <v>0.0118</v>
      </c>
      <c r="M63" s="4">
        <v>2.31</v>
      </c>
      <c r="N63" s="4">
        <v>1.53</v>
      </c>
      <c r="O63" s="5">
        <v>2</v>
      </c>
      <c r="P63">
        <v>36.38</v>
      </c>
      <c r="Q63">
        <v>3.35</v>
      </c>
      <c r="R63" s="8">
        <v>528327</v>
      </c>
      <c r="S63" s="8">
        <f t="shared" si="2"/>
        <v>279129418929</v>
      </c>
      <c r="T63" s="65">
        <f t="shared" si="3"/>
        <v>0.005899522933290181</v>
      </c>
      <c r="U63">
        <v>0.009890176580064648</v>
      </c>
      <c r="V63">
        <v>0.012211805027657585</v>
      </c>
      <c r="W63" s="2">
        <v>-0.0008448272642758708</v>
      </c>
      <c r="X63" s="2">
        <v>0.02871346961739871</v>
      </c>
      <c r="Y63" s="69"/>
      <c r="Z63" s="70"/>
      <c r="AA63" s="70"/>
      <c r="AB63" s="70"/>
      <c r="AC63" s="70"/>
      <c r="AD63" s="70"/>
      <c r="AE63" s="70"/>
      <c r="AF63" s="70"/>
      <c r="AG63" s="71"/>
      <c r="AH63" s="77"/>
      <c r="AI63" s="70"/>
      <c r="AJ63" s="73"/>
      <c r="AK63" s="2"/>
    </row>
    <row r="64" spans="1:37" ht="16.5" thickBot="1">
      <c r="A64" s="7" t="s">
        <v>64</v>
      </c>
      <c r="B64">
        <v>3130</v>
      </c>
      <c r="C64" s="8">
        <v>13</v>
      </c>
      <c r="D64" s="8">
        <v>468</v>
      </c>
      <c r="E64" s="2">
        <v>-0.008788358628086915</v>
      </c>
      <c r="F64" s="2">
        <v>-0.00013315168207123085</v>
      </c>
      <c r="G64" s="2">
        <f t="shared" si="5"/>
        <v>0.14952076677316295</v>
      </c>
      <c r="H64" s="4">
        <v>199</v>
      </c>
      <c r="I64" s="63">
        <f t="shared" si="4"/>
        <v>16.021725239616615</v>
      </c>
      <c r="J64" s="4">
        <v>0.0349</v>
      </c>
      <c r="K64" s="4">
        <v>0.0427</v>
      </c>
      <c r="L64" s="4">
        <v>0.0295</v>
      </c>
      <c r="M64" s="4">
        <v>4.5</v>
      </c>
      <c r="N64" s="4">
        <v>8.14</v>
      </c>
      <c r="O64" s="5">
        <v>2</v>
      </c>
      <c r="P64">
        <v>4.71</v>
      </c>
      <c r="Q64">
        <v>0.8</v>
      </c>
      <c r="R64" s="8">
        <v>11523</v>
      </c>
      <c r="S64" s="8">
        <f t="shared" si="2"/>
        <v>132779529</v>
      </c>
      <c r="T64" s="65">
        <f t="shared" si="3"/>
        <v>0.02235645969643459</v>
      </c>
      <c r="U64">
        <v>0.014740920523670858</v>
      </c>
      <c r="V64">
        <v>0.01711751286085805</v>
      </c>
      <c r="W64" s="2">
        <v>0.0007382958478611171</v>
      </c>
      <c r="X64" s="2">
        <v>0.02582802552310093</v>
      </c>
      <c r="Z64" s="2"/>
      <c r="AA64" s="2"/>
      <c r="AB64" s="2"/>
      <c r="AC64" s="2"/>
      <c r="AD64" s="2"/>
      <c r="AE64" s="2"/>
      <c r="AF64" s="2"/>
      <c r="AG64" s="8"/>
      <c r="AI64" s="2"/>
      <c r="AJ64" s="2"/>
      <c r="AK64" s="2"/>
    </row>
    <row r="65" spans="1:37" ht="16.5" thickBot="1">
      <c r="A65" s="7" t="s">
        <v>65</v>
      </c>
      <c r="B65">
        <v>3130</v>
      </c>
      <c r="C65" s="8">
        <v>17</v>
      </c>
      <c r="D65" s="8">
        <v>1246</v>
      </c>
      <c r="E65" s="2">
        <v>0.06174760282354216</v>
      </c>
      <c r="F65" s="2">
        <v>0.00014876044419753764</v>
      </c>
      <c r="G65" s="2">
        <f t="shared" si="5"/>
        <v>0.39808306709265173</v>
      </c>
      <c r="H65" s="4">
        <v>98</v>
      </c>
      <c r="I65" s="63">
        <f t="shared" si="4"/>
        <v>7.890095846645368</v>
      </c>
      <c r="J65" s="4">
        <v>0.0572</v>
      </c>
      <c r="K65" s="4">
        <v>0.089</v>
      </c>
      <c r="L65" s="4">
        <v>0.0331</v>
      </c>
      <c r="M65" s="4">
        <v>7.81</v>
      </c>
      <c r="N65" s="4">
        <v>11.58</v>
      </c>
      <c r="O65" s="5">
        <v>4</v>
      </c>
      <c r="P65">
        <v>10.88</v>
      </c>
      <c r="Q65">
        <v>0.25</v>
      </c>
      <c r="R65" s="8">
        <v>1123</v>
      </c>
      <c r="S65" s="8">
        <f t="shared" si="2"/>
        <v>1261129</v>
      </c>
      <c r="T65" s="65">
        <f t="shared" si="3"/>
        <v>0.15847012830589266</v>
      </c>
      <c r="U65">
        <v>0.007341516517194017</v>
      </c>
      <c r="V65">
        <v>0.01612860950982935</v>
      </c>
      <c r="W65" s="2">
        <v>0.0005224041388034967</v>
      </c>
      <c r="X65" s="2">
        <v>0.028517054783762305</v>
      </c>
      <c r="Z65" s="2"/>
      <c r="AA65" s="2"/>
      <c r="AB65" s="2"/>
      <c r="AC65" s="2"/>
      <c r="AD65" s="2"/>
      <c r="AE65" s="2"/>
      <c r="AF65" s="2"/>
      <c r="AG65" s="8"/>
      <c r="AI65" s="2"/>
      <c r="AJ65" s="70"/>
      <c r="AK65" s="73"/>
    </row>
    <row r="66" spans="1:37" ht="16.5" thickBot="1">
      <c r="A66" s="7" t="s">
        <v>66</v>
      </c>
      <c r="B66">
        <v>2677</v>
      </c>
      <c r="C66" s="8">
        <v>12</v>
      </c>
      <c r="D66" s="8">
        <v>192</v>
      </c>
      <c r="E66" s="2">
        <v>0.002122258898690203</v>
      </c>
      <c r="F66" s="2">
        <v>0.0030980311780379743</v>
      </c>
      <c r="G66" s="2">
        <f t="shared" si="5"/>
        <v>0.07172207695181174</v>
      </c>
      <c r="H66" s="4">
        <v>141</v>
      </c>
      <c r="I66" s="63">
        <f t="shared" si="4"/>
        <v>13.27306686589466</v>
      </c>
      <c r="J66" s="4">
        <v>0.0216</v>
      </c>
      <c r="K66" s="4">
        <v>0.0259</v>
      </c>
      <c r="L66" s="4">
        <v>0.0188</v>
      </c>
      <c r="M66" s="4">
        <v>3.35</v>
      </c>
      <c r="N66" s="4">
        <v>4.53</v>
      </c>
      <c r="O66" s="5">
        <v>2</v>
      </c>
      <c r="P66">
        <v>11.47</v>
      </c>
      <c r="Q66">
        <v>1.63</v>
      </c>
      <c r="R66" s="8">
        <v>22181</v>
      </c>
      <c r="S66" s="8">
        <f t="shared" si="2"/>
        <v>491996761</v>
      </c>
      <c r="T66" s="65">
        <f t="shared" si="3"/>
        <v>0.005144056322281604</v>
      </c>
      <c r="U66">
        <v>0.0034230195064683822</v>
      </c>
      <c r="V66">
        <v>0.009034747418182418</v>
      </c>
      <c r="W66" s="2">
        <v>0.0009001667228416567</v>
      </c>
      <c r="X66" s="2">
        <v>0.023934671725190978</v>
      </c>
      <c r="Z66" s="2"/>
      <c r="AA66" s="2"/>
      <c r="AB66" s="2"/>
      <c r="AC66" s="2"/>
      <c r="AD66" s="2"/>
      <c r="AE66" s="2"/>
      <c r="AF66" s="2"/>
      <c r="AG66" s="8"/>
      <c r="AI66" s="2"/>
      <c r="AJ66" s="2"/>
      <c r="AK66" s="2"/>
    </row>
    <row r="67" spans="1:37" ht="16.5" thickBot="1">
      <c r="A67" s="7" t="s">
        <v>67</v>
      </c>
      <c r="B67">
        <v>2620</v>
      </c>
      <c r="C67" s="8">
        <v>9</v>
      </c>
      <c r="D67" s="8">
        <v>139</v>
      </c>
      <c r="E67" s="2">
        <v>0.0006812583372684877</v>
      </c>
      <c r="F67" s="2">
        <v>0.0015449578954015442</v>
      </c>
      <c r="G67" s="2">
        <f t="shared" si="5"/>
        <v>0.05305343511450382</v>
      </c>
      <c r="H67" s="4">
        <v>131</v>
      </c>
      <c r="I67" s="63">
        <f t="shared" si="4"/>
        <v>12.600000000000001</v>
      </c>
      <c r="J67" s="4">
        <v>0.0117</v>
      </c>
      <c r="K67" s="4">
        <v>0.0298</v>
      </c>
      <c r="L67" s="4">
        <v>0.0048</v>
      </c>
      <c r="M67" s="4">
        <v>3.2</v>
      </c>
      <c r="N67" s="4">
        <v>4</v>
      </c>
      <c r="O67" s="5">
        <v>2</v>
      </c>
      <c r="P67">
        <v>12.57</v>
      </c>
      <c r="Q67">
        <v>7.3</v>
      </c>
      <c r="R67" s="8">
        <v>387534</v>
      </c>
      <c r="S67" s="8">
        <f aca="true" t="shared" si="6" ref="S67:S130">R67^2</f>
        <v>150182601156</v>
      </c>
      <c r="T67" s="65">
        <f aca="true" t="shared" si="7" ref="T67:T130">G67^2</f>
        <v>0.002814666977448867</v>
      </c>
      <c r="U67">
        <v>0.004148362844015837</v>
      </c>
      <c r="V67">
        <v>0.0111026975953587</v>
      </c>
      <c r="W67" s="2">
        <v>-0.00021235696001933714</v>
      </c>
      <c r="X67" s="2">
        <v>0.025801012602350695</v>
      </c>
      <c r="Z67" s="2"/>
      <c r="AA67" s="2"/>
      <c r="AB67" s="2"/>
      <c r="AC67" s="2"/>
      <c r="AD67" s="2"/>
      <c r="AE67" s="2"/>
      <c r="AF67" s="2"/>
      <c r="AG67" s="8"/>
      <c r="AI67" s="2"/>
      <c r="AJ67" s="2"/>
      <c r="AK67" s="70"/>
    </row>
    <row r="68" spans="1:37" ht="16.5" thickBot="1">
      <c r="A68" s="7" t="s">
        <v>68</v>
      </c>
      <c r="B68">
        <v>3130</v>
      </c>
      <c r="C68" s="8">
        <v>10</v>
      </c>
      <c r="D68" s="8">
        <v>277</v>
      </c>
      <c r="E68" s="2">
        <v>0.00018356419047307437</v>
      </c>
      <c r="F68" s="2">
        <v>0.0011385310215351607</v>
      </c>
      <c r="G68" s="2">
        <f t="shared" si="5"/>
        <v>0.08849840255591054</v>
      </c>
      <c r="H68" s="4">
        <v>157</v>
      </c>
      <c r="I68" s="63">
        <f t="shared" si="4"/>
        <v>12.640255591054313</v>
      </c>
      <c r="J68" s="4">
        <v>0.0184</v>
      </c>
      <c r="K68" s="4">
        <v>0.0349</v>
      </c>
      <c r="L68" s="4">
        <v>0.0181</v>
      </c>
      <c r="M68" s="4">
        <v>3.62</v>
      </c>
      <c r="N68" s="4">
        <v>4.01</v>
      </c>
      <c r="O68" s="5">
        <v>2</v>
      </c>
      <c r="P68">
        <v>14.41</v>
      </c>
      <c r="Q68">
        <v>3.67</v>
      </c>
      <c r="R68" s="8">
        <v>147719</v>
      </c>
      <c r="S68" s="8">
        <f t="shared" si="6"/>
        <v>21820902961</v>
      </c>
      <c r="T68" s="65">
        <f t="shared" si="7"/>
        <v>0.007831967254947994</v>
      </c>
      <c r="U68">
        <v>0.0032096509742577275</v>
      </c>
      <c r="V68">
        <v>0.01225405508436398</v>
      </c>
      <c r="W68" s="2">
        <v>0.00026738425081117544</v>
      </c>
      <c r="X68" s="2">
        <v>0.025629405227474828</v>
      </c>
      <c r="Z68" s="2"/>
      <c r="AA68" s="2"/>
      <c r="AB68" s="2"/>
      <c r="AC68" s="2"/>
      <c r="AD68" s="2"/>
      <c r="AE68" s="2"/>
      <c r="AF68" s="2"/>
      <c r="AG68" s="8"/>
      <c r="AI68" s="2"/>
      <c r="AJ68" s="2"/>
      <c r="AK68" s="2"/>
    </row>
    <row r="69" spans="1:37" ht="16.5" thickBot="1">
      <c r="A69" s="7" t="s">
        <v>69</v>
      </c>
      <c r="B69">
        <v>3130</v>
      </c>
      <c r="C69" s="8">
        <v>11</v>
      </c>
      <c r="D69" s="8">
        <v>177</v>
      </c>
      <c r="E69" s="2">
        <v>-0.00048390205589224307</v>
      </c>
      <c r="F69" s="2">
        <v>0.00035362004110917056</v>
      </c>
      <c r="G69" s="2">
        <f t="shared" si="5"/>
        <v>0.056549520766773165</v>
      </c>
      <c r="H69" s="4">
        <v>192</v>
      </c>
      <c r="I69" s="63">
        <f t="shared" si="4"/>
        <v>15.45814696485623</v>
      </c>
      <c r="J69" s="4">
        <v>0.0187</v>
      </c>
      <c r="K69" s="4">
        <v>0.0313</v>
      </c>
      <c r="L69" s="4">
        <v>0.0143</v>
      </c>
      <c r="M69" s="4">
        <v>3.46</v>
      </c>
      <c r="N69" s="4">
        <v>4.08</v>
      </c>
      <c r="O69" s="5">
        <v>2</v>
      </c>
      <c r="P69" s="37">
        <v>42.56</v>
      </c>
      <c r="Q69">
        <v>3.24</v>
      </c>
      <c r="R69" s="8">
        <v>104222</v>
      </c>
      <c r="S69" s="8">
        <f t="shared" si="6"/>
        <v>10862225284</v>
      </c>
      <c r="T69" s="65">
        <f t="shared" si="7"/>
        <v>0.0031978482989517094</v>
      </c>
      <c r="U69">
        <v>0.00830769241422273</v>
      </c>
      <c r="V69">
        <v>0.007989674988523434</v>
      </c>
      <c r="W69" s="2">
        <v>0.0005536623608002934</v>
      </c>
      <c r="X69" s="2">
        <v>0.0242249914459037</v>
      </c>
      <c r="Z69" s="2"/>
      <c r="AA69" s="2"/>
      <c r="AB69" s="2"/>
      <c r="AD69" s="2"/>
      <c r="AJ69" s="2"/>
      <c r="AK69" s="2"/>
    </row>
    <row r="70" spans="1:36" ht="16.5" thickBot="1">
      <c r="A70" s="7" t="s">
        <v>70</v>
      </c>
      <c r="B70">
        <v>1456</v>
      </c>
      <c r="C70" s="8">
        <v>7</v>
      </c>
      <c r="D70" s="8">
        <v>332</v>
      </c>
      <c r="E70" s="2">
        <v>-0.0011283962398465006</v>
      </c>
      <c r="F70" s="2">
        <v>-0.001245539663871642</v>
      </c>
      <c r="G70" s="2">
        <f t="shared" si="5"/>
        <v>0.22802197802197802</v>
      </c>
      <c r="H70" s="4">
        <v>68</v>
      </c>
      <c r="I70" s="63">
        <f t="shared" si="4"/>
        <v>11.76923076923077</v>
      </c>
      <c r="J70" s="4">
        <v>0.0311</v>
      </c>
      <c r="K70" s="4">
        <v>0.0324</v>
      </c>
      <c r="L70" s="4">
        <v>0.0252</v>
      </c>
      <c r="M70" s="4">
        <v>5.56</v>
      </c>
      <c r="N70" s="4">
        <v>8.66</v>
      </c>
      <c r="O70" s="5">
        <v>3</v>
      </c>
      <c r="P70">
        <v>4.44</v>
      </c>
      <c r="Q70">
        <v>1.69</v>
      </c>
      <c r="R70" s="8">
        <v>8017</v>
      </c>
      <c r="S70" s="8">
        <f t="shared" si="6"/>
        <v>64272289</v>
      </c>
      <c r="T70" s="65">
        <f t="shared" si="7"/>
        <v>0.051994022461055424</v>
      </c>
      <c r="U70">
        <v>0.008087247823586613</v>
      </c>
      <c r="V70">
        <v>0.012865651211545162</v>
      </c>
      <c r="W70" s="2">
        <v>-0.00035876558147701024</v>
      </c>
      <c r="X70" s="2">
        <v>0.024317003478608476</v>
      </c>
      <c r="Y70" s="2"/>
      <c r="Z70" s="2"/>
      <c r="AA70" s="2"/>
      <c r="AB70" s="2"/>
      <c r="AC70" s="2"/>
      <c r="AD70" s="2"/>
      <c r="AE70" s="2"/>
      <c r="AG70" s="8"/>
      <c r="AI70" s="65"/>
      <c r="AJ70" s="23"/>
    </row>
    <row r="71" spans="1:37" ht="16.5" thickBot="1">
      <c r="A71" s="7" t="s">
        <v>71</v>
      </c>
      <c r="B71" s="14">
        <v>3130</v>
      </c>
      <c r="C71" s="46">
        <v>14</v>
      </c>
      <c r="D71" s="46">
        <v>783</v>
      </c>
      <c r="E71" s="47">
        <v>-0.0015521335494499326</v>
      </c>
      <c r="F71" s="47">
        <v>-0.0005105982135195641</v>
      </c>
      <c r="G71" s="2">
        <f t="shared" si="5"/>
        <v>0.2501597444089457</v>
      </c>
      <c r="H71" s="4">
        <v>135</v>
      </c>
      <c r="I71" s="63">
        <f t="shared" si="4"/>
        <v>10.869009584664536</v>
      </c>
      <c r="J71" s="4">
        <v>0.0349</v>
      </c>
      <c r="K71" s="4">
        <v>0.0499</v>
      </c>
      <c r="L71" s="4">
        <v>0.0312</v>
      </c>
      <c r="M71" s="4">
        <v>4.1</v>
      </c>
      <c r="N71" s="4">
        <v>4.67</v>
      </c>
      <c r="O71" s="5">
        <v>3</v>
      </c>
      <c r="P71">
        <v>4.16</v>
      </c>
      <c r="Q71">
        <v>0.03</v>
      </c>
      <c r="R71" s="8">
        <v>3212</v>
      </c>
      <c r="S71" s="8">
        <f t="shared" si="6"/>
        <v>10316944</v>
      </c>
      <c r="T71" s="65">
        <f t="shared" si="7"/>
        <v>0.06257989772274902</v>
      </c>
      <c r="U71">
        <v>0.003157179085231822</v>
      </c>
      <c r="V71">
        <v>0.008077294351191092</v>
      </c>
      <c r="W71" s="47">
        <v>0.0003886967186605092</v>
      </c>
      <c r="X71" s="47">
        <v>0.028625517356409395</v>
      </c>
      <c r="Y71" s="47"/>
      <c r="Z71" s="47"/>
      <c r="AA71" s="47"/>
      <c r="AB71" s="47"/>
      <c r="AC71" s="47"/>
      <c r="AD71" s="47"/>
      <c r="AE71" s="47"/>
      <c r="AF71" s="14"/>
      <c r="AG71" s="46"/>
      <c r="AH71" s="76"/>
      <c r="AI71" s="76"/>
      <c r="AJ71" s="23"/>
      <c r="AK71" s="14"/>
    </row>
    <row r="72" spans="1:37" ht="16.5" thickBot="1">
      <c r="A72" s="7" t="s">
        <v>72</v>
      </c>
      <c r="B72" s="14">
        <v>2174</v>
      </c>
      <c r="C72" s="46">
        <v>10</v>
      </c>
      <c r="D72" s="46">
        <v>838</v>
      </c>
      <c r="E72" s="47">
        <v>-0.0017067362728463826</v>
      </c>
      <c r="F72" s="47">
        <v>-0.004520662433380618</v>
      </c>
      <c r="G72" s="2">
        <f t="shared" si="5"/>
        <v>0.38546458141674333</v>
      </c>
      <c r="H72" s="4">
        <v>110</v>
      </c>
      <c r="I72" s="63">
        <f t="shared" si="4"/>
        <v>12.750689972401105</v>
      </c>
      <c r="J72" s="4">
        <v>0.0391</v>
      </c>
      <c r="K72" s="4">
        <v>0.0248</v>
      </c>
      <c r="L72" s="4">
        <v>0.0401</v>
      </c>
      <c r="M72" s="4">
        <v>6.4</v>
      </c>
      <c r="N72" s="4">
        <v>6.1</v>
      </c>
      <c r="O72" s="5">
        <v>4</v>
      </c>
      <c r="P72">
        <v>4.46</v>
      </c>
      <c r="Q72">
        <v>0.08</v>
      </c>
      <c r="R72" s="8">
        <v>375</v>
      </c>
      <c r="S72" s="8">
        <f t="shared" si="6"/>
        <v>140625</v>
      </c>
      <c r="T72" s="65">
        <f t="shared" si="7"/>
        <v>0.14858294352678514</v>
      </c>
      <c r="U72">
        <v>0.01317799469401869</v>
      </c>
      <c r="V72">
        <v>0.013819349633536844</v>
      </c>
      <c r="W72" s="47">
        <v>0.0002020414800694932</v>
      </c>
      <c r="X72" s="47">
        <v>0.021977582288591566</v>
      </c>
      <c r="Y72" s="47"/>
      <c r="Z72" s="47"/>
      <c r="AA72" s="47"/>
      <c r="AB72" s="47"/>
      <c r="AC72" s="47"/>
      <c r="AD72" s="47"/>
      <c r="AE72" s="47"/>
      <c r="AF72" s="14"/>
      <c r="AG72" s="46"/>
      <c r="AH72" s="76"/>
      <c r="AI72" s="76"/>
      <c r="AJ72" s="23"/>
      <c r="AK72" s="14"/>
    </row>
    <row r="73" spans="1:38" ht="16.5" thickBot="1">
      <c r="A73" s="7" t="s">
        <v>73</v>
      </c>
      <c r="B73" s="14">
        <v>3130</v>
      </c>
      <c r="C73" s="46">
        <v>10</v>
      </c>
      <c r="D73" s="46">
        <v>159</v>
      </c>
      <c r="E73" s="47">
        <v>0.0019017888602179134</v>
      </c>
      <c r="F73" s="47">
        <v>0.0024331530824417413</v>
      </c>
      <c r="G73" s="2">
        <f t="shared" si="5"/>
        <v>0.050798722044728434</v>
      </c>
      <c r="H73" s="4">
        <v>156</v>
      </c>
      <c r="I73" s="63">
        <f t="shared" si="4"/>
        <v>12.559744408945686</v>
      </c>
      <c r="J73" s="4">
        <v>0.0184</v>
      </c>
      <c r="K73" s="4">
        <v>0.0361</v>
      </c>
      <c r="L73" s="4">
        <v>0.015</v>
      </c>
      <c r="M73" s="4">
        <v>2.66</v>
      </c>
      <c r="N73" s="4">
        <v>2.41</v>
      </c>
      <c r="O73" s="5">
        <v>2</v>
      </c>
      <c r="P73">
        <v>9.26</v>
      </c>
      <c r="Q73">
        <v>3.66</v>
      </c>
      <c r="R73" s="8">
        <v>16417</v>
      </c>
      <c r="S73" s="8">
        <f t="shared" si="6"/>
        <v>269517889</v>
      </c>
      <c r="T73" s="65">
        <f t="shared" si="7"/>
        <v>0.0025805101613775787</v>
      </c>
      <c r="U73">
        <v>0.013967819567542745</v>
      </c>
      <c r="V73">
        <v>0.000570430294970803</v>
      </c>
      <c r="W73" s="47">
        <v>0.00019824946546961793</v>
      </c>
      <c r="X73" s="47">
        <v>0.03042917906060136</v>
      </c>
      <c r="Y73" s="47"/>
      <c r="Z73" s="47"/>
      <c r="AA73" s="47"/>
      <c r="AB73" s="47"/>
      <c r="AC73" s="47"/>
      <c r="AD73" s="47"/>
      <c r="AE73" s="47"/>
      <c r="AF73" s="14"/>
      <c r="AG73" s="46"/>
      <c r="AH73" s="76"/>
      <c r="AI73" s="76"/>
      <c r="AJ73" s="23"/>
      <c r="AK73" s="14"/>
      <c r="AL73" s="20"/>
    </row>
    <row r="74" spans="1:38" s="20" customFormat="1" ht="16.5" thickBot="1">
      <c r="A74" s="15" t="s">
        <v>74</v>
      </c>
      <c r="B74" s="14">
        <v>1810</v>
      </c>
      <c r="C74" s="46">
        <v>7</v>
      </c>
      <c r="D74" s="46">
        <v>311</v>
      </c>
      <c r="E74" s="47">
        <v>-0.008556841486117626</v>
      </c>
      <c r="F74" s="47">
        <v>-0.011303151586913807</v>
      </c>
      <c r="G74" s="2">
        <f t="shared" si="5"/>
        <v>0.1718232044198895</v>
      </c>
      <c r="H74" s="18">
        <v>78</v>
      </c>
      <c r="I74" s="63">
        <f t="shared" si="4"/>
        <v>10.859668508287292</v>
      </c>
      <c r="J74" s="18">
        <v>0.0395</v>
      </c>
      <c r="K74" s="18">
        <v>0.0441</v>
      </c>
      <c r="L74" s="18">
        <v>0.0319</v>
      </c>
      <c r="M74" s="18">
        <v>16</v>
      </c>
      <c r="N74" s="18">
        <v>17.93</v>
      </c>
      <c r="O74" s="19">
        <v>11</v>
      </c>
      <c r="P74" s="20">
        <v>4.04</v>
      </c>
      <c r="Q74" s="20">
        <v>0</v>
      </c>
      <c r="R74" s="59">
        <v>4991</v>
      </c>
      <c r="S74" s="8">
        <f t="shared" si="6"/>
        <v>24910081</v>
      </c>
      <c r="T74" s="65">
        <f t="shared" si="7"/>
        <v>0.029523213577119133</v>
      </c>
      <c r="U74" s="20">
        <v>0.0157394632410608</v>
      </c>
      <c r="V74" s="20">
        <v>0.015485943960527842</v>
      </c>
      <c r="W74" s="47">
        <v>-0.00044475555348272804</v>
      </c>
      <c r="X74" s="47">
        <v>0.035383970272208715</v>
      </c>
      <c r="Y74" s="47"/>
      <c r="Z74" s="47"/>
      <c r="AA74" s="47"/>
      <c r="AB74" s="47"/>
      <c r="AC74" s="47"/>
      <c r="AD74" s="47"/>
      <c r="AE74" s="47"/>
      <c r="AF74" s="14"/>
      <c r="AG74" s="46"/>
      <c r="AH74" s="76"/>
      <c r="AI74" s="76"/>
      <c r="AJ74" s="23"/>
      <c r="AK74" s="14"/>
      <c r="AL74"/>
    </row>
    <row r="75" spans="1:37" ht="16.5" thickBot="1">
      <c r="A75" s="7" t="s">
        <v>75</v>
      </c>
      <c r="B75" s="14">
        <v>3131</v>
      </c>
      <c r="C75" s="46">
        <v>13</v>
      </c>
      <c r="D75" s="46">
        <v>956</v>
      </c>
      <c r="E75" s="47">
        <v>-0.00764013956915413</v>
      </c>
      <c r="F75" s="47">
        <v>-0.006675567423230944</v>
      </c>
      <c r="G75" s="2">
        <f t="shared" si="5"/>
        <v>0.3053337591823698</v>
      </c>
      <c r="H75" s="4">
        <v>219</v>
      </c>
      <c r="I75" s="63">
        <f t="shared" si="4"/>
        <v>17.626317470456726</v>
      </c>
      <c r="J75" s="4">
        <v>0.0392</v>
      </c>
      <c r="K75" s="4">
        <v>0.0366</v>
      </c>
      <c r="L75" s="4">
        <v>0.0313</v>
      </c>
      <c r="M75" s="4">
        <v>7.75</v>
      </c>
      <c r="N75" s="4">
        <v>11.9</v>
      </c>
      <c r="O75" s="5">
        <v>3</v>
      </c>
      <c r="P75">
        <v>3.87</v>
      </c>
      <c r="Q75">
        <v>0</v>
      </c>
      <c r="R75" s="8">
        <v>555</v>
      </c>
      <c r="S75" s="8">
        <f t="shared" si="6"/>
        <v>308025</v>
      </c>
      <c r="T75" s="65">
        <f t="shared" si="7"/>
        <v>0.09322870449643741</v>
      </c>
      <c r="U75">
        <v>0.016314707249192446</v>
      </c>
      <c r="V75">
        <v>0.021015508623137176</v>
      </c>
      <c r="W75" s="47">
        <v>0.0004577731976722238</v>
      </c>
      <c r="X75" s="47">
        <v>0.028232976487896865</v>
      </c>
      <c r="Y75" s="47"/>
      <c r="Z75" s="47"/>
      <c r="AA75" s="47"/>
      <c r="AB75" s="47"/>
      <c r="AC75" s="47"/>
      <c r="AD75" s="47"/>
      <c r="AE75" s="47"/>
      <c r="AF75" s="14"/>
      <c r="AG75" s="46"/>
      <c r="AH75" s="76"/>
      <c r="AI75" s="76"/>
      <c r="AJ75" s="23"/>
      <c r="AK75" s="14"/>
    </row>
    <row r="76" spans="1:37" ht="16.5" thickBot="1">
      <c r="A76" s="7" t="s">
        <v>76</v>
      </c>
      <c r="B76" s="14">
        <v>1196</v>
      </c>
      <c r="C76" s="46">
        <v>4</v>
      </c>
      <c r="D76" s="46">
        <v>73</v>
      </c>
      <c r="E76" s="47">
        <v>0.00027208775027300346</v>
      </c>
      <c r="F76" s="47">
        <v>0.001207308431271148</v>
      </c>
      <c r="G76" s="2">
        <f t="shared" si="5"/>
        <v>0.061036789297658864</v>
      </c>
      <c r="H76" s="4">
        <v>46</v>
      </c>
      <c r="I76" s="63">
        <f t="shared" si="4"/>
        <v>9.692307692307693</v>
      </c>
      <c r="J76" s="4">
        <v>0.0108</v>
      </c>
      <c r="K76" s="4">
        <v>0.0406</v>
      </c>
      <c r="L76" s="4">
        <v>0.0207</v>
      </c>
      <c r="M76" s="4">
        <v>3.09</v>
      </c>
      <c r="N76" s="4">
        <v>2.14</v>
      </c>
      <c r="O76" s="5">
        <v>3</v>
      </c>
      <c r="P76">
        <v>3.59</v>
      </c>
      <c r="Q76">
        <v>0.55</v>
      </c>
      <c r="R76" s="8">
        <v>2464</v>
      </c>
      <c r="S76" s="8">
        <f t="shared" si="6"/>
        <v>6071296</v>
      </c>
      <c r="T76" s="65">
        <f t="shared" si="7"/>
        <v>0.0037254896477668035</v>
      </c>
      <c r="U76">
        <v>0.01704362131042867</v>
      </c>
      <c r="V76">
        <v>0.016356756744104164</v>
      </c>
      <c r="W76" s="47">
        <v>0.00029529010178003397</v>
      </c>
      <c r="X76" s="47">
        <v>0.027375301972410174</v>
      </c>
      <c r="Y76" s="47"/>
      <c r="Z76" s="47"/>
      <c r="AA76" s="47"/>
      <c r="AB76" s="47"/>
      <c r="AC76" s="47"/>
      <c r="AD76" s="47"/>
      <c r="AE76" s="47"/>
      <c r="AF76" s="14"/>
      <c r="AG76" s="46"/>
      <c r="AH76" s="76"/>
      <c r="AI76" s="76"/>
      <c r="AJ76" s="23"/>
      <c r="AK76" s="14"/>
    </row>
    <row r="77" spans="1:37" ht="16.5" thickBot="1">
      <c r="A77" s="7" t="s">
        <v>77</v>
      </c>
      <c r="B77" s="14">
        <v>826</v>
      </c>
      <c r="C77" s="46">
        <v>4</v>
      </c>
      <c r="D77" s="46">
        <v>61</v>
      </c>
      <c r="E77" s="47">
        <v>-0.00020764980196498348</v>
      </c>
      <c r="F77" s="47">
        <v>-0.000675383449969591</v>
      </c>
      <c r="G77" s="2">
        <f t="shared" si="5"/>
        <v>0.07384987893462469</v>
      </c>
      <c r="H77" s="4">
        <v>39</v>
      </c>
      <c r="I77" s="63">
        <f t="shared" si="4"/>
        <v>11.898305084745763</v>
      </c>
      <c r="J77" s="4">
        <v>0.0223</v>
      </c>
      <c r="K77" s="4">
        <v>0.0219</v>
      </c>
      <c r="L77" s="4">
        <v>0.0231</v>
      </c>
      <c r="M77" s="4">
        <v>2.64</v>
      </c>
      <c r="N77" s="4">
        <v>2.27</v>
      </c>
      <c r="O77" s="5">
        <v>2</v>
      </c>
      <c r="P77">
        <v>19.62</v>
      </c>
      <c r="Q77">
        <v>0.95</v>
      </c>
      <c r="R77" s="8">
        <v>4931</v>
      </c>
      <c r="S77" s="8">
        <f t="shared" si="6"/>
        <v>24314761</v>
      </c>
      <c r="T77" s="65">
        <f t="shared" si="7"/>
        <v>0.005453804618658724</v>
      </c>
      <c r="U77">
        <v>0.011255272735806676</v>
      </c>
      <c r="V77">
        <v>0.013693916296146464</v>
      </c>
      <c r="W77" s="47">
        <v>0.0010036125782138016</v>
      </c>
      <c r="X77" s="47">
        <v>0.025647374960879602</v>
      </c>
      <c r="Y77" s="47"/>
      <c r="Z77" s="47"/>
      <c r="AA77" s="47"/>
      <c r="AB77" s="47"/>
      <c r="AC77" s="47"/>
      <c r="AD77" s="47"/>
      <c r="AE77" s="47"/>
      <c r="AF77" s="14"/>
      <c r="AG77" s="46"/>
      <c r="AH77" s="76"/>
      <c r="AI77" s="76"/>
      <c r="AJ77" s="23"/>
      <c r="AK77" s="14"/>
    </row>
    <row r="78" spans="1:37" ht="16.5" thickBot="1">
      <c r="A78" s="7" t="s">
        <v>78</v>
      </c>
      <c r="B78" s="14">
        <v>3130</v>
      </c>
      <c r="C78" s="46">
        <v>10</v>
      </c>
      <c r="D78" s="46">
        <v>979</v>
      </c>
      <c r="E78" s="47">
        <v>-0.00020432011178704118</v>
      </c>
      <c r="F78" s="47">
        <v>-0.0002349315985756828</v>
      </c>
      <c r="G78" s="2">
        <f t="shared" si="5"/>
        <v>0.31277955271565494</v>
      </c>
      <c r="H78" s="4">
        <v>190</v>
      </c>
      <c r="I78" s="63">
        <f t="shared" si="4"/>
        <v>15.297124600638977</v>
      </c>
      <c r="J78" s="4">
        <v>0.034013</v>
      </c>
      <c r="K78" s="4">
        <v>0.059043</v>
      </c>
      <c r="L78" s="4">
        <v>0.027161</v>
      </c>
      <c r="M78" s="4">
        <v>3.521053</v>
      </c>
      <c r="N78" s="4">
        <v>5.71</v>
      </c>
      <c r="O78" s="5">
        <v>2</v>
      </c>
      <c r="P78">
        <v>5.69</v>
      </c>
      <c r="Q78">
        <v>0.11</v>
      </c>
      <c r="R78" s="8">
        <v>1014</v>
      </c>
      <c r="S78" s="8">
        <f t="shared" si="6"/>
        <v>1028196</v>
      </c>
      <c r="T78" s="65">
        <f t="shared" si="7"/>
        <v>0.09783104859700517</v>
      </c>
      <c r="U78">
        <v>0.015265292199597923</v>
      </c>
      <c r="V78">
        <v>0.022632870361228616</v>
      </c>
      <c r="W78" s="47">
        <v>1.5650419668843392E-05</v>
      </c>
      <c r="X78" s="47">
        <v>0.022987307467491086</v>
      </c>
      <c r="Y78" s="47"/>
      <c r="Z78" s="47"/>
      <c r="AA78" s="47"/>
      <c r="AB78" s="47"/>
      <c r="AC78" s="47"/>
      <c r="AD78" s="47"/>
      <c r="AE78" s="47"/>
      <c r="AF78" s="14"/>
      <c r="AG78" s="46"/>
      <c r="AH78" s="76"/>
      <c r="AI78" s="76"/>
      <c r="AJ78" s="23"/>
      <c r="AK78" s="14"/>
    </row>
    <row r="79" spans="1:37" ht="16.5" thickBot="1">
      <c r="A79" s="7" t="s">
        <v>79</v>
      </c>
      <c r="B79" s="14">
        <v>813</v>
      </c>
      <c r="C79" s="46">
        <v>4</v>
      </c>
      <c r="D79" s="46">
        <v>42</v>
      </c>
      <c r="E79" s="47">
        <v>3.6993678545770065E-05</v>
      </c>
      <c r="F79" s="47">
        <v>-0.00034685593112970814</v>
      </c>
      <c r="G79" s="2">
        <f t="shared" si="5"/>
        <v>0.05166051660516605</v>
      </c>
      <c r="H79" s="4">
        <v>30</v>
      </c>
      <c r="I79" s="63">
        <f t="shared" si="4"/>
        <v>9.29889298892989</v>
      </c>
      <c r="J79" s="4">
        <v>0.02043</v>
      </c>
      <c r="K79" s="4">
        <v>0.017104</v>
      </c>
      <c r="L79" s="4">
        <v>0.019746</v>
      </c>
      <c r="M79" s="4">
        <v>2.9</v>
      </c>
      <c r="N79" s="4">
        <v>3.12</v>
      </c>
      <c r="O79" s="5">
        <v>1</v>
      </c>
      <c r="P79">
        <v>3.84</v>
      </c>
      <c r="Q79">
        <v>0.24</v>
      </c>
      <c r="R79" s="8">
        <v>53764</v>
      </c>
      <c r="S79" s="8">
        <f t="shared" si="6"/>
        <v>2890567696</v>
      </c>
      <c r="T79" s="65">
        <f t="shared" si="7"/>
        <v>0.0026688089759126375</v>
      </c>
      <c r="U79">
        <v>0.019034580730122496</v>
      </c>
      <c r="V79">
        <v>0.019034580730122496</v>
      </c>
      <c r="W79" s="47">
        <v>5.243364567874534E-06</v>
      </c>
      <c r="X79" s="47">
        <v>0.017648379764143855</v>
      </c>
      <c r="Y79" s="47"/>
      <c r="Z79" s="47"/>
      <c r="AA79" s="47"/>
      <c r="AB79" s="47"/>
      <c r="AC79" s="47"/>
      <c r="AD79" s="47"/>
      <c r="AE79" s="47"/>
      <c r="AF79" s="14"/>
      <c r="AG79" s="46"/>
      <c r="AH79" s="76"/>
      <c r="AI79" s="76"/>
      <c r="AJ79" s="23"/>
      <c r="AK79" s="14"/>
    </row>
    <row r="80" spans="1:37" ht="16.5" thickBot="1">
      <c r="A80" s="7" t="s">
        <v>80</v>
      </c>
      <c r="B80" s="14">
        <v>2808</v>
      </c>
      <c r="C80" s="46">
        <v>11</v>
      </c>
      <c r="D80" s="46">
        <v>745</v>
      </c>
      <c r="E80" s="47">
        <v>0.014640543037962063</v>
      </c>
      <c r="F80" s="47">
        <v>0.0008112857834494669</v>
      </c>
      <c r="G80" s="2">
        <f t="shared" si="5"/>
        <v>0.2653133903133903</v>
      </c>
      <c r="H80" s="4">
        <v>138</v>
      </c>
      <c r="I80" s="63">
        <f t="shared" si="4"/>
        <v>12.384615384615385</v>
      </c>
      <c r="J80" s="4">
        <v>0.0282</v>
      </c>
      <c r="K80" s="4">
        <v>0.0612</v>
      </c>
      <c r="L80" s="4">
        <v>0.0169</v>
      </c>
      <c r="M80" s="4">
        <v>8.75</v>
      </c>
      <c r="N80" s="4">
        <v>14.42</v>
      </c>
      <c r="O80" s="5">
        <v>3</v>
      </c>
      <c r="P80">
        <v>5.68</v>
      </c>
      <c r="Q80">
        <v>0.17</v>
      </c>
      <c r="R80" s="8">
        <v>151084</v>
      </c>
      <c r="S80" s="8">
        <f t="shared" si="6"/>
        <v>22826375056</v>
      </c>
      <c r="T80" s="65">
        <f t="shared" si="7"/>
        <v>0.07039119507958538</v>
      </c>
      <c r="U80">
        <v>0.009491438455150209</v>
      </c>
      <c r="V80">
        <v>0.034640127363852226</v>
      </c>
      <c r="W80" s="47">
        <v>0.0002115906091451082</v>
      </c>
      <c r="X80" s="47">
        <v>0.020048738683589633</v>
      </c>
      <c r="Y80" s="47"/>
      <c r="Z80" s="47"/>
      <c r="AA80" s="47"/>
      <c r="AB80" s="47"/>
      <c r="AC80" s="47"/>
      <c r="AD80" s="47"/>
      <c r="AE80" s="47"/>
      <c r="AF80" s="14"/>
      <c r="AG80" s="46"/>
      <c r="AH80" s="76"/>
      <c r="AI80" s="76"/>
      <c r="AJ80" s="23"/>
      <c r="AK80" s="14"/>
    </row>
    <row r="81" spans="1:37" ht="16.5" thickBot="1">
      <c r="A81" s="7" t="s">
        <v>81</v>
      </c>
      <c r="B81" s="14">
        <v>1954</v>
      </c>
      <c r="C81" s="46">
        <v>6</v>
      </c>
      <c r="D81" s="46">
        <v>312</v>
      </c>
      <c r="E81" s="47">
        <v>-0.005113634655492194</v>
      </c>
      <c r="F81" s="47">
        <v>-0.005800131058099733</v>
      </c>
      <c r="G81" s="2">
        <f t="shared" si="5"/>
        <v>0.15967246673490276</v>
      </c>
      <c r="H81" s="4">
        <v>119</v>
      </c>
      <c r="I81" s="63">
        <f t="shared" si="4"/>
        <v>15.346980552712385</v>
      </c>
      <c r="J81" s="4">
        <v>0.027</v>
      </c>
      <c r="K81" s="4">
        <v>0.0376</v>
      </c>
      <c r="L81" s="4">
        <v>0.024</v>
      </c>
      <c r="M81" s="4">
        <v>9.32</v>
      </c>
      <c r="N81" s="4">
        <v>11.63</v>
      </c>
      <c r="O81" s="5">
        <v>5</v>
      </c>
      <c r="P81">
        <v>0.87346</v>
      </c>
      <c r="Q81">
        <v>1.33</v>
      </c>
      <c r="R81" s="8">
        <v>21786</v>
      </c>
      <c r="S81" s="8">
        <f t="shared" si="6"/>
        <v>474629796</v>
      </c>
      <c r="T81" s="65">
        <f t="shared" si="7"/>
        <v>0.02549529663320863</v>
      </c>
      <c r="U81">
        <v>0.010819478199800926</v>
      </c>
      <c r="V81">
        <v>0.01827925091250868</v>
      </c>
      <c r="W81" s="47">
        <v>-0.00026050061417741443</v>
      </c>
      <c r="X81" s="47">
        <v>0.024357163880050263</v>
      </c>
      <c r="Y81" s="47"/>
      <c r="Z81" s="47"/>
      <c r="AA81" s="47"/>
      <c r="AB81" s="47"/>
      <c r="AC81" s="47"/>
      <c r="AD81" s="47"/>
      <c r="AE81" s="47"/>
      <c r="AF81" s="14"/>
      <c r="AG81" s="46"/>
      <c r="AH81" s="76"/>
      <c r="AI81" s="76"/>
      <c r="AJ81" s="23"/>
      <c r="AK81" s="14"/>
    </row>
    <row r="82" spans="1:36" ht="16.5" thickBot="1">
      <c r="A82" s="7" t="s">
        <v>82</v>
      </c>
      <c r="B82">
        <v>1880</v>
      </c>
      <c r="C82" s="8">
        <v>6</v>
      </c>
      <c r="D82" s="8">
        <v>229</v>
      </c>
      <c r="E82" s="2">
        <v>-0.0010727355591689399</v>
      </c>
      <c r="F82" s="2">
        <v>-0.002259580181505183</v>
      </c>
      <c r="G82" s="2">
        <f t="shared" si="5"/>
        <v>0.12180851063829787</v>
      </c>
      <c r="H82" s="4">
        <v>83</v>
      </c>
      <c r="I82" s="63">
        <f t="shared" si="4"/>
        <v>11.125531914893617</v>
      </c>
      <c r="J82" s="4">
        <v>0.0298</v>
      </c>
      <c r="K82" s="4">
        <v>0.0309</v>
      </c>
      <c r="L82" s="4">
        <v>0.0299</v>
      </c>
      <c r="M82" s="4">
        <v>12.02</v>
      </c>
      <c r="N82" s="4">
        <v>14.14</v>
      </c>
      <c r="O82" s="5">
        <v>7</v>
      </c>
      <c r="P82">
        <v>4.91</v>
      </c>
      <c r="Q82">
        <v>2.53</v>
      </c>
      <c r="R82" s="8">
        <v>29538</v>
      </c>
      <c r="S82" s="8">
        <f t="shared" si="6"/>
        <v>872493444</v>
      </c>
      <c r="T82" s="65">
        <f t="shared" si="7"/>
        <v>0.014837313263920324</v>
      </c>
      <c r="U82">
        <v>0.006165727109907173</v>
      </c>
      <c r="V82">
        <v>0.021132987880172215</v>
      </c>
      <c r="W82" s="2">
        <v>0.00030028604597830686</v>
      </c>
      <c r="X82" s="2">
        <v>0.025167940357778314</v>
      </c>
      <c r="Y82" s="2"/>
      <c r="Z82" s="2"/>
      <c r="AA82" s="2"/>
      <c r="AB82" s="2"/>
      <c r="AC82" s="2"/>
      <c r="AD82" s="2"/>
      <c r="AE82" s="2"/>
      <c r="AG82" s="8"/>
      <c r="AI82" s="65"/>
      <c r="AJ82" s="23"/>
    </row>
    <row r="83" spans="1:36" ht="16.5" thickBot="1">
      <c r="A83" s="7" t="s">
        <v>83</v>
      </c>
      <c r="B83">
        <v>826</v>
      </c>
      <c r="C83" s="8">
        <v>2</v>
      </c>
      <c r="D83" s="8">
        <v>50</v>
      </c>
      <c r="E83" s="2">
        <v>-3.1798801688828335E-05</v>
      </c>
      <c r="F83" s="2">
        <v>-0.0004581644735676682</v>
      </c>
      <c r="G83" s="2">
        <f t="shared" si="5"/>
        <v>0.06053268765133172</v>
      </c>
      <c r="H83" s="4">
        <v>36</v>
      </c>
      <c r="I83" s="63">
        <f t="shared" si="4"/>
        <v>10.983050847457626</v>
      </c>
      <c r="J83" s="4">
        <v>0.0132</v>
      </c>
      <c r="K83" s="4">
        <v>0.0215</v>
      </c>
      <c r="L83" s="4">
        <v>0.0158</v>
      </c>
      <c r="M83" s="4">
        <v>3.36</v>
      </c>
      <c r="N83" s="4">
        <v>3.34</v>
      </c>
      <c r="O83" s="5">
        <v>2</v>
      </c>
      <c r="P83">
        <v>25.22</v>
      </c>
      <c r="Q83">
        <v>0.31</v>
      </c>
      <c r="R83" s="8">
        <v>51098</v>
      </c>
      <c r="S83" s="8">
        <f t="shared" si="6"/>
        <v>2611005604</v>
      </c>
      <c r="T83" s="65">
        <f t="shared" si="7"/>
        <v>0.0036642062742936877</v>
      </c>
      <c r="U83">
        <v>0.014745534556782203</v>
      </c>
      <c r="V83">
        <v>0.02069232242093113</v>
      </c>
      <c r="W83" s="2">
        <v>0.00020966161369073214</v>
      </c>
      <c r="X83" s="2">
        <v>0.019962174634220328</v>
      </c>
      <c r="Y83" s="2"/>
      <c r="Z83" s="2"/>
      <c r="AA83" s="2"/>
      <c r="AB83" s="2"/>
      <c r="AC83" s="2"/>
      <c r="AD83" s="2"/>
      <c r="AE83" s="2"/>
      <c r="AG83" s="8"/>
      <c r="AI83" s="65"/>
      <c r="AJ83" s="23"/>
    </row>
    <row r="84" spans="1:37" s="20" customFormat="1" ht="16.5" thickBot="1">
      <c r="A84" s="15" t="s">
        <v>84</v>
      </c>
      <c r="B84" s="44">
        <v>752</v>
      </c>
      <c r="C84" s="45">
        <v>3</v>
      </c>
      <c r="D84" s="45">
        <v>53</v>
      </c>
      <c r="E84" s="40">
        <v>0.003428050798782858</v>
      </c>
      <c r="F84" s="40">
        <v>0.0037362406462047026</v>
      </c>
      <c r="G84" s="2">
        <f t="shared" si="5"/>
        <v>0.07047872340425532</v>
      </c>
      <c r="H84" s="18">
        <v>5</v>
      </c>
      <c r="I84" s="63">
        <f t="shared" si="4"/>
        <v>1.675531914893617</v>
      </c>
      <c r="J84" s="18">
        <v>0.0168</v>
      </c>
      <c r="K84" s="18">
        <v>0.0234</v>
      </c>
      <c r="L84" s="18">
        <v>0.01</v>
      </c>
      <c r="M84" s="18">
        <v>17.4</v>
      </c>
      <c r="N84" s="18">
        <v>11.17</v>
      </c>
      <c r="O84" s="19">
        <v>13</v>
      </c>
      <c r="P84" s="20">
        <v>6.41</v>
      </c>
      <c r="Q84" s="20">
        <v>4.18</v>
      </c>
      <c r="R84" s="59">
        <v>14844</v>
      </c>
      <c r="S84" s="8">
        <f t="shared" si="6"/>
        <v>220344336</v>
      </c>
      <c r="T84" s="65">
        <f t="shared" si="7"/>
        <v>0.004967250452693526</v>
      </c>
      <c r="U84" s="20">
        <v>0.010524486074890505</v>
      </c>
      <c r="V84" s="20">
        <v>0.018739845436911533</v>
      </c>
      <c r="W84" s="40">
        <v>-0.0011757108055505405</v>
      </c>
      <c r="X84" s="40">
        <v>0.044022598029495395</v>
      </c>
      <c r="Y84" s="40"/>
      <c r="Z84" s="40"/>
      <c r="AA84" s="40"/>
      <c r="AB84" s="40"/>
      <c r="AC84" s="40"/>
      <c r="AD84" s="40"/>
      <c r="AE84" s="40"/>
      <c r="AF84" s="44"/>
      <c r="AG84" s="45"/>
      <c r="AH84" s="88"/>
      <c r="AI84" s="88"/>
      <c r="AJ84" s="40"/>
      <c r="AK84" s="44"/>
    </row>
    <row r="85" spans="1:36" ht="16.5" thickBot="1">
      <c r="A85" s="7" t="s">
        <v>85</v>
      </c>
      <c r="B85">
        <v>3130</v>
      </c>
      <c r="C85" s="8">
        <v>12</v>
      </c>
      <c r="D85" s="8">
        <v>681</v>
      </c>
      <c r="E85" s="2">
        <v>0.002101954429844792</v>
      </c>
      <c r="F85" s="2">
        <v>0.0030261033280074567</v>
      </c>
      <c r="G85" s="2">
        <f t="shared" si="5"/>
        <v>0.21757188498402555</v>
      </c>
      <c r="H85" s="4">
        <v>138</v>
      </c>
      <c r="I85" s="63">
        <f t="shared" si="4"/>
        <v>11.110543130990415</v>
      </c>
      <c r="J85" s="4">
        <v>0.0978</v>
      </c>
      <c r="K85" s="4">
        <v>0.7722</v>
      </c>
      <c r="L85" s="4">
        <v>0.0209</v>
      </c>
      <c r="M85" s="4">
        <v>5.29</v>
      </c>
      <c r="N85" s="4">
        <v>4.94</v>
      </c>
      <c r="O85" s="5">
        <v>4</v>
      </c>
      <c r="P85">
        <v>5.73</v>
      </c>
      <c r="Q85">
        <v>0.08</v>
      </c>
      <c r="R85" s="8">
        <v>85986</v>
      </c>
      <c r="S85" s="8">
        <f t="shared" si="6"/>
        <v>7393592196</v>
      </c>
      <c r="T85" s="65">
        <f t="shared" si="7"/>
        <v>0.047337525135502045</v>
      </c>
      <c r="U85">
        <v>0.00828319275385623</v>
      </c>
      <c r="V85">
        <v>0.020370391995458696</v>
      </c>
      <c r="W85" s="2">
        <v>-9.155317801632268E-05</v>
      </c>
      <c r="X85" s="2">
        <v>0.022549250881379778</v>
      </c>
      <c r="Y85" s="2"/>
      <c r="Z85" s="2"/>
      <c r="AA85" s="2"/>
      <c r="AB85" s="2"/>
      <c r="AC85" s="2"/>
      <c r="AD85" s="2"/>
      <c r="AE85" s="2"/>
      <c r="AG85" s="8"/>
      <c r="AI85" s="65"/>
      <c r="AJ85" s="23"/>
    </row>
    <row r="86" spans="1:36" ht="16.5" thickBot="1">
      <c r="A86" s="7" t="s">
        <v>86</v>
      </c>
      <c r="B86">
        <v>1956</v>
      </c>
      <c r="C86" s="8">
        <v>11</v>
      </c>
      <c r="D86" s="8">
        <v>337</v>
      </c>
      <c r="E86" s="2">
        <v>0.00033071545690976196</v>
      </c>
      <c r="F86" s="2">
        <v>0.002264456089107969</v>
      </c>
      <c r="G86" s="2">
        <f t="shared" si="5"/>
        <v>0.17229038854805726</v>
      </c>
      <c r="H86" s="4">
        <v>63</v>
      </c>
      <c r="I86" s="63">
        <f t="shared" si="4"/>
        <v>8.116564417177914</v>
      </c>
      <c r="J86" s="4">
        <v>0.0503</v>
      </c>
      <c r="K86" s="4">
        <v>0.0615</v>
      </c>
      <c r="L86" s="4">
        <v>0.0484</v>
      </c>
      <c r="M86" s="4">
        <v>5.62</v>
      </c>
      <c r="N86" s="4">
        <v>6.66</v>
      </c>
      <c r="O86" s="5">
        <v>4</v>
      </c>
      <c r="P86">
        <v>5.63</v>
      </c>
      <c r="Q86">
        <v>35.34</v>
      </c>
      <c r="R86" s="8">
        <v>2378</v>
      </c>
      <c r="S86" s="8">
        <f t="shared" si="6"/>
        <v>5654884</v>
      </c>
      <c r="T86" s="65">
        <f t="shared" si="7"/>
        <v>0.029683977986040538</v>
      </c>
      <c r="U86">
        <v>0.011210079597284673</v>
      </c>
      <c r="V86">
        <v>0.01937639881958214</v>
      </c>
      <c r="W86" s="2">
        <v>-0.00048792303207309453</v>
      </c>
      <c r="X86" s="2">
        <v>0.029029843220118652</v>
      </c>
      <c r="Y86" s="2"/>
      <c r="Z86" s="2"/>
      <c r="AA86" s="2"/>
      <c r="AB86" s="2"/>
      <c r="AC86" s="2"/>
      <c r="AD86" s="2"/>
      <c r="AE86" s="2"/>
      <c r="AG86" s="8"/>
      <c r="AI86" s="65"/>
      <c r="AJ86" s="23"/>
    </row>
    <row r="87" spans="1:36" ht="16.5" thickBot="1">
      <c r="A87" s="7" t="s">
        <v>87</v>
      </c>
      <c r="B87">
        <v>3130</v>
      </c>
      <c r="C87" s="8">
        <v>11</v>
      </c>
      <c r="D87" s="8">
        <v>463</v>
      </c>
      <c r="E87" s="2">
        <v>-0.0038244730140681985</v>
      </c>
      <c r="F87" s="2">
        <v>-0.0031482269083223935</v>
      </c>
      <c r="G87" s="2">
        <f t="shared" si="5"/>
        <v>0.14792332268370606</v>
      </c>
      <c r="H87" s="4">
        <v>161</v>
      </c>
      <c r="I87" s="63">
        <f t="shared" si="4"/>
        <v>12.962300319488818</v>
      </c>
      <c r="J87" s="4">
        <v>0.0316</v>
      </c>
      <c r="K87" s="4">
        <v>0.0383</v>
      </c>
      <c r="L87" s="4">
        <v>0.0263</v>
      </c>
      <c r="M87" s="4">
        <v>10.261</v>
      </c>
      <c r="N87" s="4">
        <v>12.1</v>
      </c>
      <c r="O87" s="5">
        <v>6</v>
      </c>
      <c r="P87">
        <v>5.92</v>
      </c>
      <c r="Q87">
        <v>0.58</v>
      </c>
      <c r="R87" s="8">
        <v>93114</v>
      </c>
      <c r="S87" s="8">
        <f t="shared" si="6"/>
        <v>8670216996</v>
      </c>
      <c r="T87" s="65">
        <f t="shared" si="7"/>
        <v>0.021881309393787827</v>
      </c>
      <c r="U87">
        <v>0.011140029439248095</v>
      </c>
      <c r="V87">
        <v>0.014513079860200735</v>
      </c>
      <c r="W87" s="2">
        <v>0.00024572560616113525</v>
      </c>
      <c r="X87" s="2">
        <v>0.01866251473522811</v>
      </c>
      <c r="Y87" s="2"/>
      <c r="Z87" s="2"/>
      <c r="AA87" s="2"/>
      <c r="AB87" s="2"/>
      <c r="AC87" s="2"/>
      <c r="AD87" s="2"/>
      <c r="AE87" s="2"/>
      <c r="AG87" s="8"/>
      <c r="AI87" s="65"/>
      <c r="AJ87" s="23"/>
    </row>
    <row r="88" spans="1:36" ht="16.5" thickBot="1">
      <c r="A88" s="7" t="s">
        <v>88</v>
      </c>
      <c r="B88">
        <v>3130</v>
      </c>
      <c r="C88" s="8">
        <v>12</v>
      </c>
      <c r="D88" s="8">
        <v>133</v>
      </c>
      <c r="E88" s="2">
        <v>0.00014841203456776467</v>
      </c>
      <c r="F88" s="2">
        <v>0.0009492925641232386</v>
      </c>
      <c r="G88" s="2">
        <f t="shared" si="5"/>
        <v>0.04249201277955272</v>
      </c>
      <c r="H88" s="4">
        <v>122</v>
      </c>
      <c r="I88" s="63">
        <f t="shared" si="4"/>
        <v>9.822364217252396</v>
      </c>
      <c r="J88" s="4">
        <v>0.0076</v>
      </c>
      <c r="K88" s="4">
        <v>0.0308</v>
      </c>
      <c r="L88" s="4">
        <v>0.0086</v>
      </c>
      <c r="M88" s="4">
        <v>2.8</v>
      </c>
      <c r="N88" s="4">
        <v>2.58</v>
      </c>
      <c r="O88" s="5">
        <v>2</v>
      </c>
      <c r="P88">
        <v>13.03</v>
      </c>
      <c r="Q88">
        <v>7.09</v>
      </c>
      <c r="R88" s="8">
        <v>1821920</v>
      </c>
      <c r="S88" s="8">
        <f t="shared" si="6"/>
        <v>3319392486400</v>
      </c>
      <c r="T88" s="65">
        <f t="shared" si="7"/>
        <v>0.0018055711500576713</v>
      </c>
      <c r="U88">
        <v>0.006113137405804712</v>
      </c>
      <c r="V88">
        <v>0.003087040022389984</v>
      </c>
      <c r="W88" s="2">
        <v>-0.00038583578468621673</v>
      </c>
      <c r="X88" s="2">
        <v>0.024098107368143388</v>
      </c>
      <c r="Y88" s="2"/>
      <c r="Z88" s="2"/>
      <c r="AA88" s="2"/>
      <c r="AB88" s="2"/>
      <c r="AC88" s="2"/>
      <c r="AD88" s="2"/>
      <c r="AE88" s="2"/>
      <c r="AG88" s="8"/>
      <c r="AI88" s="65"/>
      <c r="AJ88" s="23"/>
    </row>
    <row r="89" spans="1:36" ht="16.5" thickBot="1">
      <c r="A89" s="7" t="s">
        <v>89</v>
      </c>
      <c r="B89">
        <v>3130</v>
      </c>
      <c r="C89" s="8">
        <v>22</v>
      </c>
      <c r="D89" s="8">
        <v>1484</v>
      </c>
      <c r="E89" s="2">
        <v>0.008525857313814316</v>
      </c>
      <c r="F89" s="2">
        <v>0.0006908622708737822</v>
      </c>
      <c r="G89" s="2">
        <f t="shared" si="5"/>
        <v>0.4741214057507987</v>
      </c>
      <c r="H89" s="4">
        <v>85</v>
      </c>
      <c r="I89" s="63">
        <f t="shared" si="4"/>
        <v>6.843450479233226</v>
      </c>
      <c r="J89" s="4">
        <v>0.0524</v>
      </c>
      <c r="K89" s="4">
        <v>0.075</v>
      </c>
      <c r="L89" s="4">
        <v>0.0266</v>
      </c>
      <c r="M89" s="4">
        <v>7.61</v>
      </c>
      <c r="N89" s="4">
        <v>10.09</v>
      </c>
      <c r="O89" s="5">
        <v>4</v>
      </c>
      <c r="P89">
        <v>7.26</v>
      </c>
      <c r="Q89">
        <v>0.9</v>
      </c>
      <c r="R89" s="8">
        <v>2536</v>
      </c>
      <c r="S89" s="8">
        <f t="shared" si="6"/>
        <v>6431296</v>
      </c>
      <c r="T89" s="65">
        <f t="shared" si="7"/>
        <v>0.2247911073911135</v>
      </c>
      <c r="U89">
        <v>0.008763762702599298</v>
      </c>
      <c r="V89">
        <v>0.01067419273935771</v>
      </c>
      <c r="W89" s="2">
        <v>0.0006300625239699802</v>
      </c>
      <c r="X89" s="2">
        <v>0.026554687104900814</v>
      </c>
      <c r="Y89" s="2"/>
      <c r="Z89" s="2"/>
      <c r="AA89" s="2"/>
      <c r="AB89" s="2"/>
      <c r="AC89" s="2"/>
      <c r="AD89" s="2"/>
      <c r="AE89" s="2"/>
      <c r="AG89" s="8"/>
      <c r="AI89" s="65"/>
      <c r="AJ89" s="23"/>
    </row>
    <row r="90" spans="1:36" ht="16.5" thickBot="1">
      <c r="A90" s="7" t="s">
        <v>90</v>
      </c>
      <c r="B90">
        <v>827</v>
      </c>
      <c r="C90" s="8">
        <v>2</v>
      </c>
      <c r="D90" s="8">
        <v>54</v>
      </c>
      <c r="E90" s="2">
        <v>-0.006042176122699919</v>
      </c>
      <c r="F90" s="2">
        <v>-0.007290458870058303</v>
      </c>
      <c r="G90" s="2">
        <f t="shared" si="5"/>
        <v>0.06529625151148731</v>
      </c>
      <c r="H90" s="33">
        <v>61</v>
      </c>
      <c r="I90" s="63">
        <f t="shared" si="4"/>
        <v>18.587666263603385</v>
      </c>
      <c r="J90" s="34">
        <v>0.021315606557377045</v>
      </c>
      <c r="K90" s="34">
        <v>0.040271882585446096</v>
      </c>
      <c r="L90" s="34">
        <v>0.028187</v>
      </c>
      <c r="M90" s="36">
        <v>6.344262295081967</v>
      </c>
      <c r="N90" s="33">
        <v>6.8602362590551245</v>
      </c>
      <c r="O90" s="36">
        <v>4</v>
      </c>
      <c r="P90">
        <v>2.45</v>
      </c>
      <c r="Q90">
        <v>0.54</v>
      </c>
      <c r="R90" s="8">
        <v>4536</v>
      </c>
      <c r="S90" s="8">
        <f t="shared" si="6"/>
        <v>20575296</v>
      </c>
      <c r="T90" s="65">
        <f t="shared" si="7"/>
        <v>0.0042636004614514085</v>
      </c>
      <c r="U90">
        <v>0.012126825263834977</v>
      </c>
      <c r="V90">
        <v>0.010533032790110376</v>
      </c>
      <c r="W90" s="2">
        <v>0.000732492345907357</v>
      </c>
      <c r="X90" s="2">
        <v>0.028974989338445674</v>
      </c>
      <c r="Y90" s="2"/>
      <c r="Z90" s="2"/>
      <c r="AA90" s="2"/>
      <c r="AB90" s="2"/>
      <c r="AC90" s="2"/>
      <c r="AD90" s="2"/>
      <c r="AE90" s="2"/>
      <c r="AF90" s="8"/>
      <c r="AG90" s="8"/>
      <c r="AI90" s="65"/>
      <c r="AJ90" s="23"/>
    </row>
    <row r="91" spans="1:36" ht="16.5" thickBot="1">
      <c r="A91" s="7" t="s">
        <v>91</v>
      </c>
      <c r="B91">
        <v>3130</v>
      </c>
      <c r="C91" s="8">
        <v>14</v>
      </c>
      <c r="D91" s="8">
        <v>1418</v>
      </c>
      <c r="E91" s="2">
        <v>0.004826877104887374</v>
      </c>
      <c r="F91" s="2">
        <v>-5.8143690217671296E-05</v>
      </c>
      <c r="G91" s="2">
        <f t="shared" si="5"/>
        <v>0.45303514376996806</v>
      </c>
      <c r="H91" s="4">
        <v>183</v>
      </c>
      <c r="I91" s="63">
        <f t="shared" si="4"/>
        <v>14.733546325878594</v>
      </c>
      <c r="J91" s="4">
        <v>0.0362</v>
      </c>
      <c r="K91" s="4">
        <v>0.0359</v>
      </c>
      <c r="L91" s="4">
        <v>0.032</v>
      </c>
      <c r="M91" s="4">
        <v>5.89</v>
      </c>
      <c r="N91" s="4">
        <v>9.45</v>
      </c>
      <c r="O91" s="5">
        <v>3</v>
      </c>
      <c r="P91">
        <v>2.29</v>
      </c>
      <c r="Q91">
        <v>0.91</v>
      </c>
      <c r="R91" s="8">
        <v>2345</v>
      </c>
      <c r="S91" s="8">
        <f t="shared" si="6"/>
        <v>5499025</v>
      </c>
      <c r="T91" s="65">
        <f t="shared" si="7"/>
        <v>0.20524084149067565</v>
      </c>
      <c r="U91">
        <v>0.01035853571518773</v>
      </c>
      <c r="V91">
        <v>0.010084588816027074</v>
      </c>
      <c r="W91" s="2">
        <v>0.0003190874658942546</v>
      </c>
      <c r="X91" s="2">
        <v>0.022140975373777527</v>
      </c>
      <c r="Y91" s="2"/>
      <c r="Z91" s="2"/>
      <c r="AA91" s="2"/>
      <c r="AB91" s="2"/>
      <c r="AC91" s="2"/>
      <c r="AD91" s="2"/>
      <c r="AE91" s="2"/>
      <c r="AG91" s="8"/>
      <c r="AI91" s="65"/>
      <c r="AJ91" s="23"/>
    </row>
    <row r="92" spans="1:36" ht="16.5" thickBot="1">
      <c r="A92" s="7" t="s">
        <v>92</v>
      </c>
      <c r="B92">
        <v>2830</v>
      </c>
      <c r="C92" s="8">
        <v>12</v>
      </c>
      <c r="D92" s="8">
        <v>1295</v>
      </c>
      <c r="E92" s="2">
        <v>-0.00251392617575703</v>
      </c>
      <c r="F92" s="2">
        <v>0.00016430591901639424</v>
      </c>
      <c r="G92" s="2">
        <f t="shared" si="5"/>
        <v>0.4575971731448763</v>
      </c>
      <c r="H92" s="4">
        <v>142</v>
      </c>
      <c r="I92" s="63">
        <f t="shared" si="4"/>
        <v>12.64452296819788</v>
      </c>
      <c r="J92" s="4">
        <v>0.0345</v>
      </c>
      <c r="K92" s="4">
        <v>0.0405</v>
      </c>
      <c r="L92" s="4">
        <v>0.0266</v>
      </c>
      <c r="M92" s="4">
        <v>4.83</v>
      </c>
      <c r="N92" s="4">
        <v>9.41</v>
      </c>
      <c r="O92" s="5">
        <v>1</v>
      </c>
      <c r="P92">
        <v>10.64</v>
      </c>
      <c r="Q92">
        <v>0.24</v>
      </c>
      <c r="R92" s="8">
        <v>442</v>
      </c>
      <c r="S92" s="8">
        <f t="shared" si="6"/>
        <v>195364</v>
      </c>
      <c r="T92" s="65">
        <f t="shared" si="7"/>
        <v>0.2093951728701819</v>
      </c>
      <c r="U92">
        <v>0.0100389962212752</v>
      </c>
      <c r="V92">
        <v>0.01057925475059698</v>
      </c>
      <c r="W92" s="2">
        <v>0.00036414495727249353</v>
      </c>
      <c r="X92" s="2">
        <v>0.021080197514581133</v>
      </c>
      <c r="Y92" s="2"/>
      <c r="Z92" s="2"/>
      <c r="AA92" s="2"/>
      <c r="AB92" s="2"/>
      <c r="AC92" s="2"/>
      <c r="AD92" s="2"/>
      <c r="AE92" s="2"/>
      <c r="AG92" s="8"/>
      <c r="AI92" s="65"/>
      <c r="AJ92" s="23"/>
    </row>
    <row r="93" spans="1:36" ht="16.5" thickBot="1">
      <c r="A93" s="7" t="s">
        <v>93</v>
      </c>
      <c r="B93">
        <v>2766</v>
      </c>
      <c r="C93" s="8">
        <v>9</v>
      </c>
      <c r="D93" s="8">
        <v>170</v>
      </c>
      <c r="E93" s="2">
        <v>-0.0008530430538317522</v>
      </c>
      <c r="F93" s="2">
        <v>0.0022470127804506967</v>
      </c>
      <c r="G93" s="2">
        <f t="shared" si="5"/>
        <v>0.06146059291395517</v>
      </c>
      <c r="H93" s="4">
        <v>129</v>
      </c>
      <c r="I93" s="63">
        <f t="shared" si="4"/>
        <v>11.752711496746203</v>
      </c>
      <c r="J93" s="4">
        <v>0.0278</v>
      </c>
      <c r="K93" s="4">
        <v>0.1475</v>
      </c>
      <c r="L93" s="4">
        <v>0.0124</v>
      </c>
      <c r="M93" s="4">
        <v>2.54</v>
      </c>
      <c r="N93" s="4">
        <v>2.61</v>
      </c>
      <c r="O93" s="5">
        <v>2</v>
      </c>
      <c r="P93">
        <v>65.35</v>
      </c>
      <c r="Q93">
        <v>2.75</v>
      </c>
      <c r="R93" s="8">
        <v>257848</v>
      </c>
      <c r="S93" s="8">
        <f t="shared" si="6"/>
        <v>66485591104</v>
      </c>
      <c r="T93" s="65">
        <f t="shared" si="7"/>
        <v>0.0037774044813349166</v>
      </c>
      <c r="U93">
        <v>0.013138957426309246</v>
      </c>
      <c r="V93">
        <v>0.019721477671660655</v>
      </c>
      <c r="W93" s="2">
        <v>0.000851492049510132</v>
      </c>
      <c r="X93" s="2">
        <v>0.04225640596870038</v>
      </c>
      <c r="Y93" s="2"/>
      <c r="Z93" s="2"/>
      <c r="AA93" s="2"/>
      <c r="AB93" s="2"/>
      <c r="AC93" s="2"/>
      <c r="AD93" s="2"/>
      <c r="AE93" s="2"/>
      <c r="AG93" s="8"/>
      <c r="AI93" s="65"/>
      <c r="AJ93" s="23"/>
    </row>
    <row r="94" spans="1:36" ht="16.5" thickBot="1">
      <c r="A94" s="7" t="s">
        <v>94</v>
      </c>
      <c r="B94">
        <v>762</v>
      </c>
      <c r="C94" s="8">
        <v>2</v>
      </c>
      <c r="D94" s="8">
        <v>275</v>
      </c>
      <c r="E94" s="2">
        <v>0.001605133019394416</v>
      </c>
      <c r="F94" s="2">
        <v>-0.0019531943610597846</v>
      </c>
      <c r="G94" s="2">
        <f t="shared" si="5"/>
        <v>0.36089238845144356</v>
      </c>
      <c r="H94" s="4">
        <v>25</v>
      </c>
      <c r="I94" s="63">
        <f t="shared" si="4"/>
        <v>8.26771653543307</v>
      </c>
      <c r="J94" s="4">
        <v>0.0383</v>
      </c>
      <c r="K94" s="4">
        <v>0.0411</v>
      </c>
      <c r="L94" s="4">
        <v>0.0321</v>
      </c>
      <c r="M94" s="4">
        <v>5.68</v>
      </c>
      <c r="N94" s="4">
        <v>5.59</v>
      </c>
      <c r="O94" s="5">
        <v>4</v>
      </c>
      <c r="P94">
        <v>121.22</v>
      </c>
      <c r="Q94">
        <v>0</v>
      </c>
      <c r="R94" s="8">
        <v>1694</v>
      </c>
      <c r="S94" s="8">
        <f t="shared" si="6"/>
        <v>2869636</v>
      </c>
      <c r="T94" s="65">
        <f t="shared" si="7"/>
        <v>0.13024331604218764</v>
      </c>
      <c r="U94">
        <v>0.009115750024808099</v>
      </c>
      <c r="V94">
        <v>0.018926964396568463</v>
      </c>
      <c r="W94" s="2">
        <v>9.127517897546952E-05</v>
      </c>
      <c r="X94" s="2">
        <v>0.014459181813214154</v>
      </c>
      <c r="Y94" s="2"/>
      <c r="Z94" s="2"/>
      <c r="AA94" s="2"/>
      <c r="AB94" s="2"/>
      <c r="AC94" s="2"/>
      <c r="AD94" s="2"/>
      <c r="AE94" s="2"/>
      <c r="AG94" s="8"/>
      <c r="AI94" s="65"/>
      <c r="AJ94" s="23"/>
    </row>
    <row r="95" spans="1:36" ht="16.5" thickBot="1">
      <c r="A95" s="7" t="s">
        <v>95</v>
      </c>
      <c r="B95">
        <v>3130</v>
      </c>
      <c r="C95" s="8">
        <v>10</v>
      </c>
      <c r="D95" s="8">
        <v>882</v>
      </c>
      <c r="E95" s="2">
        <v>0.00026015837240364847</v>
      </c>
      <c r="F95" s="2">
        <v>0.000197095504824496</v>
      </c>
      <c r="G95" s="2">
        <f t="shared" si="5"/>
        <v>0.2817891373801917</v>
      </c>
      <c r="H95" s="4">
        <v>98</v>
      </c>
      <c r="I95" s="63">
        <f t="shared" si="4"/>
        <v>7.890095846645368</v>
      </c>
      <c r="J95" s="4">
        <v>0.0524</v>
      </c>
      <c r="K95" s="4">
        <v>0.0515</v>
      </c>
      <c r="L95" s="4">
        <v>0.0463</v>
      </c>
      <c r="M95" s="4">
        <v>7.06</v>
      </c>
      <c r="N95" s="4">
        <v>10.76</v>
      </c>
      <c r="O95" s="5">
        <v>4</v>
      </c>
      <c r="P95">
        <v>3.62</v>
      </c>
      <c r="Q95">
        <v>0</v>
      </c>
      <c r="R95" s="8">
        <v>1492</v>
      </c>
      <c r="S95" s="8">
        <f t="shared" si="6"/>
        <v>2226064</v>
      </c>
      <c r="T95" s="65">
        <f t="shared" si="7"/>
        <v>0.07940511794547254</v>
      </c>
      <c r="U95">
        <v>0.007840933591841882</v>
      </c>
      <c r="V95">
        <v>0.028697739463076834</v>
      </c>
      <c r="W95" s="2">
        <v>6.764323590002327E-05</v>
      </c>
      <c r="X95" s="2">
        <v>0.02357083817598473</v>
      </c>
      <c r="Y95" s="2"/>
      <c r="Z95" s="2"/>
      <c r="AA95" s="2"/>
      <c r="AB95" s="2"/>
      <c r="AC95" s="2"/>
      <c r="AD95" s="2"/>
      <c r="AE95" s="2"/>
      <c r="AG95" s="8"/>
      <c r="AI95" s="65"/>
      <c r="AJ95" s="23"/>
    </row>
    <row r="96" spans="1:36" ht="16.5" thickBot="1">
      <c r="A96" s="7" t="s">
        <v>96</v>
      </c>
      <c r="B96">
        <v>2012</v>
      </c>
      <c r="C96" s="8">
        <v>5</v>
      </c>
      <c r="D96" s="8">
        <v>414</v>
      </c>
      <c r="E96" s="2">
        <v>-0.0023556927761277397</v>
      </c>
      <c r="F96" s="2">
        <v>-0.0023238599036595198</v>
      </c>
      <c r="G96" s="2">
        <f t="shared" si="5"/>
        <v>0.20576540755467196</v>
      </c>
      <c r="H96" s="4">
        <v>97</v>
      </c>
      <c r="I96" s="63">
        <f t="shared" si="4"/>
        <v>12.14910536779324</v>
      </c>
      <c r="J96" s="4">
        <v>0.0254</v>
      </c>
      <c r="K96" s="4">
        <v>0.0367</v>
      </c>
      <c r="L96" s="4">
        <v>0.022</v>
      </c>
      <c r="M96" s="4">
        <v>6.48</v>
      </c>
      <c r="N96" s="4">
        <v>6.85</v>
      </c>
      <c r="O96" s="5">
        <v>5</v>
      </c>
      <c r="P96">
        <v>16.73</v>
      </c>
      <c r="Q96">
        <v>1.84</v>
      </c>
      <c r="R96" s="8">
        <v>32391</v>
      </c>
      <c r="S96" s="8">
        <f t="shared" si="6"/>
        <v>1049176881</v>
      </c>
      <c r="T96" s="65">
        <f t="shared" si="7"/>
        <v>0.042339402946140255</v>
      </c>
      <c r="U96">
        <v>0.006674359106881789</v>
      </c>
      <c r="V96">
        <v>0.009803309811427994</v>
      </c>
      <c r="W96" s="2">
        <v>0.0005037744862172946</v>
      </c>
      <c r="X96" s="2">
        <v>0.02338460553674988</v>
      </c>
      <c r="Y96" s="2"/>
      <c r="Z96" s="2"/>
      <c r="AA96" s="2"/>
      <c r="AB96" s="2"/>
      <c r="AC96" s="2"/>
      <c r="AD96" s="2"/>
      <c r="AE96" s="2"/>
      <c r="AG96" s="8"/>
      <c r="AI96" s="65"/>
      <c r="AJ96" s="23"/>
    </row>
    <row r="97" spans="1:37" s="26" customFormat="1" ht="16.5" thickBot="1">
      <c r="A97" s="92" t="s">
        <v>97</v>
      </c>
      <c r="B97" s="69">
        <v>2069</v>
      </c>
      <c r="C97" s="60">
        <v>7</v>
      </c>
      <c r="D97" s="71">
        <v>984</v>
      </c>
      <c r="E97" s="70">
        <v>-0.0032216846699175054</v>
      </c>
      <c r="F97" s="70">
        <v>-0.00480037466338834</v>
      </c>
      <c r="G97" s="48">
        <f t="shared" si="5"/>
        <v>0.47559207346544224</v>
      </c>
      <c r="H97" s="24">
        <v>77</v>
      </c>
      <c r="I97" s="91">
        <f t="shared" si="4"/>
        <v>9.378443692605124</v>
      </c>
      <c r="J97" s="24">
        <v>0.0702</v>
      </c>
      <c r="K97" s="24">
        <v>0.0974</v>
      </c>
      <c r="L97" s="24">
        <v>0.0524</v>
      </c>
      <c r="M97" s="24">
        <v>13.29</v>
      </c>
      <c r="N97" s="24">
        <v>15.1</v>
      </c>
      <c r="O97" s="25">
        <v>7</v>
      </c>
      <c r="P97" s="37">
        <v>0.47</v>
      </c>
      <c r="Q97" s="26">
        <v>0</v>
      </c>
      <c r="R97" s="60">
        <v>367</v>
      </c>
      <c r="S97" s="60">
        <f t="shared" si="6"/>
        <v>134689</v>
      </c>
      <c r="T97" s="66">
        <f t="shared" si="7"/>
        <v>0.22618782034315862</v>
      </c>
      <c r="U97" s="26">
        <v>0.015009872444883162</v>
      </c>
      <c r="V97" s="26">
        <v>0.026136619214285204</v>
      </c>
      <c r="W97" s="70">
        <v>-0.000393285211004974</v>
      </c>
      <c r="X97" s="70">
        <v>0.030262912816552863</v>
      </c>
      <c r="Y97" s="70"/>
      <c r="Z97" s="70"/>
      <c r="AA97" s="70"/>
      <c r="AB97" s="70"/>
      <c r="AC97" s="70"/>
      <c r="AD97" s="70"/>
      <c r="AE97" s="70"/>
      <c r="AF97" s="71"/>
      <c r="AG97" s="71"/>
      <c r="AH97" s="77"/>
      <c r="AI97" s="70"/>
      <c r="AJ97" s="69"/>
      <c r="AK97" s="69"/>
    </row>
    <row r="98" spans="1:35" ht="16.5" thickBot="1">
      <c r="A98" s="7" t="s">
        <v>98</v>
      </c>
      <c r="B98">
        <v>792</v>
      </c>
      <c r="C98" s="8">
        <v>2</v>
      </c>
      <c r="D98" s="8">
        <v>132</v>
      </c>
      <c r="E98" s="2">
        <v>-0.001139913985669553</v>
      </c>
      <c r="F98" s="2">
        <v>-0.0023276494836934614</v>
      </c>
      <c r="G98" s="2">
        <f t="shared" si="5"/>
        <v>0.16666666666666666</v>
      </c>
      <c r="H98" s="4">
        <v>33</v>
      </c>
      <c r="I98" s="63">
        <f t="shared" si="4"/>
        <v>10.5</v>
      </c>
      <c r="J98" s="4">
        <v>0.014</v>
      </c>
      <c r="K98" s="4">
        <v>0.0178</v>
      </c>
      <c r="L98" s="4">
        <v>0.0085</v>
      </c>
      <c r="M98" s="4">
        <v>11.73</v>
      </c>
      <c r="N98" s="4">
        <v>15.77</v>
      </c>
      <c r="O98" s="5">
        <v>6</v>
      </c>
      <c r="P98" s="37">
        <v>18.47</v>
      </c>
      <c r="Q98">
        <v>0.06</v>
      </c>
      <c r="R98" s="8">
        <v>10230</v>
      </c>
      <c r="S98" s="8">
        <f t="shared" si="6"/>
        <v>104652900</v>
      </c>
      <c r="T98" s="65">
        <f t="shared" si="7"/>
        <v>0.027777777777777776</v>
      </c>
      <c r="U98">
        <v>0.010453369349722243</v>
      </c>
      <c r="V98">
        <v>0.01309690018144977</v>
      </c>
      <c r="W98" s="2">
        <v>0.00018578879993204936</v>
      </c>
      <c r="X98" s="2">
        <v>0.014637494231831</v>
      </c>
      <c r="Y98" s="2"/>
      <c r="Z98" s="2"/>
      <c r="AA98" s="2"/>
      <c r="AB98" s="2"/>
      <c r="AC98" s="2"/>
      <c r="AD98" s="2"/>
      <c r="AE98" s="2"/>
      <c r="AF98" s="8"/>
      <c r="AG98" s="8"/>
      <c r="AI98" s="2"/>
    </row>
    <row r="99" spans="1:35" ht="16.5" thickBot="1">
      <c r="A99" s="7" t="s">
        <v>99</v>
      </c>
      <c r="B99">
        <v>3130</v>
      </c>
      <c r="C99" s="8">
        <v>11</v>
      </c>
      <c r="D99" s="8">
        <v>326</v>
      </c>
      <c r="E99" s="2">
        <v>0.0002685035151618691</v>
      </c>
      <c r="F99" s="2">
        <v>0.0019328052529850037</v>
      </c>
      <c r="G99" s="2">
        <f t="shared" si="5"/>
        <v>0.10415335463258786</v>
      </c>
      <c r="H99" s="4">
        <v>144</v>
      </c>
      <c r="I99" s="63">
        <f t="shared" si="4"/>
        <v>11.593610223642173</v>
      </c>
      <c r="J99" s="4">
        <v>0.0224</v>
      </c>
      <c r="K99" s="4">
        <v>0.0443</v>
      </c>
      <c r="L99" s="4">
        <v>0.0229</v>
      </c>
      <c r="M99" s="4">
        <v>4.02</v>
      </c>
      <c r="N99" s="4">
        <v>4.37</v>
      </c>
      <c r="O99" s="5">
        <v>3</v>
      </c>
      <c r="P99">
        <v>31.29</v>
      </c>
      <c r="Q99">
        <v>0.22</v>
      </c>
      <c r="R99" s="8">
        <v>12225</v>
      </c>
      <c r="S99" s="8">
        <f t="shared" si="6"/>
        <v>149450625</v>
      </c>
      <c r="T99" s="65">
        <f t="shared" si="7"/>
        <v>0.010847921281221612</v>
      </c>
      <c r="U99">
        <v>0.00998006495269894</v>
      </c>
      <c r="V99">
        <v>0.01596736574024712</v>
      </c>
      <c r="W99" s="2">
        <v>0.0006078456605047525</v>
      </c>
      <c r="X99" s="2">
        <v>0.024624330004099568</v>
      </c>
      <c r="Y99" s="2"/>
      <c r="Z99" s="2"/>
      <c r="AA99" s="2"/>
      <c r="AB99" s="2"/>
      <c r="AC99" s="2"/>
      <c r="AD99" s="2"/>
      <c r="AE99" s="2"/>
      <c r="AF99" s="8"/>
      <c r="AG99" s="8"/>
      <c r="AI99" s="2"/>
    </row>
    <row r="100" spans="1:37" ht="16.5" thickBot="1">
      <c r="A100" s="7" t="s">
        <v>100</v>
      </c>
      <c r="B100">
        <v>1522</v>
      </c>
      <c r="C100" s="8">
        <v>840</v>
      </c>
      <c r="D100" s="8">
        <v>101</v>
      </c>
      <c r="E100" s="2">
        <v>0.10535233266095106</v>
      </c>
      <c r="F100" s="2">
        <v>0.043535695824478804</v>
      </c>
      <c r="G100" s="2">
        <f t="shared" si="5"/>
        <v>0.06636005256241786</v>
      </c>
      <c r="H100" s="4">
        <v>32</v>
      </c>
      <c r="I100" s="63">
        <f t="shared" si="4"/>
        <v>5.298291721419186</v>
      </c>
      <c r="J100" s="4">
        <v>0.1618</v>
      </c>
      <c r="K100" s="4">
        <v>0.2003</v>
      </c>
      <c r="L100" s="4">
        <v>0.0901</v>
      </c>
      <c r="M100" s="4">
        <v>13.19</v>
      </c>
      <c r="N100" s="4">
        <v>16.7</v>
      </c>
      <c r="O100" s="5">
        <v>7</v>
      </c>
      <c r="P100">
        <v>0.13791</v>
      </c>
      <c r="Q100">
        <v>0.4</v>
      </c>
      <c r="R100" s="8">
        <v>100195</v>
      </c>
      <c r="S100" s="8">
        <f t="shared" si="6"/>
        <v>10039038025</v>
      </c>
      <c r="T100" s="65">
        <f t="shared" si="7"/>
        <v>0.004403656576086862</v>
      </c>
      <c r="U100">
        <v>0.01680232295552375</v>
      </c>
      <c r="V100">
        <v>0.009932412427422183</v>
      </c>
      <c r="W100" s="2">
        <v>-3.321336597927123E-05</v>
      </c>
      <c r="X100" s="2">
        <v>0.038540755227311305</v>
      </c>
      <c r="Y100" s="2"/>
      <c r="Z100" s="2"/>
      <c r="AA100" s="2"/>
      <c r="AB100" s="2"/>
      <c r="AC100" s="2"/>
      <c r="AD100" s="2"/>
      <c r="AE100" s="2"/>
      <c r="AF100" s="8"/>
      <c r="AG100" s="8"/>
      <c r="AI100" s="2"/>
      <c r="AJ100" s="2"/>
      <c r="AK100" s="2"/>
    </row>
    <row r="101" spans="1:37" ht="16.5" thickBot="1">
      <c r="A101" s="7" t="s">
        <v>101</v>
      </c>
      <c r="B101">
        <v>3130</v>
      </c>
      <c r="C101" s="8">
        <v>71</v>
      </c>
      <c r="D101" s="8">
        <v>933</v>
      </c>
      <c r="E101" s="2">
        <v>-0.003098019331883961</v>
      </c>
      <c r="F101" s="2">
        <v>-3.5742686870787743E-06</v>
      </c>
      <c r="G101" s="2">
        <f t="shared" si="5"/>
        <v>0.29808306709265175</v>
      </c>
      <c r="H101" s="4">
        <v>104</v>
      </c>
      <c r="I101" s="63">
        <f t="shared" si="4"/>
        <v>8.373162939297124</v>
      </c>
      <c r="J101" s="4">
        <v>0.0456</v>
      </c>
      <c r="K101" s="4">
        <v>0.0511</v>
      </c>
      <c r="L101" s="4">
        <v>0.0403</v>
      </c>
      <c r="M101" s="4">
        <v>8.47</v>
      </c>
      <c r="N101" s="4">
        <v>13.16</v>
      </c>
      <c r="O101" s="5">
        <v>4</v>
      </c>
      <c r="P101">
        <v>14.62</v>
      </c>
      <c r="Q101">
        <v>2.84</v>
      </c>
      <c r="R101" s="8">
        <v>13188</v>
      </c>
      <c r="S101" s="8">
        <f t="shared" si="6"/>
        <v>173923344</v>
      </c>
      <c r="T101" s="65">
        <f t="shared" si="7"/>
        <v>0.08885351488736233</v>
      </c>
      <c r="U101">
        <v>0.005905361205578097</v>
      </c>
      <c r="V101">
        <v>0.023703057520273577</v>
      </c>
      <c r="W101" s="2">
        <v>0.0006785239610273426</v>
      </c>
      <c r="X101" s="2">
        <v>0.024128839176899525</v>
      </c>
      <c r="Y101" s="2"/>
      <c r="Z101" s="2"/>
      <c r="AA101" s="2"/>
      <c r="AB101" s="2"/>
      <c r="AC101" s="2"/>
      <c r="AD101" s="2"/>
      <c r="AE101" s="2"/>
      <c r="AF101" s="8"/>
      <c r="AG101" s="8"/>
      <c r="AI101" s="2"/>
      <c r="AJ101" s="2"/>
      <c r="AK101" s="2"/>
    </row>
    <row r="102" spans="1:37" ht="16.5" thickBot="1">
      <c r="A102" s="7" t="s">
        <v>102</v>
      </c>
      <c r="B102">
        <v>3130</v>
      </c>
      <c r="C102" s="8">
        <v>49</v>
      </c>
      <c r="D102" s="8">
        <v>734</v>
      </c>
      <c r="E102" s="2">
        <v>-0.010604291178228843</v>
      </c>
      <c r="F102" s="2">
        <v>-0.012473904089653765</v>
      </c>
      <c r="G102" s="2">
        <f t="shared" si="5"/>
        <v>0.23450479233226837</v>
      </c>
      <c r="H102" s="4">
        <v>120</v>
      </c>
      <c r="I102" s="63">
        <f t="shared" si="4"/>
        <v>9.661341853035143</v>
      </c>
      <c r="J102" s="4">
        <v>0.0571</v>
      </c>
      <c r="K102" s="4">
        <v>0.0562</v>
      </c>
      <c r="L102" s="4">
        <v>0.0409</v>
      </c>
      <c r="M102" s="4">
        <v>17.44</v>
      </c>
      <c r="N102" s="4">
        <v>19.95</v>
      </c>
      <c r="O102" s="5">
        <v>11</v>
      </c>
      <c r="P102">
        <v>6.68</v>
      </c>
      <c r="Q102">
        <v>0</v>
      </c>
      <c r="R102" s="8">
        <v>3148</v>
      </c>
      <c r="S102" s="8">
        <f t="shared" si="6"/>
        <v>9909904</v>
      </c>
      <c r="T102" s="65">
        <f t="shared" si="7"/>
        <v>0.054992497626800314</v>
      </c>
      <c r="U102">
        <v>0.005939157485901088</v>
      </c>
      <c r="V102">
        <v>0.02740769614015179</v>
      </c>
      <c r="W102" s="2">
        <v>0.00033307762800517747</v>
      </c>
      <c r="X102" s="2">
        <v>0.020379098764100524</v>
      </c>
      <c r="Y102" s="2"/>
      <c r="Z102" s="2"/>
      <c r="AA102" s="2"/>
      <c r="AB102" s="2"/>
      <c r="AC102" s="2"/>
      <c r="AD102" s="2"/>
      <c r="AE102" s="2"/>
      <c r="AF102" s="8"/>
      <c r="AG102" s="8"/>
      <c r="AI102" s="2"/>
      <c r="AJ102" s="2"/>
      <c r="AK102" s="2"/>
    </row>
    <row r="103" spans="1:37" ht="16.5" thickBot="1">
      <c r="A103" s="7" t="s">
        <v>103</v>
      </c>
      <c r="B103">
        <v>2700</v>
      </c>
      <c r="C103" s="8">
        <v>62</v>
      </c>
      <c r="D103" s="8">
        <v>1187</v>
      </c>
      <c r="E103" s="2">
        <v>-0.005471225872654284</v>
      </c>
      <c r="F103" s="2">
        <v>-0.0034491465431139567</v>
      </c>
      <c r="G103" s="2">
        <f t="shared" si="5"/>
        <v>0.43962962962962965</v>
      </c>
      <c r="H103" s="4">
        <v>107</v>
      </c>
      <c r="I103" s="63">
        <f t="shared" si="4"/>
        <v>9.986666666666668</v>
      </c>
      <c r="J103" s="4">
        <v>0.0168</v>
      </c>
      <c r="K103" s="4">
        <v>0.024</v>
      </c>
      <c r="L103" s="4">
        <v>0.0181</v>
      </c>
      <c r="M103" s="4">
        <v>8.35</v>
      </c>
      <c r="N103" s="4">
        <v>10.97</v>
      </c>
      <c r="O103" s="5">
        <v>4</v>
      </c>
      <c r="P103">
        <v>30.26</v>
      </c>
      <c r="Q103">
        <v>1.9</v>
      </c>
      <c r="R103" s="8">
        <v>3444</v>
      </c>
      <c r="S103" s="8">
        <f t="shared" si="6"/>
        <v>11861136</v>
      </c>
      <c r="T103" s="65">
        <f t="shared" si="7"/>
        <v>0.19327421124828534</v>
      </c>
      <c r="U103">
        <v>0.004344508125345934</v>
      </c>
      <c r="V103">
        <v>0.016894173529889332</v>
      </c>
      <c r="W103" s="2">
        <v>9.00844821661868E-05</v>
      </c>
      <c r="X103" s="2">
        <v>0.026621207315819004</v>
      </c>
      <c r="Y103" s="2"/>
      <c r="Z103" s="2"/>
      <c r="AA103" s="2"/>
      <c r="AB103" s="2"/>
      <c r="AC103" s="2"/>
      <c r="AD103" s="2"/>
      <c r="AE103" s="2"/>
      <c r="AF103" s="8"/>
      <c r="AG103" s="8"/>
      <c r="AI103" s="2"/>
      <c r="AJ103" s="2"/>
      <c r="AK103" s="2"/>
    </row>
    <row r="104" spans="1:37" ht="16.5" thickBot="1">
      <c r="A104" s="7" t="s">
        <v>104</v>
      </c>
      <c r="B104">
        <v>1554</v>
      </c>
      <c r="C104" s="8">
        <v>33</v>
      </c>
      <c r="D104" s="8">
        <v>568</v>
      </c>
      <c r="E104" s="2">
        <v>-0.010084409302337578</v>
      </c>
      <c r="F104" s="2">
        <v>0.00031972765613696996</v>
      </c>
      <c r="G104" s="2">
        <f t="shared" si="5"/>
        <v>0.3655083655083655</v>
      </c>
      <c r="H104" s="4">
        <v>62</v>
      </c>
      <c r="I104" s="63">
        <f t="shared" si="4"/>
        <v>10.054054054054054</v>
      </c>
      <c r="J104" s="4">
        <v>0.1013</v>
      </c>
      <c r="K104" s="4">
        <v>0.1388</v>
      </c>
      <c r="L104" s="4">
        <v>0.0743</v>
      </c>
      <c r="M104" s="4">
        <v>7.24</v>
      </c>
      <c r="N104" s="4">
        <v>7.88</v>
      </c>
      <c r="O104" s="5">
        <v>5</v>
      </c>
      <c r="P104">
        <v>4.99</v>
      </c>
      <c r="Q104">
        <v>0</v>
      </c>
      <c r="R104" s="8">
        <v>456</v>
      </c>
      <c r="S104" s="8">
        <f t="shared" si="6"/>
        <v>207936</v>
      </c>
      <c r="T104" s="65">
        <f t="shared" si="7"/>
        <v>0.13359636525659693</v>
      </c>
      <c r="U104">
        <v>0.01866268939940534</v>
      </c>
      <c r="V104">
        <v>0.015181356986180327</v>
      </c>
      <c r="W104" s="2">
        <v>0.00041467189630921926</v>
      </c>
      <c r="X104" s="2">
        <v>0.032021334464706334</v>
      </c>
      <c r="Y104" s="2"/>
      <c r="Z104" s="2"/>
      <c r="AA104" s="2"/>
      <c r="AB104" s="2"/>
      <c r="AC104" s="2"/>
      <c r="AD104" s="2"/>
      <c r="AE104" s="2"/>
      <c r="AF104" s="8"/>
      <c r="AG104" s="8"/>
      <c r="AI104" s="2"/>
      <c r="AJ104" s="2"/>
      <c r="AK104" s="2"/>
    </row>
    <row r="105" spans="1:37" ht="16.5" thickBot="1">
      <c r="A105" s="7" t="s">
        <v>105</v>
      </c>
      <c r="B105" s="44">
        <v>3130</v>
      </c>
      <c r="C105" s="8">
        <v>48</v>
      </c>
      <c r="D105" s="8">
        <v>638</v>
      </c>
      <c r="E105" s="2">
        <v>-0.0039</v>
      </c>
      <c r="F105" s="2">
        <v>-0.0053</v>
      </c>
      <c r="G105" s="2">
        <f t="shared" si="5"/>
        <v>0.20383386581469648</v>
      </c>
      <c r="H105" s="4">
        <v>162</v>
      </c>
      <c r="I105" s="63">
        <f t="shared" si="4"/>
        <v>13.042811501597445</v>
      </c>
      <c r="J105" s="4">
        <v>0.0373</v>
      </c>
      <c r="K105" s="4">
        <v>0.0247</v>
      </c>
      <c r="L105" s="4">
        <v>0.0328</v>
      </c>
      <c r="M105" s="4">
        <v>8.19</v>
      </c>
      <c r="N105" s="4">
        <v>10.63</v>
      </c>
      <c r="O105" s="5">
        <v>4</v>
      </c>
      <c r="P105">
        <v>6</v>
      </c>
      <c r="Q105">
        <v>0.01</v>
      </c>
      <c r="R105" s="8">
        <v>63228</v>
      </c>
      <c r="S105" s="8">
        <f t="shared" si="6"/>
        <v>3997779984</v>
      </c>
      <c r="T105" s="65">
        <f t="shared" si="7"/>
        <v>0.04154824485296369</v>
      </c>
      <c r="U105">
        <v>0.008070404270606497</v>
      </c>
      <c r="V105">
        <v>0.01916491080966189</v>
      </c>
      <c r="W105" s="2">
        <v>0.000250838074013408</v>
      </c>
      <c r="X105" s="2">
        <v>0.022499725631996627</v>
      </c>
      <c r="Y105" s="2"/>
      <c r="Z105" s="2"/>
      <c r="AA105" s="2"/>
      <c r="AB105" s="2"/>
      <c r="AC105" s="2"/>
      <c r="AD105" s="2"/>
      <c r="AE105" s="2"/>
      <c r="AF105" s="8"/>
      <c r="AG105" s="8"/>
      <c r="AI105" s="2"/>
      <c r="AJ105" s="2"/>
      <c r="AK105" s="2"/>
    </row>
    <row r="106" spans="1:37" ht="16.5" thickBot="1">
      <c r="A106" s="7" t="s">
        <v>106</v>
      </c>
      <c r="B106">
        <v>3130</v>
      </c>
      <c r="C106" s="8">
        <v>38</v>
      </c>
      <c r="D106" s="8">
        <v>449</v>
      </c>
      <c r="E106" s="2">
        <v>0.001079829377933326</v>
      </c>
      <c r="F106" s="2">
        <v>0.0007123664390574769</v>
      </c>
      <c r="G106" s="2">
        <f t="shared" si="5"/>
        <v>0.14345047923322685</v>
      </c>
      <c r="H106" s="4">
        <v>213</v>
      </c>
      <c r="I106" s="63">
        <f t="shared" si="4"/>
        <v>17.14888178913738</v>
      </c>
      <c r="J106" s="4">
        <v>0.0238</v>
      </c>
      <c r="K106" s="4">
        <v>0.0245</v>
      </c>
      <c r="L106" s="4">
        <v>0.022</v>
      </c>
      <c r="M106" s="4">
        <v>3.96</v>
      </c>
      <c r="N106" s="4">
        <v>5</v>
      </c>
      <c r="O106" s="5">
        <v>2</v>
      </c>
      <c r="P106">
        <v>26.89</v>
      </c>
      <c r="Q106">
        <v>0.54</v>
      </c>
      <c r="R106" s="8">
        <v>148800</v>
      </c>
      <c r="S106" s="8">
        <f t="shared" si="6"/>
        <v>22141440000</v>
      </c>
      <c r="T106" s="65">
        <f t="shared" si="7"/>
        <v>0.020578039992242447</v>
      </c>
      <c r="U106">
        <v>0.008083983728762525</v>
      </c>
      <c r="V106">
        <v>0.012712297310309987</v>
      </c>
      <c r="W106" s="2">
        <v>0.00018630730395719744</v>
      </c>
      <c r="X106" s="2">
        <v>0.020807166983115126</v>
      </c>
      <c r="Y106" s="2"/>
      <c r="Z106" s="2"/>
      <c r="AA106" s="2"/>
      <c r="AB106" s="2"/>
      <c r="AC106" s="2"/>
      <c r="AD106" s="2"/>
      <c r="AE106" s="2"/>
      <c r="AF106" s="8"/>
      <c r="AG106" s="8"/>
      <c r="AI106" s="2"/>
      <c r="AJ106" s="2"/>
      <c r="AK106" s="2"/>
    </row>
    <row r="107" spans="1:37" ht="16.5" thickBot="1">
      <c r="A107" s="7" t="s">
        <v>107</v>
      </c>
      <c r="B107">
        <v>2520</v>
      </c>
      <c r="C107" s="8">
        <v>38</v>
      </c>
      <c r="D107" s="8">
        <v>1089</v>
      </c>
      <c r="E107" s="2">
        <v>0.009648105655473306</v>
      </c>
      <c r="F107" s="2">
        <v>0.006003680803225331</v>
      </c>
      <c r="G107" s="2">
        <f t="shared" si="5"/>
        <v>0.43214285714285716</v>
      </c>
      <c r="H107" s="4">
        <v>106</v>
      </c>
      <c r="I107" s="63">
        <f t="shared" si="4"/>
        <v>10.600000000000001</v>
      </c>
      <c r="J107" s="4">
        <v>0.0514</v>
      </c>
      <c r="K107" s="4">
        <v>0.0796</v>
      </c>
      <c r="L107" s="4">
        <v>0.0371</v>
      </c>
      <c r="M107" s="4">
        <v>4.68</v>
      </c>
      <c r="N107" s="4">
        <v>7.02</v>
      </c>
      <c r="O107" s="5">
        <v>2</v>
      </c>
      <c r="P107">
        <v>5.17</v>
      </c>
      <c r="Q107">
        <v>0.24</v>
      </c>
      <c r="R107" s="8">
        <v>2588</v>
      </c>
      <c r="S107" s="8">
        <f t="shared" si="6"/>
        <v>6697744</v>
      </c>
      <c r="T107" s="65">
        <f t="shared" si="7"/>
        <v>0.18674744897959186</v>
      </c>
      <c r="U107">
        <v>0.017707736192455987</v>
      </c>
      <c r="V107">
        <v>0.004899596444182012</v>
      </c>
      <c r="W107" s="2">
        <v>0.00036383760417114507</v>
      </c>
      <c r="X107" s="2">
        <v>0.02828122927054696</v>
      </c>
      <c r="Y107" s="2"/>
      <c r="Z107" s="2"/>
      <c r="AA107" s="2"/>
      <c r="AB107" s="2"/>
      <c r="AC107" s="2"/>
      <c r="AD107" s="2"/>
      <c r="AE107" s="2"/>
      <c r="AF107" s="8"/>
      <c r="AG107" s="8"/>
      <c r="AI107" s="2"/>
      <c r="AJ107" s="2"/>
      <c r="AK107" s="2"/>
    </row>
    <row r="108" spans="1:37" ht="16.5" thickBot="1">
      <c r="A108" s="7" t="s">
        <v>108</v>
      </c>
      <c r="B108">
        <v>3130</v>
      </c>
      <c r="C108" s="8">
        <v>168</v>
      </c>
      <c r="D108" s="8">
        <v>706</v>
      </c>
      <c r="E108" s="2">
        <v>0.02349430002299716</v>
      </c>
      <c r="F108" s="2">
        <v>0.02780039474223983</v>
      </c>
      <c r="G108" s="2">
        <f t="shared" si="5"/>
        <v>0.22555910543130991</v>
      </c>
      <c r="H108" s="4">
        <v>188</v>
      </c>
      <c r="I108" s="63">
        <f t="shared" si="4"/>
        <v>15.136102236421726</v>
      </c>
      <c r="J108" s="4">
        <v>0.0672</v>
      </c>
      <c r="K108" s="4">
        <v>0.0692</v>
      </c>
      <c r="L108" s="4">
        <v>0.0441</v>
      </c>
      <c r="M108" s="4">
        <v>4.65</v>
      </c>
      <c r="N108" s="4">
        <v>5.93</v>
      </c>
      <c r="O108" s="5">
        <v>3</v>
      </c>
      <c r="P108">
        <v>19.94</v>
      </c>
      <c r="Q108">
        <v>0.07</v>
      </c>
      <c r="R108" s="8">
        <v>53738</v>
      </c>
      <c r="S108" s="8">
        <f t="shared" si="6"/>
        <v>2887772644</v>
      </c>
      <c r="T108" s="65">
        <f t="shared" si="7"/>
        <v>0.05087691004297278</v>
      </c>
      <c r="U108">
        <v>0.0012807500252601824</v>
      </c>
      <c r="V108">
        <v>0.10824728484053031</v>
      </c>
      <c r="W108" s="2">
        <v>0.0005479681996798932</v>
      </c>
      <c r="X108" s="2">
        <v>0.029257037493394943</v>
      </c>
      <c r="Y108" s="2"/>
      <c r="Z108" s="2"/>
      <c r="AA108" s="2"/>
      <c r="AB108" s="2"/>
      <c r="AC108" s="2"/>
      <c r="AD108" s="2"/>
      <c r="AE108" s="2"/>
      <c r="AF108" s="8"/>
      <c r="AG108" s="8"/>
      <c r="AI108" s="2"/>
      <c r="AJ108" s="2"/>
      <c r="AK108" s="2"/>
    </row>
    <row r="109" spans="1:37" ht="16.5" thickBot="1">
      <c r="A109" s="7" t="s">
        <v>109</v>
      </c>
      <c r="B109">
        <v>799</v>
      </c>
      <c r="C109" s="8">
        <v>9</v>
      </c>
      <c r="D109" s="8">
        <v>52</v>
      </c>
      <c r="E109" s="2">
        <v>0.0021896910623415192</v>
      </c>
      <c r="F109" s="2">
        <v>0.004376395863725069</v>
      </c>
      <c r="G109" s="2">
        <f t="shared" si="5"/>
        <v>0.06508135168961202</v>
      </c>
      <c r="H109" s="4">
        <v>26</v>
      </c>
      <c r="I109" s="63">
        <f t="shared" si="4"/>
        <v>8.200250312891114</v>
      </c>
      <c r="J109" s="4">
        <v>0.0208</v>
      </c>
      <c r="K109" s="4">
        <v>0.0141</v>
      </c>
      <c r="L109" s="4">
        <v>0.0233</v>
      </c>
      <c r="M109" s="4">
        <v>3.85</v>
      </c>
      <c r="N109" s="4">
        <v>6.5</v>
      </c>
      <c r="O109" s="5">
        <v>2</v>
      </c>
      <c r="P109">
        <v>2.41</v>
      </c>
      <c r="Q109">
        <v>0.01</v>
      </c>
      <c r="R109" s="8">
        <v>14397</v>
      </c>
      <c r="S109" s="8">
        <f t="shared" si="6"/>
        <v>207273609</v>
      </c>
      <c r="T109" s="65">
        <f t="shared" si="7"/>
        <v>0.004235582337746965</v>
      </c>
      <c r="U109">
        <v>0.002253296358013994</v>
      </c>
      <c r="V109">
        <v>0.018876015512793803</v>
      </c>
      <c r="W109" s="2">
        <v>0.0006803309156751005</v>
      </c>
      <c r="X109" s="2">
        <v>0.015329350228786415</v>
      </c>
      <c r="Y109" s="2"/>
      <c r="Z109" s="2"/>
      <c r="AA109" s="2"/>
      <c r="AB109" s="2"/>
      <c r="AC109" s="2"/>
      <c r="AD109" s="2"/>
      <c r="AE109" s="2"/>
      <c r="AF109" s="8"/>
      <c r="AG109" s="8"/>
      <c r="AI109" s="2"/>
      <c r="AJ109" s="2"/>
      <c r="AK109" s="2"/>
    </row>
    <row r="110" spans="1:37" ht="16.5" thickBot="1">
      <c r="A110" s="7" t="s">
        <v>110</v>
      </c>
      <c r="B110">
        <v>3129</v>
      </c>
      <c r="C110" s="8">
        <v>40</v>
      </c>
      <c r="D110" s="8">
        <v>821</v>
      </c>
      <c r="E110" s="2">
        <v>-0.003395608510406088</v>
      </c>
      <c r="F110" s="2">
        <v>-0.0056215346116498255</v>
      </c>
      <c r="G110" s="2">
        <f t="shared" si="5"/>
        <v>0.2623841482901886</v>
      </c>
      <c r="H110" s="4">
        <v>176</v>
      </c>
      <c r="I110" s="63">
        <f t="shared" si="4"/>
        <v>14.174496644295303</v>
      </c>
      <c r="J110" s="4">
        <v>0.0538</v>
      </c>
      <c r="K110" s="4">
        <v>0.0663</v>
      </c>
      <c r="L110" s="4">
        <v>0.0387</v>
      </c>
      <c r="M110" s="4">
        <v>7.68</v>
      </c>
      <c r="N110" s="4">
        <v>8.75</v>
      </c>
      <c r="O110" s="5">
        <v>5</v>
      </c>
      <c r="P110">
        <v>12.15</v>
      </c>
      <c r="Q110">
        <v>0</v>
      </c>
      <c r="R110" s="8">
        <v>16953</v>
      </c>
      <c r="S110" s="8">
        <f t="shared" si="6"/>
        <v>287404209</v>
      </c>
      <c r="T110" s="65">
        <f t="shared" si="7"/>
        <v>0.06884544127396768</v>
      </c>
      <c r="U110">
        <v>0.011266658063225505</v>
      </c>
      <c r="V110">
        <v>0.03580125092848996</v>
      </c>
      <c r="W110" s="2">
        <v>0.00017903990951870734</v>
      </c>
      <c r="X110" s="2">
        <v>0.022928671832929265</v>
      </c>
      <c r="Y110" s="2"/>
      <c r="Z110" s="2"/>
      <c r="AA110" s="2"/>
      <c r="AB110" s="2"/>
      <c r="AC110" s="2"/>
      <c r="AD110" s="2"/>
      <c r="AE110" s="2"/>
      <c r="AF110" s="8"/>
      <c r="AG110" s="8"/>
      <c r="AI110" s="2"/>
      <c r="AJ110" s="2"/>
      <c r="AK110" s="2"/>
    </row>
    <row r="111" spans="1:37" ht="16.5" thickBot="1">
      <c r="A111" s="7" t="s">
        <v>111</v>
      </c>
      <c r="B111">
        <v>3131</v>
      </c>
      <c r="C111" s="8">
        <v>71</v>
      </c>
      <c r="D111" s="8">
        <v>772</v>
      </c>
      <c r="E111" s="2">
        <v>-0.012857839231059978</v>
      </c>
      <c r="F111" s="2">
        <v>-0.013317047486101852</v>
      </c>
      <c r="G111" s="2">
        <f t="shared" si="5"/>
        <v>0.24656659214308527</v>
      </c>
      <c r="H111" s="4">
        <v>131</v>
      </c>
      <c r="I111" s="63">
        <f aca="true" t="shared" si="8" ref="I111:I147">H111/B111*252</f>
        <v>10.543596295113382</v>
      </c>
      <c r="J111" s="4">
        <v>0.0505</v>
      </c>
      <c r="K111" s="4">
        <v>0.0367</v>
      </c>
      <c r="L111" s="4">
        <v>0.042</v>
      </c>
      <c r="M111" s="4">
        <v>13.88</v>
      </c>
      <c r="N111" s="4">
        <v>0.04</v>
      </c>
      <c r="O111" s="5">
        <v>7</v>
      </c>
      <c r="P111">
        <v>16.51</v>
      </c>
      <c r="Q111">
        <v>0.28</v>
      </c>
      <c r="R111" s="8">
        <v>66623</v>
      </c>
      <c r="S111" s="8">
        <f t="shared" si="6"/>
        <v>4438624129</v>
      </c>
      <c r="T111" s="65">
        <f t="shared" si="7"/>
        <v>0.06079508436105456</v>
      </c>
      <c r="U111">
        <v>0.007829734512156931</v>
      </c>
      <c r="V111">
        <v>0.026012133165457824</v>
      </c>
      <c r="W111" s="2">
        <v>0.00022737154580837823</v>
      </c>
      <c r="X111" s="2">
        <v>0.021755079991044424</v>
      </c>
      <c r="Y111" s="2"/>
      <c r="Z111" s="2"/>
      <c r="AA111" s="2"/>
      <c r="AB111" s="2"/>
      <c r="AC111" s="2"/>
      <c r="AD111" s="2"/>
      <c r="AE111" s="2"/>
      <c r="AF111" s="8"/>
      <c r="AG111" s="8"/>
      <c r="AI111" s="2"/>
      <c r="AJ111" s="2"/>
      <c r="AK111" s="2"/>
    </row>
    <row r="112" spans="1:37" ht="16.5" thickBot="1">
      <c r="A112" s="7" t="s">
        <v>112</v>
      </c>
      <c r="B112">
        <v>3130</v>
      </c>
      <c r="C112" s="8">
        <v>48</v>
      </c>
      <c r="D112" s="8">
        <v>614</v>
      </c>
      <c r="E112" s="2">
        <v>-0.0036309022426859127</v>
      </c>
      <c r="F112" s="2">
        <v>-0.004828120265029601</v>
      </c>
      <c r="G112" s="2">
        <f t="shared" si="5"/>
        <v>0.19616613418530351</v>
      </c>
      <c r="H112" s="4">
        <v>125</v>
      </c>
      <c r="I112" s="63">
        <f t="shared" si="8"/>
        <v>10.063897763578275</v>
      </c>
      <c r="J112" s="4">
        <v>0.0533</v>
      </c>
      <c r="K112" s="4">
        <v>0.0321</v>
      </c>
      <c r="L112" s="4">
        <v>0.0522</v>
      </c>
      <c r="M112" s="4">
        <v>14.1</v>
      </c>
      <c r="N112" s="4">
        <v>17.69</v>
      </c>
      <c r="O112" s="5">
        <v>7</v>
      </c>
      <c r="P112">
        <v>15.22</v>
      </c>
      <c r="Q112">
        <v>0.41</v>
      </c>
      <c r="R112" s="8">
        <v>14131</v>
      </c>
      <c r="S112" s="8">
        <f t="shared" si="6"/>
        <v>199685161</v>
      </c>
      <c r="T112" s="65">
        <f t="shared" si="7"/>
        <v>0.03848115220120651</v>
      </c>
      <c r="U112">
        <v>0.007741051541872749</v>
      </c>
      <c r="V112">
        <v>0.026701912540370125</v>
      </c>
      <c r="W112" s="2">
        <v>0.0003500385341060894</v>
      </c>
      <c r="X112" s="2">
        <v>0.012108866557310359</v>
      </c>
      <c r="Y112" s="2"/>
      <c r="Z112" s="2"/>
      <c r="AA112" s="2"/>
      <c r="AB112" s="2"/>
      <c r="AC112" s="2"/>
      <c r="AD112" s="2"/>
      <c r="AE112" s="2"/>
      <c r="AF112" s="8"/>
      <c r="AG112" s="8"/>
      <c r="AI112" s="2"/>
      <c r="AJ112" s="2"/>
      <c r="AK112" s="2"/>
    </row>
    <row r="113" spans="1:37" ht="16.5" thickBot="1">
      <c r="A113" s="7" t="s">
        <v>113</v>
      </c>
      <c r="B113">
        <v>812</v>
      </c>
      <c r="C113" s="8">
        <v>8</v>
      </c>
      <c r="D113" s="8">
        <v>110</v>
      </c>
      <c r="E113" s="2">
        <v>-0.01147583648944519</v>
      </c>
      <c r="F113" s="2">
        <v>-0.0031491718140660985</v>
      </c>
      <c r="G113" s="2">
        <f t="shared" si="5"/>
        <v>0.1354679802955665</v>
      </c>
      <c r="H113" s="4">
        <v>51</v>
      </c>
      <c r="I113" s="63">
        <f t="shared" si="8"/>
        <v>15.827586206896553</v>
      </c>
      <c r="J113" s="4">
        <v>0.0093</v>
      </c>
      <c r="K113" s="4">
        <v>0.0203</v>
      </c>
      <c r="L113" s="4">
        <v>0.0064</v>
      </c>
      <c r="M113" s="4">
        <v>3.53</v>
      </c>
      <c r="N113" s="4">
        <v>3.41</v>
      </c>
      <c r="O113" s="5">
        <v>3</v>
      </c>
      <c r="P113">
        <v>15.16</v>
      </c>
      <c r="Q113">
        <v>1.75</v>
      </c>
      <c r="R113" s="8">
        <v>18788</v>
      </c>
      <c r="S113" s="8">
        <f t="shared" si="6"/>
        <v>352988944</v>
      </c>
      <c r="T113" s="65">
        <f t="shared" si="7"/>
        <v>0.018351573685359994</v>
      </c>
      <c r="U113">
        <v>0.01407513567799716</v>
      </c>
      <c r="V113">
        <v>0.010141102898562432</v>
      </c>
      <c r="W113" s="2">
        <v>0.0013183380537770647</v>
      </c>
      <c r="X113" s="2">
        <v>0.02345419776127661</v>
      </c>
      <c r="Y113" s="2"/>
      <c r="Z113" s="2"/>
      <c r="AA113" s="2"/>
      <c r="AB113" s="2"/>
      <c r="AC113" s="2"/>
      <c r="AD113" s="2"/>
      <c r="AE113" s="2"/>
      <c r="AF113" s="8"/>
      <c r="AG113" s="8"/>
      <c r="AI113" s="2"/>
      <c r="AJ113" s="2"/>
      <c r="AK113" s="2"/>
    </row>
    <row r="114" spans="1:37" ht="16.5" thickBot="1">
      <c r="A114" s="7" t="s">
        <v>114</v>
      </c>
      <c r="B114">
        <v>2184</v>
      </c>
      <c r="C114" s="8">
        <v>46</v>
      </c>
      <c r="D114" s="8">
        <v>111</v>
      </c>
      <c r="E114" s="2">
        <v>0.0008209021778660961</v>
      </c>
      <c r="F114" s="2">
        <v>0.001621701184456592</v>
      </c>
      <c r="G114" s="2">
        <f t="shared" si="5"/>
        <v>0.050824175824175824</v>
      </c>
      <c r="H114" s="4">
        <v>89</v>
      </c>
      <c r="I114" s="63">
        <f t="shared" si="8"/>
        <v>10.26923076923077</v>
      </c>
      <c r="J114" s="4">
        <v>0.0186</v>
      </c>
      <c r="K114" s="4">
        <v>0.0217</v>
      </c>
      <c r="L114" s="4">
        <v>0.0153</v>
      </c>
      <c r="M114" s="4">
        <v>3.45</v>
      </c>
      <c r="N114" s="4">
        <v>3</v>
      </c>
      <c r="O114" s="5">
        <v>2</v>
      </c>
      <c r="P114">
        <v>9.23</v>
      </c>
      <c r="Q114">
        <v>1.5</v>
      </c>
      <c r="R114" s="8">
        <v>107988</v>
      </c>
      <c r="S114" s="8">
        <f t="shared" si="6"/>
        <v>11661408144</v>
      </c>
      <c r="T114" s="65">
        <f t="shared" si="7"/>
        <v>0.0025830968482067384</v>
      </c>
      <c r="U114">
        <v>0.007856300610972821</v>
      </c>
      <c r="V114">
        <v>0.014824865633535656</v>
      </c>
      <c r="W114" s="2">
        <v>0.00020423736113094328</v>
      </c>
      <c r="X114" s="2">
        <v>0.024402342029752718</v>
      </c>
      <c r="Y114" s="2"/>
      <c r="Z114" s="2"/>
      <c r="AA114" s="2"/>
      <c r="AB114" s="2"/>
      <c r="AC114" s="2"/>
      <c r="AD114" s="2"/>
      <c r="AE114" s="2"/>
      <c r="AF114" s="8"/>
      <c r="AG114" s="8"/>
      <c r="AI114" s="2"/>
      <c r="AJ114" s="2"/>
      <c r="AK114" s="2"/>
    </row>
    <row r="115" spans="1:37" ht="16.5" thickBot="1">
      <c r="A115" s="7" t="s">
        <v>115</v>
      </c>
      <c r="B115">
        <v>3130</v>
      </c>
      <c r="C115" s="8">
        <v>38</v>
      </c>
      <c r="D115" s="8">
        <v>1051</v>
      </c>
      <c r="E115" s="2">
        <v>-0.0023649945097790285</v>
      </c>
      <c r="F115" s="2">
        <v>-0.003114907474546069</v>
      </c>
      <c r="G115" s="2">
        <f aca="true" t="shared" si="9" ref="G115:G147">D115/B115</f>
        <v>0.33578274760383386</v>
      </c>
      <c r="H115" s="4">
        <v>118</v>
      </c>
      <c r="I115" s="63">
        <f t="shared" si="8"/>
        <v>9.500319488817892</v>
      </c>
      <c r="J115" s="4">
        <v>0.0313</v>
      </c>
      <c r="K115" s="4">
        <v>0.023</v>
      </c>
      <c r="L115" s="4">
        <v>0.0299</v>
      </c>
      <c r="M115" s="4">
        <v>7.32</v>
      </c>
      <c r="N115" s="4">
        <v>9.59</v>
      </c>
      <c r="O115" s="5">
        <v>4</v>
      </c>
      <c r="P115">
        <v>25.43</v>
      </c>
      <c r="Q115">
        <v>2.51</v>
      </c>
      <c r="R115" s="8">
        <v>8139</v>
      </c>
      <c r="S115" s="8">
        <f t="shared" si="6"/>
        <v>66243321</v>
      </c>
      <c r="T115" s="65">
        <f t="shared" si="7"/>
        <v>0.11275005358838</v>
      </c>
      <c r="U115">
        <v>0.0033410110733378064</v>
      </c>
      <c r="V115">
        <v>0.04196812118862895</v>
      </c>
      <c r="W115" s="2">
        <v>0.00013241688709356175</v>
      </c>
      <c r="X115" s="2">
        <v>0.015167771860648034</v>
      </c>
      <c r="Y115" s="2"/>
      <c r="Z115" s="2"/>
      <c r="AA115" s="2"/>
      <c r="AB115" s="2"/>
      <c r="AC115" s="2"/>
      <c r="AD115" s="2"/>
      <c r="AE115" s="2"/>
      <c r="AF115" s="8"/>
      <c r="AG115" s="8"/>
      <c r="AI115" s="2"/>
      <c r="AJ115" s="2"/>
      <c r="AK115" s="2"/>
    </row>
    <row r="116" spans="1:37" ht="16.5" thickBot="1">
      <c r="A116" s="7" t="s">
        <v>116</v>
      </c>
      <c r="B116">
        <v>2249</v>
      </c>
      <c r="C116" s="8">
        <v>53</v>
      </c>
      <c r="D116" s="8">
        <v>367</v>
      </c>
      <c r="E116" s="2">
        <v>-0.0032841109473625025</v>
      </c>
      <c r="F116" s="2">
        <v>-0.0038510339914965552</v>
      </c>
      <c r="G116" s="2">
        <f t="shared" si="9"/>
        <v>0.16318363717207648</v>
      </c>
      <c r="H116" s="4">
        <v>129</v>
      </c>
      <c r="I116" s="63">
        <f t="shared" si="8"/>
        <v>14.454424188528236</v>
      </c>
      <c r="J116" s="4">
        <v>0.0399</v>
      </c>
      <c r="K116" s="4">
        <v>0.027</v>
      </c>
      <c r="L116" s="4">
        <v>0.0353</v>
      </c>
      <c r="M116" s="4">
        <v>9.19</v>
      </c>
      <c r="N116" s="4">
        <v>13.81</v>
      </c>
      <c r="O116" s="5">
        <v>4</v>
      </c>
      <c r="P116">
        <v>2.15</v>
      </c>
      <c r="Q116">
        <v>0</v>
      </c>
      <c r="R116" s="8">
        <v>2477</v>
      </c>
      <c r="S116" s="8">
        <f t="shared" si="6"/>
        <v>6135529</v>
      </c>
      <c r="T116" s="65">
        <f t="shared" si="7"/>
        <v>0.026628899440707902</v>
      </c>
      <c r="U116">
        <v>0.006246036791285792</v>
      </c>
      <c r="V116">
        <v>0.025940585304641533</v>
      </c>
      <c r="W116" s="2">
        <v>4.608342567191448E-05</v>
      </c>
      <c r="X116" s="2">
        <v>0.027527456614338117</v>
      </c>
      <c r="Y116" s="2"/>
      <c r="Z116" s="2"/>
      <c r="AA116" s="2"/>
      <c r="AB116" s="2"/>
      <c r="AC116" s="2"/>
      <c r="AD116" s="2"/>
      <c r="AE116" s="2"/>
      <c r="AF116" s="8"/>
      <c r="AG116" s="8"/>
      <c r="AI116" s="2"/>
      <c r="AJ116" s="2"/>
      <c r="AK116" s="2"/>
    </row>
    <row r="117" spans="1:37" ht="16.5" thickBot="1">
      <c r="A117" s="7" t="s">
        <v>117</v>
      </c>
      <c r="B117">
        <v>1854</v>
      </c>
      <c r="C117" s="8">
        <v>27</v>
      </c>
      <c r="D117" s="8">
        <v>563</v>
      </c>
      <c r="E117" s="2">
        <v>0.20041699106587063</v>
      </c>
      <c r="F117" s="2">
        <v>0.2044984232656294</v>
      </c>
      <c r="G117" s="2">
        <f t="shared" si="9"/>
        <v>0.3036677454153182</v>
      </c>
      <c r="H117" s="4">
        <v>50</v>
      </c>
      <c r="I117" s="63">
        <f t="shared" si="8"/>
        <v>6.7961165048543695</v>
      </c>
      <c r="J117" s="4">
        <v>0.067</v>
      </c>
      <c r="K117" s="4">
        <v>0.0915</v>
      </c>
      <c r="L117" s="4">
        <v>0.0512</v>
      </c>
      <c r="M117" s="4">
        <v>9.08</v>
      </c>
      <c r="N117" s="4">
        <v>12.6</v>
      </c>
      <c r="O117" s="5">
        <v>4</v>
      </c>
      <c r="P117">
        <v>6.93</v>
      </c>
      <c r="Q117">
        <v>0.01</v>
      </c>
      <c r="R117" s="8">
        <v>62661</v>
      </c>
      <c r="S117" s="8">
        <f t="shared" si="6"/>
        <v>3926400921</v>
      </c>
      <c r="T117" s="65">
        <f t="shared" si="7"/>
        <v>0.09221409960562252</v>
      </c>
      <c r="U117">
        <v>0.011257740633365721</v>
      </c>
      <c r="V117">
        <v>0.05635099123709968</v>
      </c>
      <c r="W117" s="2">
        <v>0.0003102600321842003</v>
      </c>
      <c r="X117" s="2">
        <v>0.027206062273389082</v>
      </c>
      <c r="Y117" s="2"/>
      <c r="Z117" s="2"/>
      <c r="AA117" s="2"/>
      <c r="AB117" s="2"/>
      <c r="AC117" s="2"/>
      <c r="AD117" s="2"/>
      <c r="AE117" s="2"/>
      <c r="AF117" s="8"/>
      <c r="AG117" s="8"/>
      <c r="AI117" s="2"/>
      <c r="AJ117" s="2"/>
      <c r="AK117" s="2"/>
    </row>
    <row r="118" spans="1:37" ht="16.5" thickBot="1">
      <c r="A118" s="7" t="s">
        <v>118</v>
      </c>
      <c r="B118">
        <v>1536</v>
      </c>
      <c r="C118" s="8">
        <v>18</v>
      </c>
      <c r="D118" s="8">
        <v>637</v>
      </c>
      <c r="E118" s="2">
        <v>-0.019289442193923156</v>
      </c>
      <c r="F118" s="2">
        <v>0.0015270265174399666</v>
      </c>
      <c r="G118" s="2">
        <f t="shared" si="9"/>
        <v>0.4147135416666667</v>
      </c>
      <c r="H118" s="4">
        <v>41</v>
      </c>
      <c r="I118" s="63">
        <f t="shared" si="8"/>
        <v>6.7265625</v>
      </c>
      <c r="J118" s="4">
        <v>0.0717</v>
      </c>
      <c r="K118" s="4">
        <v>0.0519</v>
      </c>
      <c r="L118" s="4">
        <v>0.0632</v>
      </c>
      <c r="M118" s="4">
        <v>4.02</v>
      </c>
      <c r="N118" s="4">
        <v>4.38</v>
      </c>
      <c r="O118" s="5">
        <v>3</v>
      </c>
      <c r="P118">
        <v>61.51</v>
      </c>
      <c r="Q118">
        <v>1.78</v>
      </c>
      <c r="R118" s="8">
        <v>35022</v>
      </c>
      <c r="S118" s="8">
        <f t="shared" si="6"/>
        <v>1226540484</v>
      </c>
      <c r="T118" s="65">
        <f t="shared" si="7"/>
        <v>0.17198732164171007</v>
      </c>
      <c r="U118">
        <v>0.01590626824230633</v>
      </c>
      <c r="V118">
        <v>0.022994249551494362</v>
      </c>
      <c r="W118" s="2">
        <v>0.001214964313115855</v>
      </c>
      <c r="X118" s="2">
        <v>0.03179980019429354</v>
      </c>
      <c r="Y118" s="2"/>
      <c r="Z118" s="2"/>
      <c r="AA118" s="2"/>
      <c r="AB118" s="2"/>
      <c r="AC118" s="2"/>
      <c r="AD118" s="2"/>
      <c r="AE118" s="2"/>
      <c r="AF118" s="8"/>
      <c r="AG118" s="8"/>
      <c r="AI118" s="2"/>
      <c r="AJ118" s="2"/>
      <c r="AK118" s="2"/>
    </row>
    <row r="119" spans="1:37" ht="16.5" thickBot="1">
      <c r="A119" s="9" t="s">
        <v>119</v>
      </c>
      <c r="B119">
        <v>3130</v>
      </c>
      <c r="C119" s="8">
        <v>520</v>
      </c>
      <c r="D119" s="8">
        <v>1028</v>
      </c>
      <c r="E119" s="2">
        <v>-0.06866731892047738</v>
      </c>
      <c r="F119" s="2">
        <v>-0.06754801660085857</v>
      </c>
      <c r="G119" s="2">
        <f t="shared" si="9"/>
        <v>0.32843450479233227</v>
      </c>
      <c r="H119" s="4">
        <v>56</v>
      </c>
      <c r="I119" s="63">
        <f t="shared" si="8"/>
        <v>4.508626198083068</v>
      </c>
      <c r="J119" s="4">
        <v>0.1077</v>
      </c>
      <c r="K119" s="4">
        <v>0.1382</v>
      </c>
      <c r="L119" s="4">
        <v>0.0666</v>
      </c>
      <c r="M119" s="4">
        <v>11.98</v>
      </c>
      <c r="N119" s="4">
        <v>22.89</v>
      </c>
      <c r="O119" s="5">
        <v>3</v>
      </c>
      <c r="P119">
        <v>1.9</v>
      </c>
      <c r="Q119">
        <v>0</v>
      </c>
      <c r="R119" s="8">
        <v>1723</v>
      </c>
      <c r="S119" s="8">
        <f t="shared" si="6"/>
        <v>2968729</v>
      </c>
      <c r="T119" s="65">
        <f t="shared" si="7"/>
        <v>0.10786922393818453</v>
      </c>
      <c r="U119">
        <v>0.00529323556481035</v>
      </c>
      <c r="V119">
        <v>0.031893778803900055</v>
      </c>
      <c r="W119" s="2">
        <v>0.001410756642543002</v>
      </c>
      <c r="X119" s="2">
        <v>0.044049508600751824</v>
      </c>
      <c r="Y119" s="2"/>
      <c r="Z119" s="2"/>
      <c r="AA119" s="2"/>
      <c r="AB119" s="2"/>
      <c r="AC119" s="2"/>
      <c r="AD119" s="2"/>
      <c r="AE119" s="2"/>
      <c r="AF119" s="8"/>
      <c r="AG119" s="8"/>
      <c r="AI119" s="2"/>
      <c r="AJ119" s="2"/>
      <c r="AK119" s="2"/>
    </row>
    <row r="120" spans="1:37" ht="16.5" thickBot="1">
      <c r="A120" s="7" t="s">
        <v>120</v>
      </c>
      <c r="B120">
        <v>3130</v>
      </c>
      <c r="C120">
        <v>37</v>
      </c>
      <c r="D120">
        <v>563</v>
      </c>
      <c r="E120" s="2">
        <v>-0.00037333617408940944</v>
      </c>
      <c r="F120" s="2">
        <v>-0.000103219953428213</v>
      </c>
      <c r="G120" s="2">
        <f t="shared" si="9"/>
        <v>0.17987220447284344</v>
      </c>
      <c r="H120" s="4">
        <v>220</v>
      </c>
      <c r="I120" s="63">
        <f t="shared" si="8"/>
        <v>17.712460063897762</v>
      </c>
      <c r="J120" s="4">
        <v>0.0309</v>
      </c>
      <c r="K120" s="4">
        <v>0.0314</v>
      </c>
      <c r="L120" s="4">
        <v>0.0256</v>
      </c>
      <c r="M120" s="4">
        <v>4.99</v>
      </c>
      <c r="N120" s="4">
        <v>7.07</v>
      </c>
      <c r="O120" s="5">
        <v>3</v>
      </c>
      <c r="P120">
        <v>29.53</v>
      </c>
      <c r="Q120">
        <v>2.42</v>
      </c>
      <c r="R120" s="8">
        <v>33342</v>
      </c>
      <c r="S120" s="8">
        <f t="shared" si="6"/>
        <v>1111688964</v>
      </c>
      <c r="T120" s="65">
        <f t="shared" si="7"/>
        <v>0.0323540099419204</v>
      </c>
      <c r="U120">
        <v>0.01266907528921699</v>
      </c>
      <c r="V120">
        <v>0.009759838758414857</v>
      </c>
      <c r="W120" s="2">
        <v>0.00035342347134792137</v>
      </c>
      <c r="X120" s="2">
        <v>0.02479397191811072</v>
      </c>
      <c r="Y120" s="2"/>
      <c r="Z120" s="2"/>
      <c r="AA120" s="2"/>
      <c r="AB120" s="2"/>
      <c r="AC120" s="2"/>
      <c r="AD120" s="2"/>
      <c r="AE120" s="2"/>
      <c r="AF120" s="8"/>
      <c r="AG120" s="8"/>
      <c r="AI120" s="65"/>
      <c r="AJ120" s="2"/>
      <c r="AK120" s="2"/>
    </row>
    <row r="121" spans="1:37" ht="16.5" thickBot="1">
      <c r="A121" s="7" t="s">
        <v>121</v>
      </c>
      <c r="B121">
        <v>3130</v>
      </c>
      <c r="C121">
        <v>183</v>
      </c>
      <c r="D121">
        <v>168</v>
      </c>
      <c r="E121" s="2">
        <v>-0.0006351006185703716</v>
      </c>
      <c r="F121" s="2">
        <v>-0.0010568722621587812</v>
      </c>
      <c r="G121" s="2">
        <f t="shared" si="9"/>
        <v>0.0536741214057508</v>
      </c>
      <c r="H121" s="4">
        <v>192</v>
      </c>
      <c r="I121" s="63">
        <f t="shared" si="8"/>
        <v>15.45814696485623</v>
      </c>
      <c r="J121" s="4">
        <v>0.03</v>
      </c>
      <c r="K121" s="4">
        <v>0.032</v>
      </c>
      <c r="L121" s="4">
        <v>0.026</v>
      </c>
      <c r="M121" s="4">
        <v>5.13</v>
      </c>
      <c r="N121" s="4">
        <v>6.89</v>
      </c>
      <c r="O121" s="5">
        <v>3</v>
      </c>
      <c r="P121">
        <v>2.08</v>
      </c>
      <c r="Q121">
        <v>1.78</v>
      </c>
      <c r="R121" s="8">
        <v>17628</v>
      </c>
      <c r="S121" s="8">
        <f t="shared" si="6"/>
        <v>310746384</v>
      </c>
      <c r="T121" s="65">
        <f t="shared" si="7"/>
        <v>0.002880911308679276</v>
      </c>
      <c r="U121">
        <v>0.01287897458480338</v>
      </c>
      <c r="V121">
        <v>0.01189987745967153</v>
      </c>
      <c r="W121" s="2">
        <v>0.0007854665197871494</v>
      </c>
      <c r="X121" s="2">
        <v>0.033348276479167424</v>
      </c>
      <c r="Y121" s="2"/>
      <c r="Z121" s="2"/>
      <c r="AA121" s="2"/>
      <c r="AB121" s="2"/>
      <c r="AC121" s="2"/>
      <c r="AD121" s="2"/>
      <c r="AE121" s="2"/>
      <c r="AF121" s="8"/>
      <c r="AG121" s="8"/>
      <c r="AI121" s="65"/>
      <c r="AJ121" s="2"/>
      <c r="AK121" s="2"/>
    </row>
    <row r="122" spans="1:37" ht="16.5" thickBot="1">
      <c r="A122" s="7" t="s">
        <v>122</v>
      </c>
      <c r="B122">
        <v>1982</v>
      </c>
      <c r="C122">
        <v>150</v>
      </c>
      <c r="D122">
        <v>149</v>
      </c>
      <c r="E122" s="2">
        <v>-0.0006425273074976205</v>
      </c>
      <c r="F122" s="2">
        <v>-0.001496395048292798</v>
      </c>
      <c r="G122" s="2">
        <f t="shared" si="9"/>
        <v>0.0751765893037336</v>
      </c>
      <c r="H122" s="4">
        <v>87</v>
      </c>
      <c r="I122" s="63">
        <f t="shared" si="8"/>
        <v>11.061553985872855</v>
      </c>
      <c r="J122" s="4">
        <v>0.0374</v>
      </c>
      <c r="K122" s="4">
        <v>0.0519</v>
      </c>
      <c r="L122" s="4">
        <v>0.0329</v>
      </c>
      <c r="M122" s="4">
        <v>7.8</v>
      </c>
      <c r="N122" s="4">
        <v>13.2</v>
      </c>
      <c r="O122" s="5">
        <v>3</v>
      </c>
      <c r="P122">
        <v>0.83629</v>
      </c>
      <c r="Q122">
        <v>1.74</v>
      </c>
      <c r="R122" s="8">
        <v>121977</v>
      </c>
      <c r="S122" s="8">
        <f t="shared" si="6"/>
        <v>14878388529</v>
      </c>
      <c r="T122" s="65">
        <f t="shared" si="7"/>
        <v>0.005651519579342233</v>
      </c>
      <c r="U122">
        <v>0.02844459875263119</v>
      </c>
      <c r="V122">
        <v>0.01762669335815332</v>
      </c>
      <c r="W122" s="2">
        <v>-0.00018296919420079545</v>
      </c>
      <c r="X122" s="2">
        <v>0.03842662242417027</v>
      </c>
      <c r="Y122" s="2"/>
      <c r="Z122" s="2"/>
      <c r="AA122" s="2"/>
      <c r="AB122" s="2"/>
      <c r="AC122" s="2"/>
      <c r="AD122" s="2"/>
      <c r="AE122" s="2"/>
      <c r="AF122" s="8"/>
      <c r="AG122" s="8"/>
      <c r="AI122" s="65"/>
      <c r="AJ122" s="2"/>
      <c r="AK122" s="2"/>
    </row>
    <row r="123" spans="1:37" ht="16.5" thickBot="1">
      <c r="A123" s="7" t="s">
        <v>123</v>
      </c>
      <c r="B123">
        <v>3130</v>
      </c>
      <c r="C123">
        <v>39</v>
      </c>
      <c r="D123">
        <v>470</v>
      </c>
      <c r="E123" s="2">
        <v>-0.007831066017348181</v>
      </c>
      <c r="F123" s="2">
        <v>-0.007533958977086308</v>
      </c>
      <c r="G123" s="2">
        <f t="shared" si="9"/>
        <v>0.1501597444089457</v>
      </c>
      <c r="H123" s="4">
        <v>173</v>
      </c>
      <c r="I123" s="63">
        <f t="shared" si="8"/>
        <v>13.928434504792332</v>
      </c>
      <c r="J123" s="4">
        <v>0.0263</v>
      </c>
      <c r="K123" s="4">
        <v>0.0312</v>
      </c>
      <c r="L123" s="4">
        <v>0.023</v>
      </c>
      <c r="M123" s="4">
        <v>8.45</v>
      </c>
      <c r="N123" s="4">
        <v>14.54</v>
      </c>
      <c r="O123" s="5">
        <v>3</v>
      </c>
      <c r="P123">
        <v>16.69</v>
      </c>
      <c r="Q123">
        <v>0.55</v>
      </c>
      <c r="R123" s="8">
        <v>10169</v>
      </c>
      <c r="S123" s="8">
        <f t="shared" si="6"/>
        <v>103408561</v>
      </c>
      <c r="T123" s="65">
        <f t="shared" si="7"/>
        <v>0.022547948840959897</v>
      </c>
      <c r="U123">
        <v>0.019759618424736832</v>
      </c>
      <c r="V123">
        <v>0.003307727327555977</v>
      </c>
      <c r="W123" s="2">
        <v>0.0005669526610312091</v>
      </c>
      <c r="X123" s="2">
        <v>0.025990166296955632</v>
      </c>
      <c r="Y123" s="2"/>
      <c r="Z123" s="2"/>
      <c r="AA123" s="2"/>
      <c r="AB123" s="2"/>
      <c r="AC123" s="2"/>
      <c r="AD123" s="2"/>
      <c r="AE123" s="2"/>
      <c r="AF123" s="8"/>
      <c r="AG123" s="8"/>
      <c r="AI123" s="65"/>
      <c r="AJ123" s="2"/>
      <c r="AK123" s="2"/>
    </row>
    <row r="124" spans="1:37" ht="16.5" thickBot="1">
      <c r="A124" s="7" t="s">
        <v>124</v>
      </c>
      <c r="B124">
        <v>825</v>
      </c>
      <c r="C124">
        <v>9</v>
      </c>
      <c r="D124">
        <v>134</v>
      </c>
      <c r="E124" s="2">
        <v>0.008164583650654235</v>
      </c>
      <c r="F124" s="2">
        <v>0.0027063240294638025</v>
      </c>
      <c r="G124" s="2">
        <f t="shared" si="9"/>
        <v>0.16242424242424242</v>
      </c>
      <c r="H124" s="4">
        <v>19</v>
      </c>
      <c r="I124" s="63">
        <f t="shared" si="8"/>
        <v>5.803636363636364</v>
      </c>
      <c r="J124" s="4">
        <v>0.0158</v>
      </c>
      <c r="K124" s="4">
        <v>0.023</v>
      </c>
      <c r="L124" s="4">
        <v>0.0162</v>
      </c>
      <c r="M124" s="4">
        <v>2</v>
      </c>
      <c r="N124" s="4">
        <v>1.37</v>
      </c>
      <c r="O124" s="5">
        <v>1</v>
      </c>
      <c r="P124">
        <v>53.18</v>
      </c>
      <c r="Q124">
        <v>0.93</v>
      </c>
      <c r="R124" s="8">
        <v>79650</v>
      </c>
      <c r="S124" s="8">
        <f t="shared" si="6"/>
        <v>6344122500</v>
      </c>
      <c r="T124" s="65">
        <f t="shared" si="7"/>
        <v>0.02638163452708907</v>
      </c>
      <c r="U124">
        <v>0.01010624580922779</v>
      </c>
      <c r="V124">
        <v>0.007401812533428851</v>
      </c>
      <c r="W124" s="2">
        <v>0.001604232078556038</v>
      </c>
      <c r="X124" s="2">
        <v>0.026922043658043477</v>
      </c>
      <c r="Y124" s="2"/>
      <c r="Z124" s="2"/>
      <c r="AA124" s="2"/>
      <c r="AB124" s="2"/>
      <c r="AC124" s="2"/>
      <c r="AD124" s="2"/>
      <c r="AE124" s="2"/>
      <c r="AF124" s="8"/>
      <c r="AG124" s="8"/>
      <c r="AI124" s="65"/>
      <c r="AJ124" s="2"/>
      <c r="AK124" s="2"/>
    </row>
    <row r="125" spans="1:37" ht="16.5" thickBot="1">
      <c r="A125" s="7" t="s">
        <v>125</v>
      </c>
      <c r="B125">
        <v>3130</v>
      </c>
      <c r="C125">
        <v>115</v>
      </c>
      <c r="D125">
        <v>635</v>
      </c>
      <c r="E125" s="2">
        <v>-0.0020414137190167365</v>
      </c>
      <c r="F125" s="2">
        <v>-0.00046263824412318133</v>
      </c>
      <c r="G125" s="2">
        <f t="shared" si="9"/>
        <v>0.20287539936102236</v>
      </c>
      <c r="H125" s="4">
        <v>180</v>
      </c>
      <c r="I125" s="63">
        <f t="shared" si="8"/>
        <v>14.492012779552715</v>
      </c>
      <c r="J125" s="4">
        <v>0.095</v>
      </c>
      <c r="K125" s="4">
        <v>0.1031</v>
      </c>
      <c r="L125" s="4">
        <v>0.0744</v>
      </c>
      <c r="M125" s="4">
        <v>5.35</v>
      </c>
      <c r="N125" s="4">
        <v>9</v>
      </c>
      <c r="O125" s="5">
        <v>3</v>
      </c>
      <c r="P125">
        <v>1.86</v>
      </c>
      <c r="Q125">
        <v>2.2</v>
      </c>
      <c r="R125" s="8">
        <v>10056</v>
      </c>
      <c r="S125" s="8">
        <f t="shared" si="6"/>
        <v>101123136</v>
      </c>
      <c r="T125" s="65">
        <f t="shared" si="7"/>
        <v>0.041158427665894316</v>
      </c>
      <c r="U125">
        <v>0.042741135300452114</v>
      </c>
      <c r="V125">
        <v>0.0218657066277214</v>
      </c>
      <c r="W125" s="2">
        <v>0.0020009669363234396</v>
      </c>
      <c r="X125" s="2">
        <v>0.049970560933122264</v>
      </c>
      <c r="Y125" s="2"/>
      <c r="Z125" s="2"/>
      <c r="AA125" s="2"/>
      <c r="AB125" s="2"/>
      <c r="AC125" s="2"/>
      <c r="AD125" s="2"/>
      <c r="AE125" s="2"/>
      <c r="AF125" s="8"/>
      <c r="AG125" s="8"/>
      <c r="AI125" s="65"/>
      <c r="AJ125" s="2"/>
      <c r="AK125" s="2"/>
    </row>
    <row r="126" spans="1:37" s="106" customFormat="1" ht="16.5" thickBot="1">
      <c r="A126" s="114" t="s">
        <v>126</v>
      </c>
      <c r="B126" s="106">
        <v>3130</v>
      </c>
      <c r="C126" s="106">
        <v>92</v>
      </c>
      <c r="D126" s="106">
        <v>805</v>
      </c>
      <c r="E126" s="55">
        <v>-0.01236793058793268</v>
      </c>
      <c r="F126" s="55">
        <v>-0.0055930132560521595</v>
      </c>
      <c r="G126" s="55">
        <f t="shared" si="9"/>
        <v>0.2571884984025559</v>
      </c>
      <c r="H126" s="107">
        <v>229</v>
      </c>
      <c r="I126" s="108">
        <f t="shared" si="8"/>
        <v>18.4370607028754</v>
      </c>
      <c r="J126" s="107">
        <v>0.0507</v>
      </c>
      <c r="K126" s="107">
        <v>0.0521</v>
      </c>
      <c r="L126" s="107">
        <v>0.0402</v>
      </c>
      <c r="M126" s="107">
        <v>6.87</v>
      </c>
      <c r="N126" s="107">
        <v>9.13</v>
      </c>
      <c r="O126" s="109">
        <v>4</v>
      </c>
      <c r="P126" s="69">
        <v>8.66</v>
      </c>
      <c r="Q126" s="69">
        <v>0.69</v>
      </c>
      <c r="R126" s="110">
        <v>1655</v>
      </c>
      <c r="S126" s="110">
        <f t="shared" si="6"/>
        <v>2739025</v>
      </c>
      <c r="T126" s="111">
        <f t="shared" si="7"/>
        <v>0.06614592371056151</v>
      </c>
      <c r="U126" s="106">
        <v>0.019594643791204704</v>
      </c>
      <c r="V126" s="106">
        <v>0.006687803191097716</v>
      </c>
      <c r="W126" s="55">
        <v>0.0015242219100719838</v>
      </c>
      <c r="X126" s="55">
        <v>0.03515321273261699</v>
      </c>
      <c r="Y126" s="55"/>
      <c r="Z126" s="55"/>
      <c r="AA126" s="55"/>
      <c r="AB126" s="55"/>
      <c r="AC126" s="55"/>
      <c r="AD126" s="55"/>
      <c r="AE126" s="55"/>
      <c r="AF126" s="110"/>
      <c r="AG126" s="110"/>
      <c r="AH126" s="111"/>
      <c r="AI126" s="111"/>
      <c r="AJ126" s="55"/>
      <c r="AK126" s="55"/>
    </row>
    <row r="127" spans="1:37" ht="16.5" thickBot="1">
      <c r="A127" s="7" t="s">
        <v>127</v>
      </c>
      <c r="B127">
        <v>3130</v>
      </c>
      <c r="C127">
        <v>36</v>
      </c>
      <c r="D127">
        <v>1162</v>
      </c>
      <c r="E127" s="2">
        <v>-0.008650380592390317</v>
      </c>
      <c r="F127" s="2">
        <v>-0.004874245037862102</v>
      </c>
      <c r="G127" s="2">
        <f t="shared" si="9"/>
        <v>0.37124600638977634</v>
      </c>
      <c r="H127" s="4">
        <v>285</v>
      </c>
      <c r="I127" s="63">
        <f t="shared" si="8"/>
        <v>22.945686900958467</v>
      </c>
      <c r="J127" s="4">
        <v>0.0459</v>
      </c>
      <c r="K127" s="4">
        <v>0.1</v>
      </c>
      <c r="L127" s="4">
        <v>0.0276</v>
      </c>
      <c r="M127" s="4">
        <v>6.95</v>
      </c>
      <c r="N127" s="4">
        <v>10.34</v>
      </c>
      <c r="O127" s="5">
        <v>3</v>
      </c>
      <c r="P127" s="4">
        <v>2.79</v>
      </c>
      <c r="Q127">
        <v>0</v>
      </c>
      <c r="R127" s="8">
        <v>1581</v>
      </c>
      <c r="S127" s="8">
        <f t="shared" si="6"/>
        <v>2499561</v>
      </c>
      <c r="T127" s="65">
        <f t="shared" si="7"/>
        <v>0.13782359726035787</v>
      </c>
      <c r="U127">
        <v>0.017530586993230273</v>
      </c>
      <c r="V127">
        <v>0.0009500982865931427</v>
      </c>
      <c r="W127" s="2">
        <v>0.0006483293747586179</v>
      </c>
      <c r="X127" s="2">
        <v>0.03903917183166196</v>
      </c>
      <c r="Y127" s="2"/>
      <c r="Z127" s="2"/>
      <c r="AA127" s="2"/>
      <c r="AB127" s="2"/>
      <c r="AC127" s="2"/>
      <c r="AD127" s="2"/>
      <c r="AE127" s="2"/>
      <c r="AF127" s="8"/>
      <c r="AG127" s="8"/>
      <c r="AI127" s="65"/>
      <c r="AJ127" s="2"/>
      <c r="AK127" s="2"/>
    </row>
    <row r="128" spans="1:37" ht="16.5" thickBot="1">
      <c r="A128" s="7" t="s">
        <v>128</v>
      </c>
      <c r="B128">
        <v>3007</v>
      </c>
      <c r="C128">
        <v>67</v>
      </c>
      <c r="D128">
        <v>186</v>
      </c>
      <c r="E128" s="2">
        <v>-9.738354193308411E-05</v>
      </c>
      <c r="F128" s="2">
        <v>-0.0005758986418390455</v>
      </c>
      <c r="G128" s="2">
        <f t="shared" si="9"/>
        <v>0.061855670103092786</v>
      </c>
      <c r="H128" s="4">
        <v>163</v>
      </c>
      <c r="I128" s="63">
        <f t="shared" si="8"/>
        <v>13.660126371799135</v>
      </c>
      <c r="J128" s="4">
        <v>0.0168</v>
      </c>
      <c r="K128" s="4">
        <v>0.027</v>
      </c>
      <c r="L128" s="4">
        <v>0.0128</v>
      </c>
      <c r="M128" s="4">
        <v>3.27</v>
      </c>
      <c r="N128" s="4">
        <v>3.14</v>
      </c>
      <c r="O128" s="5">
        <v>2</v>
      </c>
      <c r="P128">
        <v>32.97</v>
      </c>
      <c r="Q128">
        <v>5.27</v>
      </c>
      <c r="R128" s="8">
        <v>1159250</v>
      </c>
      <c r="S128" s="8">
        <f t="shared" si="6"/>
        <v>1343860562500</v>
      </c>
      <c r="T128" s="65">
        <f t="shared" si="7"/>
        <v>0.0038261239239026465</v>
      </c>
      <c r="U128">
        <v>0.016398035189092282</v>
      </c>
      <c r="V128">
        <v>0.009680310348772073</v>
      </c>
      <c r="W128" s="2">
        <v>0.0004759475429463896</v>
      </c>
      <c r="X128" s="2">
        <v>0.030534872680632607</v>
      </c>
      <c r="Y128" s="2"/>
      <c r="Z128" s="2"/>
      <c r="AA128" s="2"/>
      <c r="AB128" s="2"/>
      <c r="AC128" s="2"/>
      <c r="AD128" s="2"/>
      <c r="AE128" s="2"/>
      <c r="AF128" s="8"/>
      <c r="AG128" s="8"/>
      <c r="AI128" s="65"/>
      <c r="AJ128" s="2"/>
      <c r="AK128" s="2"/>
    </row>
    <row r="129" spans="1:37" ht="16.5" thickBot="1">
      <c r="A129" s="9" t="s">
        <v>129</v>
      </c>
      <c r="B129">
        <v>797</v>
      </c>
      <c r="C129">
        <v>8</v>
      </c>
      <c r="D129">
        <v>205</v>
      </c>
      <c r="E129" s="2">
        <v>-0.001994179053629748</v>
      </c>
      <c r="F129" s="2">
        <v>-0.0027562608559612567</v>
      </c>
      <c r="G129" s="2">
        <f t="shared" si="9"/>
        <v>0.2572145545796738</v>
      </c>
      <c r="H129" s="4">
        <v>31</v>
      </c>
      <c r="I129" s="63">
        <f t="shared" si="8"/>
        <v>9.801756587202007</v>
      </c>
      <c r="J129" s="4">
        <v>0.0376</v>
      </c>
      <c r="K129" s="4">
        <v>0.0243</v>
      </c>
      <c r="L129" s="4">
        <v>0.0353</v>
      </c>
      <c r="M129" s="4">
        <v>5.26</v>
      </c>
      <c r="N129" s="4">
        <v>5.3</v>
      </c>
      <c r="O129" s="5">
        <v>4</v>
      </c>
      <c r="P129">
        <v>6.86</v>
      </c>
      <c r="Q129">
        <v>0.04</v>
      </c>
      <c r="R129" s="8">
        <v>1748</v>
      </c>
      <c r="S129" s="8">
        <f t="shared" si="6"/>
        <v>3055504</v>
      </c>
      <c r="T129" s="65">
        <f t="shared" si="7"/>
        <v>0.06615932708761998</v>
      </c>
      <c r="U129">
        <v>0.018082155396783057</v>
      </c>
      <c r="V129">
        <v>0.012500538398226456</v>
      </c>
      <c r="W129" s="2">
        <v>0.0005670414695827983</v>
      </c>
      <c r="X129" s="2">
        <v>0.02754401345205173</v>
      </c>
      <c r="Y129" s="2"/>
      <c r="Z129" s="2"/>
      <c r="AA129" s="2"/>
      <c r="AB129" s="2"/>
      <c r="AC129" s="2"/>
      <c r="AD129" s="2"/>
      <c r="AE129" s="2"/>
      <c r="AF129" s="8"/>
      <c r="AG129" s="8"/>
      <c r="AI129" s="65"/>
      <c r="AJ129" s="2"/>
      <c r="AK129" s="2"/>
    </row>
    <row r="130" spans="1:36" ht="16.5" thickBot="1">
      <c r="A130" s="7" t="s">
        <v>130</v>
      </c>
      <c r="B130">
        <v>3130</v>
      </c>
      <c r="C130">
        <v>133</v>
      </c>
      <c r="D130">
        <v>313</v>
      </c>
      <c r="E130" s="2">
        <v>0.004151559069618771</v>
      </c>
      <c r="F130" s="2">
        <v>0.002990061105053954</v>
      </c>
      <c r="G130" s="2">
        <f t="shared" si="9"/>
        <v>0.1</v>
      </c>
      <c r="H130" s="4">
        <v>136</v>
      </c>
      <c r="I130" s="63">
        <f t="shared" si="8"/>
        <v>10.949520766773162</v>
      </c>
      <c r="J130" s="4">
        <v>0.0213</v>
      </c>
      <c r="K130" s="4">
        <v>0.0401</v>
      </c>
      <c r="L130" s="4">
        <v>0.0141</v>
      </c>
      <c r="M130" s="4">
        <v>2.93</v>
      </c>
      <c r="N130" s="4">
        <v>2.86</v>
      </c>
      <c r="O130" s="5">
        <v>2</v>
      </c>
      <c r="P130">
        <v>7.99</v>
      </c>
      <c r="Q130">
        <v>1.54</v>
      </c>
      <c r="R130" s="8">
        <v>222055</v>
      </c>
      <c r="S130" s="8">
        <f t="shared" si="6"/>
        <v>49308423025</v>
      </c>
      <c r="T130" s="65">
        <f t="shared" si="7"/>
        <v>0.010000000000000002</v>
      </c>
      <c r="U130">
        <v>0.009930447714918739</v>
      </c>
      <c r="V130">
        <v>0.01794777699534331</v>
      </c>
      <c r="W130" s="2">
        <v>0.0014107032284399836</v>
      </c>
      <c r="X130" s="2">
        <v>0.03530504933118348</v>
      </c>
      <c r="Y130" s="2"/>
      <c r="Z130" s="2"/>
      <c r="AA130" s="2"/>
      <c r="AB130" s="2"/>
      <c r="AC130" s="2"/>
      <c r="AD130" s="2"/>
      <c r="AE130" s="2"/>
      <c r="AF130" s="8"/>
      <c r="AG130" s="8"/>
      <c r="AI130" s="65"/>
      <c r="AJ130" s="26"/>
    </row>
    <row r="131" spans="1:36" ht="16.5" thickBot="1">
      <c r="A131" s="9" t="s">
        <v>131</v>
      </c>
      <c r="B131">
        <v>808</v>
      </c>
      <c r="C131">
        <v>9</v>
      </c>
      <c r="D131">
        <v>83</v>
      </c>
      <c r="E131" s="2">
        <v>-0.004349603155475599</v>
      </c>
      <c r="F131" s="2">
        <v>-0.0038358593048546386</v>
      </c>
      <c r="G131" s="2">
        <f t="shared" si="9"/>
        <v>0.10272277227722772</v>
      </c>
      <c r="H131" s="4">
        <v>30</v>
      </c>
      <c r="I131" s="63">
        <f t="shared" si="8"/>
        <v>9.356435643564357</v>
      </c>
      <c r="J131" s="4">
        <v>0.0212</v>
      </c>
      <c r="K131" s="4">
        <v>0.0283</v>
      </c>
      <c r="L131" s="4">
        <v>0.0127</v>
      </c>
      <c r="M131" s="4">
        <v>10</v>
      </c>
      <c r="N131" s="4">
        <v>10.71</v>
      </c>
      <c r="O131" s="5">
        <v>5</v>
      </c>
      <c r="P131">
        <v>5.01</v>
      </c>
      <c r="Q131">
        <v>0.06</v>
      </c>
      <c r="R131" s="8">
        <v>8747</v>
      </c>
      <c r="S131" s="8">
        <f aca="true" t="shared" si="10" ref="S131:S147">R131^2</f>
        <v>76510009</v>
      </c>
      <c r="T131" s="65">
        <f aca="true" t="shared" si="11" ref="T131:T147">G131^2</f>
        <v>0.010551967944319183</v>
      </c>
      <c r="U131">
        <v>0.022299852402718662</v>
      </c>
      <c r="V131">
        <v>0.008412624865274854</v>
      </c>
      <c r="W131" s="2">
        <v>0.0010670621485421195</v>
      </c>
      <c r="X131" s="2">
        <v>0.02718806577605429</v>
      </c>
      <c r="Y131" s="2"/>
      <c r="Z131" s="2"/>
      <c r="AA131" s="2"/>
      <c r="AB131" s="2"/>
      <c r="AC131" s="2"/>
      <c r="AD131" s="2"/>
      <c r="AE131" s="2"/>
      <c r="AF131" s="8"/>
      <c r="AG131" s="8"/>
      <c r="AI131" s="65"/>
      <c r="AJ131" s="26"/>
    </row>
    <row r="132" spans="1:35" ht="16.5" thickBot="1">
      <c r="A132" s="7" t="s">
        <v>132</v>
      </c>
      <c r="B132">
        <v>1985</v>
      </c>
      <c r="C132">
        <v>59</v>
      </c>
      <c r="D132">
        <v>94</v>
      </c>
      <c r="E132" s="2">
        <v>0.013789987950109193</v>
      </c>
      <c r="F132" s="2">
        <v>0.0056415026136118485</v>
      </c>
      <c r="G132" s="2">
        <f t="shared" si="9"/>
        <v>0.0473551637279597</v>
      </c>
      <c r="H132" s="4">
        <v>95</v>
      </c>
      <c r="I132" s="63">
        <f t="shared" si="8"/>
        <v>12.060453400503778</v>
      </c>
      <c r="J132" s="4">
        <v>0.0307</v>
      </c>
      <c r="K132" s="4">
        <v>0.0399</v>
      </c>
      <c r="L132" s="4">
        <v>0.0256</v>
      </c>
      <c r="M132" s="4">
        <v>5.22</v>
      </c>
      <c r="N132" s="4">
        <v>8.37</v>
      </c>
      <c r="O132" s="5">
        <v>3</v>
      </c>
      <c r="P132">
        <v>6.39</v>
      </c>
      <c r="Q132">
        <v>1.87</v>
      </c>
      <c r="R132" s="8">
        <v>803908</v>
      </c>
      <c r="S132" s="8">
        <f t="shared" si="10"/>
        <v>646268072464</v>
      </c>
      <c r="T132" s="65">
        <f t="shared" si="11"/>
        <v>0.00224251153170187</v>
      </c>
      <c r="U132">
        <v>0.011762058622334958</v>
      </c>
      <c r="V132">
        <v>0.008688073411579135</v>
      </c>
      <c r="W132" s="2">
        <v>0.0004617897223545015</v>
      </c>
      <c r="X132" s="2">
        <v>0.0267175197213582</v>
      </c>
      <c r="Y132" s="2"/>
      <c r="Z132" s="2"/>
      <c r="AA132" s="2"/>
      <c r="AB132" s="2"/>
      <c r="AC132" s="2"/>
      <c r="AD132" s="2"/>
      <c r="AE132" s="2"/>
      <c r="AF132" s="8"/>
      <c r="AG132" s="8"/>
      <c r="AI132" s="65"/>
    </row>
    <row r="133" spans="1:35" ht="16.5" thickBot="1">
      <c r="A133" s="7" t="s">
        <v>133</v>
      </c>
      <c r="B133">
        <v>2155</v>
      </c>
      <c r="C133">
        <v>73</v>
      </c>
      <c r="D133">
        <v>180</v>
      </c>
      <c r="E133" s="2">
        <v>0.0015038774336321194</v>
      </c>
      <c r="F133" s="2">
        <v>0.0021201881459949057</v>
      </c>
      <c r="G133" s="2">
        <f t="shared" si="9"/>
        <v>0.08352668213457076</v>
      </c>
      <c r="H133" s="4">
        <v>123</v>
      </c>
      <c r="I133" s="63">
        <f t="shared" si="8"/>
        <v>14.383294663573086</v>
      </c>
      <c r="J133" s="4">
        <v>0.0286</v>
      </c>
      <c r="K133" s="4">
        <v>0.0491</v>
      </c>
      <c r="L133" s="4">
        <v>0.0309</v>
      </c>
      <c r="M133" s="4">
        <v>3.26</v>
      </c>
      <c r="N133" s="4">
        <v>3.26</v>
      </c>
      <c r="O133" s="5">
        <v>2</v>
      </c>
      <c r="P133">
        <v>8.29</v>
      </c>
      <c r="Q133">
        <v>1.01</v>
      </c>
      <c r="R133" s="8">
        <v>24900</v>
      </c>
      <c r="S133" s="8">
        <f t="shared" si="10"/>
        <v>620010000</v>
      </c>
      <c r="T133" s="65">
        <f t="shared" si="11"/>
        <v>0.006976706628409622</v>
      </c>
      <c r="U133">
        <v>0.02060340698843974</v>
      </c>
      <c r="V133">
        <v>0.015275732515992645</v>
      </c>
      <c r="W133" s="2">
        <v>0.0008894429441069372</v>
      </c>
      <c r="X133" s="2">
        <v>0.03767151710056604</v>
      </c>
      <c r="Y133" s="2"/>
      <c r="Z133" s="2"/>
      <c r="AA133" s="2"/>
      <c r="AB133" s="2"/>
      <c r="AC133" s="2"/>
      <c r="AD133" s="2"/>
      <c r="AE133" s="2"/>
      <c r="AF133" s="8"/>
      <c r="AG133" s="8"/>
      <c r="AI133" s="65"/>
    </row>
    <row r="134" spans="1:35" ht="16.5" thickBot="1">
      <c r="A134" s="7" t="s">
        <v>134</v>
      </c>
      <c r="B134">
        <v>3130</v>
      </c>
      <c r="C134">
        <v>50</v>
      </c>
      <c r="D134">
        <v>137</v>
      </c>
      <c r="E134" s="2">
        <v>0.010928523335584667</v>
      </c>
      <c r="F134" s="2">
        <v>0.002191317113506508</v>
      </c>
      <c r="G134" s="2">
        <f t="shared" si="9"/>
        <v>0.04376996805111821</v>
      </c>
      <c r="H134" s="4">
        <v>161</v>
      </c>
      <c r="I134" s="63">
        <f t="shared" si="8"/>
        <v>12.962300319488818</v>
      </c>
      <c r="J134" s="4">
        <v>0.0188</v>
      </c>
      <c r="K134" s="4">
        <v>0.0301</v>
      </c>
      <c r="L134" s="4">
        <v>0.0175</v>
      </c>
      <c r="M134" s="4">
        <v>3.84</v>
      </c>
      <c r="N134" s="4">
        <v>4.26</v>
      </c>
      <c r="O134" s="5">
        <v>3</v>
      </c>
      <c r="P134">
        <v>6.23</v>
      </c>
      <c r="Q134">
        <v>2.22</v>
      </c>
      <c r="R134" s="8">
        <v>278351</v>
      </c>
      <c r="S134" s="8">
        <f t="shared" si="10"/>
        <v>77479279201</v>
      </c>
      <c r="T134" s="65">
        <f t="shared" si="11"/>
        <v>0.001915810103195909</v>
      </c>
      <c r="U134">
        <v>0.00957085052339808</v>
      </c>
      <c r="V134">
        <v>0.012898197860660215</v>
      </c>
      <c r="W134" s="2">
        <v>0.0006809589670583119</v>
      </c>
      <c r="X134" s="2">
        <v>0.029556928068804195</v>
      </c>
      <c r="Y134" s="2"/>
      <c r="Z134" s="2"/>
      <c r="AA134" s="2"/>
      <c r="AB134" s="2"/>
      <c r="AC134" s="2"/>
      <c r="AD134" s="2"/>
      <c r="AE134" s="2"/>
      <c r="AF134" s="8"/>
      <c r="AG134" s="8"/>
      <c r="AI134" s="65"/>
    </row>
    <row r="135" spans="1:35" ht="16.5" thickBot="1">
      <c r="A135" s="7" t="s">
        <v>135</v>
      </c>
      <c r="B135">
        <v>2164</v>
      </c>
      <c r="C135">
        <v>70</v>
      </c>
      <c r="D135">
        <v>116</v>
      </c>
      <c r="E135" s="2">
        <v>0.03597835429590394</v>
      </c>
      <c r="F135" s="2">
        <v>0.04422742555032699</v>
      </c>
      <c r="G135" s="2">
        <f t="shared" si="9"/>
        <v>0.053604436229205174</v>
      </c>
      <c r="H135" s="4">
        <v>117</v>
      </c>
      <c r="I135" s="63">
        <f t="shared" si="8"/>
        <v>13.624768946395562</v>
      </c>
      <c r="J135" s="4">
        <v>0.0269</v>
      </c>
      <c r="K135" s="4">
        <v>0.0254</v>
      </c>
      <c r="L135" s="4">
        <v>0.0246</v>
      </c>
      <c r="M135" s="4">
        <v>4.09</v>
      </c>
      <c r="N135" s="4">
        <v>4.31</v>
      </c>
      <c r="O135" s="5">
        <v>3</v>
      </c>
      <c r="P135">
        <v>16.27</v>
      </c>
      <c r="Q135">
        <v>1.2</v>
      </c>
      <c r="R135" s="8">
        <v>29302</v>
      </c>
      <c r="S135" s="8">
        <f t="shared" si="10"/>
        <v>858607204</v>
      </c>
      <c r="T135" s="65">
        <f t="shared" si="11"/>
        <v>0.0028734355834509244</v>
      </c>
      <c r="U135">
        <v>0.01602449471626343</v>
      </c>
      <c r="V135">
        <v>0.00737433658838778</v>
      </c>
      <c r="W135" s="2">
        <v>0.000870366184948305</v>
      </c>
      <c r="X135" s="2">
        <v>0.03221048736816767</v>
      </c>
      <c r="Y135" s="2"/>
      <c r="Z135" s="2"/>
      <c r="AA135" s="2"/>
      <c r="AB135" s="2"/>
      <c r="AC135" s="2"/>
      <c r="AD135" s="2"/>
      <c r="AE135" s="2"/>
      <c r="AF135" s="8"/>
      <c r="AG135" s="8"/>
      <c r="AI135" s="65"/>
    </row>
    <row r="136" spans="1:35" ht="16.5" thickBot="1">
      <c r="A136" s="7" t="s">
        <v>136</v>
      </c>
      <c r="B136">
        <v>3130</v>
      </c>
      <c r="C136">
        <v>71</v>
      </c>
      <c r="D136">
        <v>162</v>
      </c>
      <c r="E136" s="2">
        <v>0.03171950877903509</v>
      </c>
      <c r="F136" s="2">
        <v>0.015433383895517516</v>
      </c>
      <c r="G136" s="2">
        <f t="shared" si="9"/>
        <v>0.05175718849840256</v>
      </c>
      <c r="H136" s="4">
        <v>71</v>
      </c>
      <c r="I136" s="63">
        <f t="shared" si="8"/>
        <v>5.71629392971246</v>
      </c>
      <c r="J136" s="4">
        <v>0.0318</v>
      </c>
      <c r="K136" s="4">
        <v>0.0444</v>
      </c>
      <c r="L136" s="4">
        <v>0.0267</v>
      </c>
      <c r="M136" s="4">
        <v>8.54</v>
      </c>
      <c r="N136" s="4">
        <v>14.74</v>
      </c>
      <c r="O136" s="5">
        <v>3</v>
      </c>
      <c r="P136">
        <v>0.80212</v>
      </c>
      <c r="Q136">
        <v>0.65</v>
      </c>
      <c r="R136" s="8">
        <v>2269100</v>
      </c>
      <c r="S136" s="8">
        <f t="shared" si="10"/>
        <v>5148814810000</v>
      </c>
      <c r="T136" s="65">
        <f t="shared" si="11"/>
        <v>0.002678806561259174</v>
      </c>
      <c r="U136">
        <v>0.007955074139218829</v>
      </c>
      <c r="V136">
        <v>0.01058256034504211</v>
      </c>
      <c r="W136" s="2">
        <v>-1.3925528827027815E-05</v>
      </c>
      <c r="X136" s="2">
        <v>0.025407210277752796</v>
      </c>
      <c r="Y136" s="2"/>
      <c r="Z136" s="2"/>
      <c r="AA136" s="2"/>
      <c r="AB136" s="2"/>
      <c r="AC136" s="2"/>
      <c r="AD136" s="2"/>
      <c r="AE136" s="2"/>
      <c r="AF136" s="8"/>
      <c r="AG136" s="8"/>
      <c r="AI136" s="65"/>
    </row>
    <row r="137" spans="1:35" ht="16.5" thickBot="1">
      <c r="A137" s="9" t="s">
        <v>137</v>
      </c>
      <c r="B137">
        <v>1188</v>
      </c>
      <c r="C137">
        <v>21</v>
      </c>
      <c r="D137">
        <v>592</v>
      </c>
      <c r="E137" s="2">
        <v>-0.04781915413906553</v>
      </c>
      <c r="F137" s="2">
        <v>-0.03530591205806177</v>
      </c>
      <c r="G137" s="2">
        <f t="shared" si="9"/>
        <v>0.4983164983164983</v>
      </c>
      <c r="H137" s="4">
        <v>25</v>
      </c>
      <c r="I137" s="63">
        <f t="shared" si="8"/>
        <v>5.303030303030304</v>
      </c>
      <c r="J137" s="4">
        <v>0.6096</v>
      </c>
      <c r="K137" s="4">
        <v>0.4183</v>
      </c>
      <c r="L137" s="4">
        <v>0.4879</v>
      </c>
      <c r="M137" s="4">
        <v>9.44</v>
      </c>
      <c r="N137" s="4">
        <v>18.61</v>
      </c>
      <c r="O137" s="5">
        <v>3</v>
      </c>
      <c r="P137">
        <v>23.15</v>
      </c>
      <c r="Q137">
        <v>0.04</v>
      </c>
      <c r="R137" s="8">
        <v>6780</v>
      </c>
      <c r="S137" s="8">
        <f t="shared" si="10"/>
        <v>45968400</v>
      </c>
      <c r="T137" s="65">
        <f t="shared" si="11"/>
        <v>0.24831933249441668</v>
      </c>
      <c r="U137">
        <v>0.010425121208556114</v>
      </c>
      <c r="V137">
        <v>0.24126137269625744</v>
      </c>
      <c r="W137" s="2">
        <v>0.00020615803162748211</v>
      </c>
      <c r="X137" s="2">
        <v>0.017135212746328538</v>
      </c>
      <c r="Y137" s="2"/>
      <c r="Z137" s="2"/>
      <c r="AA137" s="2"/>
      <c r="AB137" s="2"/>
      <c r="AC137" s="2"/>
      <c r="AD137" s="2"/>
      <c r="AE137" s="2"/>
      <c r="AF137" s="8"/>
      <c r="AG137" s="8"/>
      <c r="AI137" s="65"/>
    </row>
    <row r="138" spans="1:35" ht="16.5" thickBot="1">
      <c r="A138" s="7" t="s">
        <v>138</v>
      </c>
      <c r="B138">
        <v>2319</v>
      </c>
      <c r="C138">
        <v>33</v>
      </c>
      <c r="D138">
        <v>109</v>
      </c>
      <c r="E138" s="2">
        <v>0.001648216654378279</v>
      </c>
      <c r="F138" s="2">
        <v>0.001940064844671463</v>
      </c>
      <c r="G138" s="2">
        <f t="shared" si="9"/>
        <v>0.047003018542475204</v>
      </c>
      <c r="H138" s="4">
        <v>127</v>
      </c>
      <c r="I138" s="63">
        <f t="shared" si="8"/>
        <v>13.80077619663648</v>
      </c>
      <c r="J138" s="4">
        <v>0.0198</v>
      </c>
      <c r="K138" s="4">
        <v>0.0235</v>
      </c>
      <c r="L138" s="4">
        <v>0.019</v>
      </c>
      <c r="M138" s="4">
        <v>4.13</v>
      </c>
      <c r="N138" s="4">
        <v>4.17</v>
      </c>
      <c r="O138" s="5">
        <v>3</v>
      </c>
      <c r="P138">
        <v>11.98</v>
      </c>
      <c r="Q138">
        <v>1.44</v>
      </c>
      <c r="R138" s="8">
        <v>139725</v>
      </c>
      <c r="S138" s="8">
        <f t="shared" si="10"/>
        <v>19523075625</v>
      </c>
      <c r="T138" s="65">
        <f t="shared" si="11"/>
        <v>0.002209283752104268</v>
      </c>
      <c r="U138">
        <v>0.011994865937886786</v>
      </c>
      <c r="V138">
        <v>0.005372384431074172</v>
      </c>
      <c r="W138" s="47">
        <v>0.001213499801955569</v>
      </c>
      <c r="X138" s="47">
        <v>0.019181285008144082</v>
      </c>
      <c r="Y138" s="2"/>
      <c r="Z138" s="2"/>
      <c r="AA138" s="2"/>
      <c r="AB138" s="2"/>
      <c r="AC138" s="2"/>
      <c r="AD138" s="2"/>
      <c r="AE138" s="2"/>
      <c r="AF138" s="8"/>
      <c r="AG138" s="8"/>
      <c r="AI138" s="65"/>
    </row>
    <row r="139" spans="1:36" s="20" customFormat="1" ht="16.5" thickBot="1">
      <c r="A139" s="7" t="s">
        <v>139</v>
      </c>
      <c r="B139">
        <v>3130</v>
      </c>
      <c r="C139">
        <v>151</v>
      </c>
      <c r="D139">
        <v>1049</v>
      </c>
      <c r="E139" s="2">
        <v>-0.002396433366404415</v>
      </c>
      <c r="F139" s="2">
        <v>-0.0007314348979078344</v>
      </c>
      <c r="G139" s="2">
        <f t="shared" si="9"/>
        <v>0.3351437699680511</v>
      </c>
      <c r="H139" s="4">
        <v>177</v>
      </c>
      <c r="I139" s="63">
        <f t="shared" si="8"/>
        <v>14.250479233226837</v>
      </c>
      <c r="J139" s="4">
        <v>0.1286</v>
      </c>
      <c r="K139" s="4">
        <v>0.1485</v>
      </c>
      <c r="L139" s="4">
        <v>0.1142</v>
      </c>
      <c r="M139" s="4">
        <v>8.54</v>
      </c>
      <c r="N139" s="4">
        <v>14.17</v>
      </c>
      <c r="O139" s="5">
        <v>3</v>
      </c>
      <c r="P139">
        <v>16.62</v>
      </c>
      <c r="Q139">
        <v>0.01</v>
      </c>
      <c r="R139" s="8">
        <v>17411</v>
      </c>
      <c r="S139" s="8">
        <f t="shared" si="10"/>
        <v>303142921</v>
      </c>
      <c r="T139" s="65">
        <f t="shared" si="11"/>
        <v>0.11232134654839797</v>
      </c>
      <c r="U139" s="20">
        <v>0.008643680229573859</v>
      </c>
      <c r="V139" s="20">
        <v>0.06381086824673421</v>
      </c>
      <c r="W139" s="99">
        <v>0.0004297658707529767</v>
      </c>
      <c r="X139" s="99">
        <v>0.03429652087937621</v>
      </c>
      <c r="Y139" s="2"/>
      <c r="Z139" s="2"/>
      <c r="AA139" s="2"/>
      <c r="AB139" s="2"/>
      <c r="AC139" s="2"/>
      <c r="AD139" s="2"/>
      <c r="AE139" s="2"/>
      <c r="AF139" s="8"/>
      <c r="AG139" s="8"/>
      <c r="AH139" s="65"/>
      <c r="AI139" s="65"/>
      <c r="AJ139"/>
    </row>
    <row r="140" spans="1:35" ht="16.5" thickBot="1">
      <c r="A140" s="7" t="s">
        <v>140</v>
      </c>
      <c r="B140">
        <v>3129</v>
      </c>
      <c r="C140">
        <v>34</v>
      </c>
      <c r="D140">
        <v>256</v>
      </c>
      <c r="E140" s="2">
        <v>0.11748695484710474</v>
      </c>
      <c r="F140" s="2">
        <v>0.14981780142733037</v>
      </c>
      <c r="G140" s="2">
        <f t="shared" si="9"/>
        <v>0.08181527644614893</v>
      </c>
      <c r="H140" s="4">
        <v>91</v>
      </c>
      <c r="I140" s="63">
        <f t="shared" si="8"/>
        <v>7.328859060402684</v>
      </c>
      <c r="J140" s="4">
        <v>0.0239</v>
      </c>
      <c r="K140" s="4">
        <v>0.0409</v>
      </c>
      <c r="L140" s="4">
        <v>0.0164</v>
      </c>
      <c r="M140" s="4">
        <v>8.77</v>
      </c>
      <c r="N140" s="4">
        <v>12.35</v>
      </c>
      <c r="O140" s="5">
        <v>4</v>
      </c>
      <c r="P140">
        <v>25.15</v>
      </c>
      <c r="Q140">
        <v>1.62</v>
      </c>
      <c r="R140" s="8">
        <v>41197</v>
      </c>
      <c r="S140" s="8">
        <f t="shared" si="10"/>
        <v>1697192809</v>
      </c>
      <c r="T140" s="65">
        <f t="shared" si="11"/>
        <v>0.006693739459959771</v>
      </c>
      <c r="U140">
        <v>0.009225926444683124</v>
      </c>
      <c r="V140">
        <v>0.014757089666072148</v>
      </c>
      <c r="W140" s="2">
        <v>4.766950956405567E-05</v>
      </c>
      <c r="X140" s="2">
        <v>0.019766202487683866</v>
      </c>
      <c r="Y140" s="2"/>
      <c r="Z140" s="2"/>
      <c r="AA140" s="2"/>
      <c r="AB140" s="2"/>
      <c r="AC140" s="2"/>
      <c r="AD140" s="2"/>
      <c r="AE140" s="2"/>
      <c r="AF140" s="8"/>
      <c r="AG140" s="8"/>
      <c r="AI140" s="65"/>
    </row>
    <row r="141" spans="1:35" ht="16.5" thickBot="1">
      <c r="A141" s="15" t="s">
        <v>141</v>
      </c>
      <c r="B141">
        <v>777</v>
      </c>
      <c r="C141">
        <v>6</v>
      </c>
      <c r="D141">
        <v>353</v>
      </c>
      <c r="E141" s="2">
        <v>0.0012132276831170433</v>
      </c>
      <c r="F141" s="2">
        <v>0.0017232913902822666</v>
      </c>
      <c r="G141" s="2">
        <f t="shared" si="9"/>
        <v>0.4543114543114543</v>
      </c>
      <c r="H141" s="18">
        <v>24</v>
      </c>
      <c r="I141" s="63">
        <f t="shared" si="8"/>
        <v>7.783783783783784</v>
      </c>
      <c r="J141" s="18">
        <v>0.0446</v>
      </c>
      <c r="K141" s="18">
        <v>0.0158</v>
      </c>
      <c r="L141" s="18">
        <v>0.0391</v>
      </c>
      <c r="M141" s="18">
        <v>3.46</v>
      </c>
      <c r="N141" s="18">
        <v>2.89</v>
      </c>
      <c r="O141" s="19">
        <v>3</v>
      </c>
      <c r="P141" s="18">
        <v>17</v>
      </c>
      <c r="Q141" s="20">
        <v>0.28</v>
      </c>
      <c r="R141" s="59">
        <v>113</v>
      </c>
      <c r="S141" s="8">
        <f t="shared" si="10"/>
        <v>12769</v>
      </c>
      <c r="T141" s="65">
        <f t="shared" si="11"/>
        <v>0.20639889751858864</v>
      </c>
      <c r="U141">
        <v>0.011076483057313655</v>
      </c>
      <c r="V141">
        <v>0.01207653864191049</v>
      </c>
      <c r="W141" s="2">
        <v>1.2774956926619892E-05</v>
      </c>
      <c r="X141" s="2">
        <v>0.03378168811062637</v>
      </c>
      <c r="Y141" s="2"/>
      <c r="Z141" s="2"/>
      <c r="AA141" s="2"/>
      <c r="AB141" s="2"/>
      <c r="AC141" s="2"/>
      <c r="AD141" s="2"/>
      <c r="AE141" s="2"/>
      <c r="AF141" s="8"/>
      <c r="AG141" s="8"/>
      <c r="AI141" s="65"/>
    </row>
    <row r="142" spans="1:36" ht="16.5" thickBot="1">
      <c r="A142" s="7" t="s">
        <v>142</v>
      </c>
      <c r="B142">
        <v>3130</v>
      </c>
      <c r="C142">
        <v>35</v>
      </c>
      <c r="D142">
        <v>1529</v>
      </c>
      <c r="E142" s="2">
        <v>0.07601778716470031</v>
      </c>
      <c r="F142" s="2">
        <v>0.09125975112041029</v>
      </c>
      <c r="G142" s="2">
        <f t="shared" si="9"/>
        <v>0.48849840255591054</v>
      </c>
      <c r="H142" s="4">
        <v>104</v>
      </c>
      <c r="I142" s="63">
        <f t="shared" si="8"/>
        <v>8.373162939297124</v>
      </c>
      <c r="J142" s="4">
        <v>0.0821</v>
      </c>
      <c r="K142" s="4">
        <v>0.062</v>
      </c>
      <c r="L142" s="4">
        <v>0.0627</v>
      </c>
      <c r="M142" s="4">
        <v>9.71</v>
      </c>
      <c r="N142" s="4">
        <v>11.88</v>
      </c>
      <c r="O142" s="5">
        <v>5</v>
      </c>
      <c r="P142">
        <v>2.12</v>
      </c>
      <c r="Q142">
        <v>1.24</v>
      </c>
      <c r="R142" s="8">
        <v>845</v>
      </c>
      <c r="S142" s="8">
        <f t="shared" si="10"/>
        <v>714025</v>
      </c>
      <c r="T142" s="65">
        <f t="shared" si="11"/>
        <v>0.23863068929967643</v>
      </c>
      <c r="U142">
        <v>0.007457284873162228</v>
      </c>
      <c r="V142">
        <v>0.020592999677719832</v>
      </c>
      <c r="W142" s="2">
        <v>0.00017716900162393173</v>
      </c>
      <c r="X142" s="2">
        <v>0.03378052242336979</v>
      </c>
      <c r="Y142" s="2"/>
      <c r="Z142" s="2"/>
      <c r="AA142" s="2"/>
      <c r="AB142" s="2"/>
      <c r="AC142" s="2"/>
      <c r="AD142" s="2"/>
      <c r="AE142" s="2"/>
      <c r="AF142" s="8"/>
      <c r="AG142" s="8"/>
      <c r="AI142" s="65"/>
      <c r="AJ142" s="8"/>
    </row>
    <row r="143" spans="1:35" ht="16.5" thickBot="1">
      <c r="A143" s="9" t="s">
        <v>143</v>
      </c>
      <c r="B143">
        <v>3130</v>
      </c>
      <c r="C143">
        <v>31</v>
      </c>
      <c r="D143">
        <v>407</v>
      </c>
      <c r="E143" s="2">
        <v>-0.016930034880853616</v>
      </c>
      <c r="F143" s="2">
        <v>-0.019636277592776585</v>
      </c>
      <c r="G143" s="2">
        <f t="shared" si="9"/>
        <v>0.13003194888178915</v>
      </c>
      <c r="H143" s="4">
        <v>45</v>
      </c>
      <c r="I143" s="63">
        <f t="shared" si="8"/>
        <v>3.6230031948881787</v>
      </c>
      <c r="J143" s="4">
        <v>0.0752</v>
      </c>
      <c r="K143" s="4">
        <v>0.0866</v>
      </c>
      <c r="L143" s="4">
        <v>0.0544</v>
      </c>
      <c r="M143" s="4">
        <v>6.62</v>
      </c>
      <c r="N143" s="4">
        <v>13.38</v>
      </c>
      <c r="O143" s="5">
        <v>3</v>
      </c>
      <c r="P143">
        <v>21.95</v>
      </c>
      <c r="Q143">
        <v>0.37</v>
      </c>
      <c r="R143" s="8">
        <v>41103</v>
      </c>
      <c r="S143" s="8">
        <f t="shared" si="10"/>
        <v>1689456609</v>
      </c>
      <c r="T143" s="65">
        <f t="shared" si="11"/>
        <v>0.016908307729996228</v>
      </c>
      <c r="U143">
        <v>0.005026991878496193</v>
      </c>
      <c r="V143">
        <v>0.025606310717273123</v>
      </c>
      <c r="W143" s="2">
        <v>0.0002685797435707329</v>
      </c>
      <c r="X143" s="2">
        <v>0.0189663831530742</v>
      </c>
      <c r="Y143" s="2"/>
      <c r="Z143" s="2"/>
      <c r="AA143" s="2"/>
      <c r="AB143" s="2"/>
      <c r="AC143" s="2"/>
      <c r="AD143" s="2"/>
      <c r="AE143" s="2"/>
      <c r="AF143" s="8"/>
      <c r="AG143" s="8"/>
      <c r="AI143" s="65"/>
    </row>
    <row r="144" spans="1:36" ht="16.5" thickBot="1">
      <c r="A144" s="7" t="s">
        <v>144</v>
      </c>
      <c r="B144">
        <v>2503</v>
      </c>
      <c r="C144" s="8">
        <v>74</v>
      </c>
      <c r="D144" s="8">
        <v>130</v>
      </c>
      <c r="E144" s="2">
        <v>0.0029133276306825234</v>
      </c>
      <c r="F144" s="2">
        <v>0.001671834408782269</v>
      </c>
      <c r="G144" s="2">
        <f t="shared" si="9"/>
        <v>0.0519376747902517</v>
      </c>
      <c r="H144" s="4">
        <v>101</v>
      </c>
      <c r="I144" s="63">
        <f t="shared" si="8"/>
        <v>10.168597682780664</v>
      </c>
      <c r="J144" s="4">
        <v>0.0192</v>
      </c>
      <c r="K144" s="4">
        <v>0.0327</v>
      </c>
      <c r="L144" s="4">
        <v>0.0166</v>
      </c>
      <c r="M144" s="4">
        <v>4.66</v>
      </c>
      <c r="N144" s="4">
        <v>5.51</v>
      </c>
      <c r="O144" s="5">
        <v>3</v>
      </c>
      <c r="P144">
        <v>3.48</v>
      </c>
      <c r="Q144">
        <v>6.92</v>
      </c>
      <c r="R144" s="8">
        <v>1151870</v>
      </c>
      <c r="S144" s="8">
        <f t="shared" si="10"/>
        <v>1326804496900</v>
      </c>
      <c r="T144" s="65">
        <f t="shared" si="11"/>
        <v>0.0026975220626179472</v>
      </c>
      <c r="U144">
        <v>0.011111760199064276</v>
      </c>
      <c r="V144">
        <v>0.01741606988139715</v>
      </c>
      <c r="W144" s="47">
        <v>5.4755415162931424E-05</v>
      </c>
      <c r="X144" s="47">
        <v>0.027120844796957005</v>
      </c>
      <c r="Y144" s="2"/>
      <c r="Z144" s="2"/>
      <c r="AA144" s="2"/>
      <c r="AB144" s="2"/>
      <c r="AC144" s="2"/>
      <c r="AD144" s="2"/>
      <c r="AE144" s="2"/>
      <c r="AF144" s="8"/>
      <c r="AG144" s="8"/>
      <c r="AI144" s="65"/>
      <c r="AJ144" s="8"/>
    </row>
    <row r="145" spans="1:36" ht="16.5" thickBot="1">
      <c r="A145" s="7" t="s">
        <v>145</v>
      </c>
      <c r="B145">
        <v>2952</v>
      </c>
      <c r="C145" s="8">
        <v>90</v>
      </c>
      <c r="D145" s="8">
        <v>235</v>
      </c>
      <c r="E145" s="2">
        <v>0.038145518400492434</v>
      </c>
      <c r="F145" s="2">
        <v>0.03618639302192683</v>
      </c>
      <c r="G145" s="2">
        <f t="shared" si="9"/>
        <v>0.07960704607046071</v>
      </c>
      <c r="H145" s="4">
        <v>167</v>
      </c>
      <c r="I145" s="63">
        <f t="shared" si="8"/>
        <v>14.25609756097561</v>
      </c>
      <c r="J145" s="4">
        <v>0.0469</v>
      </c>
      <c r="K145" s="4">
        <v>0.0408</v>
      </c>
      <c r="L145" s="4">
        <v>0.0414</v>
      </c>
      <c r="M145" s="4">
        <v>5.53</v>
      </c>
      <c r="N145" s="4">
        <v>7.2</v>
      </c>
      <c r="O145" s="5">
        <v>4</v>
      </c>
      <c r="P145">
        <v>3.05</v>
      </c>
      <c r="Q145">
        <v>3.45</v>
      </c>
      <c r="R145" s="8">
        <v>1188360</v>
      </c>
      <c r="S145" s="8">
        <f t="shared" si="10"/>
        <v>1412199489600</v>
      </c>
      <c r="T145" s="65">
        <f t="shared" si="11"/>
        <v>0.006337281784064453</v>
      </c>
      <c r="U145">
        <v>0.01726525305741716</v>
      </c>
      <c r="V145">
        <v>0.01139859875266805</v>
      </c>
      <c r="W145" s="2">
        <v>0.00044873264708302873</v>
      </c>
      <c r="X145" s="2">
        <v>0.029851279825242133</v>
      </c>
      <c r="Y145" s="2"/>
      <c r="Z145" s="2"/>
      <c r="AA145" s="2"/>
      <c r="AB145" s="2"/>
      <c r="AC145" s="2"/>
      <c r="AD145" s="2"/>
      <c r="AE145" s="2"/>
      <c r="AF145" s="8"/>
      <c r="AG145" s="8"/>
      <c r="AI145" s="65"/>
      <c r="AJ145" s="8"/>
    </row>
    <row r="146" spans="1:37" ht="16.5" thickBot="1">
      <c r="A146" s="7" t="s">
        <v>146</v>
      </c>
      <c r="B146">
        <v>3130</v>
      </c>
      <c r="C146" s="8">
        <v>91</v>
      </c>
      <c r="D146" s="8">
        <v>179</v>
      </c>
      <c r="E146" s="2">
        <v>0.16131025645177047</v>
      </c>
      <c r="F146" s="2">
        <v>0.07770446540715314</v>
      </c>
      <c r="G146" s="2">
        <f t="shared" si="9"/>
        <v>0.05718849840255591</v>
      </c>
      <c r="H146" s="4">
        <v>67</v>
      </c>
      <c r="I146" s="63">
        <f t="shared" si="8"/>
        <v>5.3942492012779555</v>
      </c>
      <c r="J146" s="4">
        <v>0.0435</v>
      </c>
      <c r="K146" s="4">
        <v>0.0372</v>
      </c>
      <c r="L146" s="4">
        <v>0.0375</v>
      </c>
      <c r="M146" s="4">
        <v>12.79</v>
      </c>
      <c r="N146" s="4">
        <v>13.62</v>
      </c>
      <c r="O146" s="5">
        <v>8</v>
      </c>
      <c r="P146">
        <v>69.83</v>
      </c>
      <c r="Q146">
        <v>1.41</v>
      </c>
      <c r="R146" s="8">
        <v>10411400</v>
      </c>
      <c r="S146" s="8">
        <f t="shared" si="10"/>
        <v>108397249960000</v>
      </c>
      <c r="T146" s="65">
        <f t="shared" si="11"/>
        <v>0.0032705243495391397</v>
      </c>
      <c r="U146">
        <v>0.009248538024213417</v>
      </c>
      <c r="V146">
        <v>0.011425436095295366</v>
      </c>
      <c r="W146" s="2">
        <v>0.00033922347832220247</v>
      </c>
      <c r="X146" s="2">
        <v>0.023136815031959596</v>
      </c>
      <c r="Y146" s="2"/>
      <c r="Z146" s="2"/>
      <c r="AA146" s="2"/>
      <c r="AB146" s="2"/>
      <c r="AC146" s="2"/>
      <c r="AD146" s="2"/>
      <c r="AE146" s="2"/>
      <c r="AF146" s="8"/>
      <c r="AG146" s="8"/>
      <c r="AI146" s="65"/>
      <c r="AJ146" s="8"/>
      <c r="AK146" s="26"/>
    </row>
    <row r="147" spans="1:36" s="26" customFormat="1" ht="16.5" thickBot="1">
      <c r="A147" s="7" t="s">
        <v>147</v>
      </c>
      <c r="B147">
        <v>2942</v>
      </c>
      <c r="C147" s="8">
        <v>93</v>
      </c>
      <c r="D147" s="8">
        <v>223</v>
      </c>
      <c r="E147" s="2">
        <v>0.11818607402901095</v>
      </c>
      <c r="F147" s="2">
        <v>0.03594768018996497</v>
      </c>
      <c r="G147" s="2">
        <f t="shared" si="9"/>
        <v>0.07579877634262407</v>
      </c>
      <c r="H147" s="4">
        <v>53</v>
      </c>
      <c r="I147" s="63">
        <f t="shared" si="8"/>
        <v>4.539768864717879</v>
      </c>
      <c r="J147" s="4">
        <v>0.0614</v>
      </c>
      <c r="K147" s="4">
        <v>0.0413</v>
      </c>
      <c r="L147" s="4">
        <v>0.0526</v>
      </c>
      <c r="M147" s="4">
        <v>13.92</v>
      </c>
      <c r="N147" s="4">
        <v>17.73</v>
      </c>
      <c r="O147" s="5">
        <v>6</v>
      </c>
      <c r="P147">
        <v>5.18</v>
      </c>
      <c r="Q147">
        <v>4.59</v>
      </c>
      <c r="R147" s="8">
        <v>3505770</v>
      </c>
      <c r="S147" s="8">
        <f t="shared" si="10"/>
        <v>12290423292900</v>
      </c>
      <c r="T147" s="65">
        <f t="shared" si="11"/>
        <v>0.005745454495039146</v>
      </c>
      <c r="U147" s="26">
        <v>0.012832609516953008</v>
      </c>
      <c r="V147" s="26">
        <v>0.021494364964638118</v>
      </c>
      <c r="W147" s="2">
        <v>-0.0002049646074488288</v>
      </c>
      <c r="X147" s="2">
        <v>0.02494147018311804</v>
      </c>
      <c r="Y147" s="2"/>
      <c r="Z147" s="2"/>
      <c r="AA147" s="2"/>
      <c r="AB147" s="2"/>
      <c r="AC147" s="2"/>
      <c r="AD147" s="2"/>
      <c r="AE147" s="2"/>
      <c r="AF147" s="8"/>
      <c r="AG147" s="8"/>
      <c r="AH147" s="65"/>
      <c r="AI147" s="65"/>
      <c r="AJ147" s="8"/>
    </row>
    <row r="148" spans="1:34" s="26" customFormat="1" ht="15.75">
      <c r="A148" s="57"/>
      <c r="B148"/>
      <c r="C148" s="8"/>
      <c r="D148" s="8"/>
      <c r="E148" s="2"/>
      <c r="F148" s="2"/>
      <c r="G148" s="2"/>
      <c r="H148" s="4"/>
      <c r="I148" s="63"/>
      <c r="J148" s="4"/>
      <c r="K148" s="4"/>
      <c r="L148" s="4"/>
      <c r="M148" s="4"/>
      <c r="N148" s="4"/>
      <c r="O148" s="5"/>
      <c r="P148"/>
      <c r="Q148"/>
      <c r="R148" s="8"/>
      <c r="T148" s="66"/>
      <c r="W148" s="2"/>
      <c r="X148" s="2"/>
      <c r="AH148" s="66"/>
    </row>
    <row r="149" spans="1:34" s="16" customFormat="1" ht="15">
      <c r="A149" s="103" t="s">
        <v>165</v>
      </c>
      <c r="B149" s="16">
        <f>AVERAGE(B2:B147)</f>
        <v>2265.0753424657532</v>
      </c>
      <c r="C149" s="16">
        <f aca="true" t="shared" si="12" ref="C149:T149">AVERAGE(C2:C147)</f>
        <v>39.363013698630134</v>
      </c>
      <c r="D149" s="16">
        <f t="shared" si="12"/>
        <v>431.486301369863</v>
      </c>
      <c r="E149" s="16">
        <f t="shared" si="12"/>
        <v>0.04343560956452057</v>
      </c>
      <c r="F149" s="16">
        <f t="shared" si="12"/>
        <v>0.037763466341125866</v>
      </c>
      <c r="G149" s="16">
        <f t="shared" si="12"/>
        <v>0.18615094145611355</v>
      </c>
      <c r="H149" s="16">
        <f t="shared" si="12"/>
        <v>106.58219178082192</v>
      </c>
      <c r="I149" s="16">
        <f t="shared" si="12"/>
        <v>11.76784241241882</v>
      </c>
      <c r="J149" s="16">
        <f t="shared" si="12"/>
        <v>0.04631897695869274</v>
      </c>
      <c r="K149" s="16">
        <f t="shared" si="12"/>
        <v>0.05699517111018326</v>
      </c>
      <c r="L149" s="16">
        <f t="shared" si="12"/>
        <v>0.03756627397260273</v>
      </c>
      <c r="M149" s="16">
        <f t="shared" si="12"/>
        <v>6.444193134575502</v>
      </c>
      <c r="N149" s="16">
        <f t="shared" si="12"/>
        <v>7.801124238549892</v>
      </c>
      <c r="O149" s="16">
        <f t="shared" si="12"/>
        <v>3.76027397260274</v>
      </c>
      <c r="P149" s="16">
        <f t="shared" si="12"/>
        <v>15.589857397260278</v>
      </c>
      <c r="Q149" s="16">
        <f t="shared" si="12"/>
        <v>1.8004452054794524</v>
      </c>
      <c r="R149" s="16">
        <f t="shared" si="12"/>
        <v>231575.95890410958</v>
      </c>
      <c r="S149" s="16">
        <f t="shared" si="12"/>
        <v>963937962463.6986</v>
      </c>
      <c r="T149" s="16">
        <f t="shared" si="12"/>
        <v>0.05427124357853552</v>
      </c>
      <c r="U149" s="16">
        <f>AVERAGE(U2:U147)</f>
        <v>0.012687547833974279</v>
      </c>
      <c r="V149" s="16">
        <f>AVERAGE(V2:V147)</f>
        <v>0.02113544416039245</v>
      </c>
      <c r="W149"/>
      <c r="X149"/>
      <c r="AH149" s="79"/>
    </row>
    <row r="150" spans="1:37" s="26" customFormat="1" ht="14.25">
      <c r="A150" s="95" t="s">
        <v>166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 s="65"/>
      <c r="AI150"/>
      <c r="AJ150"/>
      <c r="AK150"/>
    </row>
    <row r="151" spans="1:32" ht="15">
      <c r="A151" s="96" t="s">
        <v>168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AB151" s="67"/>
      <c r="AD151" s="67"/>
      <c r="AF151" s="67"/>
    </row>
    <row r="152" spans="1:34" s="14" customFormat="1" ht="14.25">
      <c r="A152" s="97">
        <v>0.9</v>
      </c>
      <c r="W152"/>
      <c r="X152"/>
      <c r="AB152" s="75"/>
      <c r="AD152" s="75"/>
      <c r="AF152" s="75"/>
      <c r="AH152" s="76"/>
    </row>
    <row r="153" spans="1:34" s="98" customFormat="1" ht="12.75">
      <c r="A153" s="50" t="s">
        <v>167</v>
      </c>
      <c r="B153" s="16">
        <f>MEDIAN(B2:B147)</f>
        <v>2668.5</v>
      </c>
      <c r="C153" s="16">
        <f aca="true" t="shared" si="13" ref="C153:T153">MEDIAN(C2:C147)</f>
        <v>13</v>
      </c>
      <c r="D153" s="16">
        <f t="shared" si="13"/>
        <v>294</v>
      </c>
      <c r="E153" s="16">
        <f t="shared" si="13"/>
        <v>0.0002702956327174363</v>
      </c>
      <c r="F153" s="16">
        <f t="shared" si="13"/>
        <v>0.00022163250888618258</v>
      </c>
      <c r="G153" s="16">
        <f t="shared" si="13"/>
        <v>0.14568690095846645</v>
      </c>
      <c r="H153" s="16">
        <f t="shared" si="13"/>
        <v>104.5</v>
      </c>
      <c r="I153" s="16">
        <f t="shared" si="13"/>
        <v>11.633865814696485</v>
      </c>
      <c r="J153" s="16">
        <f t="shared" si="13"/>
        <v>0.0347</v>
      </c>
      <c r="K153" s="16">
        <f t="shared" si="13"/>
        <v>0.03775</v>
      </c>
      <c r="L153" s="16">
        <f t="shared" si="13"/>
        <v>0.02905</v>
      </c>
      <c r="M153" s="16">
        <f t="shared" si="13"/>
        <v>5.55</v>
      </c>
      <c r="N153" s="16">
        <f t="shared" si="13"/>
        <v>6.705</v>
      </c>
      <c r="O153" s="16">
        <f t="shared" si="13"/>
        <v>3</v>
      </c>
      <c r="P153" s="16">
        <f t="shared" si="13"/>
        <v>8.65</v>
      </c>
      <c r="Q153" s="16">
        <f t="shared" si="13"/>
        <v>0.795</v>
      </c>
      <c r="R153" s="16">
        <f t="shared" si="13"/>
        <v>17722</v>
      </c>
      <c r="S153" s="16">
        <f t="shared" si="13"/>
        <v>314078120</v>
      </c>
      <c r="T153" s="16">
        <f t="shared" si="13"/>
        <v>0.021229674693015135</v>
      </c>
      <c r="U153" s="16">
        <f>MEDIAN(U2:U147)</f>
        <v>0.010581454811183395</v>
      </c>
      <c r="V153" s="16">
        <f>MEDIAN(V2:V147)</f>
        <v>0.016176856373950527</v>
      </c>
      <c r="W153"/>
      <c r="X153"/>
      <c r="AB153" s="104"/>
      <c r="AD153" s="104"/>
      <c r="AF153" s="104"/>
      <c r="AH153" s="101"/>
    </row>
    <row r="154" spans="1:37" s="102" customFormat="1" ht="13.5" thickBot="1">
      <c r="A154" s="93">
        <v>0.1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/>
      <c r="X154"/>
      <c r="Y154" s="99"/>
      <c r="Z154" s="99"/>
      <c r="AA154" s="99"/>
      <c r="AB154" s="99"/>
      <c r="AC154" s="99"/>
      <c r="AD154" s="99"/>
      <c r="AE154" s="99"/>
      <c r="AF154" s="100"/>
      <c r="AG154" s="100"/>
      <c r="AH154" s="101"/>
      <c r="AI154" s="101"/>
      <c r="AJ154" s="99"/>
      <c r="AK154" s="99"/>
    </row>
    <row r="155" spans="1:38" s="52" customFormat="1" ht="13.5" thickBot="1">
      <c r="A155" s="53" t="s">
        <v>169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/>
      <c r="X155"/>
      <c r="Y155" s="2"/>
      <c r="Z155" s="2"/>
      <c r="AA155" s="2"/>
      <c r="AB155" s="2"/>
      <c r="AC155" s="2"/>
      <c r="AD155" s="2"/>
      <c r="AE155" s="2"/>
      <c r="AF155" s="8"/>
      <c r="AG155" s="8"/>
      <c r="AH155" s="65"/>
      <c r="AI155" s="65"/>
      <c r="AJ155" s="2"/>
      <c r="AK155" s="2"/>
      <c r="AL155" s="51"/>
    </row>
    <row r="156" spans="1:37" s="52" customFormat="1" ht="14.25">
      <c r="A156" s="1"/>
      <c r="B156"/>
      <c r="C156" s="54"/>
      <c r="D156" s="54"/>
      <c r="E156" s="51"/>
      <c r="F156" s="51"/>
      <c r="G156" s="51"/>
      <c r="H156" s="51"/>
      <c r="I156" s="49"/>
      <c r="J156" s="49"/>
      <c r="K156" s="49"/>
      <c r="L156" s="49"/>
      <c r="M156" s="49"/>
      <c r="N156" s="49"/>
      <c r="O156" s="54"/>
      <c r="P156" s="51"/>
      <c r="Q156" s="51"/>
      <c r="R156" s="54"/>
      <c r="T156" s="65"/>
      <c r="W156"/>
      <c r="X156"/>
      <c r="Y156" s="2"/>
      <c r="Z156" s="2"/>
      <c r="AA156" s="2"/>
      <c r="AB156" s="2"/>
      <c r="AC156" s="2"/>
      <c r="AD156" s="2"/>
      <c r="AE156" s="2"/>
      <c r="AF156" s="8"/>
      <c r="AG156" s="8"/>
      <c r="AH156" s="65"/>
      <c r="AI156" s="65"/>
      <c r="AJ156" s="2"/>
      <c r="AK156" s="2"/>
    </row>
    <row r="157" ht="14.25">
      <c r="O157" s="56"/>
    </row>
    <row r="159" spans="25:37" ht="14.25">
      <c r="Y159" s="81"/>
      <c r="Z159" s="81"/>
      <c r="AA159" s="81"/>
      <c r="AB159" s="81"/>
      <c r="AC159" s="81"/>
      <c r="AD159" s="81"/>
      <c r="AE159" s="81"/>
      <c r="AF159" s="81"/>
      <c r="AG159" s="81"/>
      <c r="AH159" s="84"/>
      <c r="AI159" s="81"/>
      <c r="AJ159" s="81"/>
      <c r="AK159" s="81"/>
    </row>
    <row r="161" ht="12.75">
      <c r="A161"/>
    </row>
    <row r="162" spans="1:34" ht="12.75">
      <c r="A162"/>
      <c r="E162"/>
      <c r="F162"/>
      <c r="G162"/>
      <c r="I162" s="65"/>
      <c r="R162"/>
      <c r="T162"/>
      <c r="W162" s="69"/>
      <c r="X162" s="69"/>
      <c r="AH162"/>
    </row>
    <row r="163" spans="1:34" ht="12.75">
      <c r="A163"/>
      <c r="E163"/>
      <c r="F163"/>
      <c r="G163"/>
      <c r="I163" s="65"/>
      <c r="R163"/>
      <c r="T163"/>
      <c r="W163" s="14"/>
      <c r="X163" s="14"/>
      <c r="AH163"/>
    </row>
    <row r="164" spans="1:34" ht="12.75">
      <c r="A164" s="69"/>
      <c r="B164" s="69"/>
      <c r="E164"/>
      <c r="F164"/>
      <c r="G164"/>
      <c r="I164" s="65"/>
      <c r="R164"/>
      <c r="T164"/>
      <c r="W164" s="14"/>
      <c r="X164" s="14"/>
      <c r="AH164"/>
    </row>
    <row r="165" spans="1:34" ht="12.75">
      <c r="A165"/>
      <c r="C165" s="69"/>
      <c r="D165" s="69"/>
      <c r="E165" s="69"/>
      <c r="F165" s="69"/>
      <c r="G165" s="69"/>
      <c r="H165" s="69"/>
      <c r="I165" s="77"/>
      <c r="J165" s="69"/>
      <c r="K165" s="69"/>
      <c r="L165" s="69"/>
      <c r="R165"/>
      <c r="T165"/>
      <c r="AH165"/>
    </row>
    <row r="166" spans="1:34" ht="12.75">
      <c r="A166"/>
      <c r="E166"/>
      <c r="F166"/>
      <c r="G166"/>
      <c r="I166" s="65"/>
      <c r="R166"/>
      <c r="T166"/>
      <c r="AH166"/>
    </row>
    <row r="167" spans="1:34" ht="12.75">
      <c r="A167"/>
      <c r="E167"/>
      <c r="F167"/>
      <c r="G167"/>
      <c r="I167" s="65"/>
      <c r="R167"/>
      <c r="T167"/>
      <c r="W167" s="14"/>
      <c r="X167" s="14"/>
      <c r="AH167"/>
    </row>
    <row r="168" spans="1:34" ht="12.75">
      <c r="A168"/>
      <c r="E168"/>
      <c r="F168"/>
      <c r="G168"/>
      <c r="I168" s="65"/>
      <c r="R168"/>
      <c r="T168"/>
      <c r="W168" s="16"/>
      <c r="X168" s="16"/>
      <c r="AH168"/>
    </row>
    <row r="169" spans="1:34" ht="12.75">
      <c r="A169"/>
      <c r="E169"/>
      <c r="F169"/>
      <c r="G169"/>
      <c r="I169" s="65"/>
      <c r="R169"/>
      <c r="T169"/>
      <c r="W169" s="22"/>
      <c r="X169" s="22"/>
      <c r="AH169"/>
    </row>
    <row r="170" spans="1:34" ht="12.75">
      <c r="A170"/>
      <c r="E170"/>
      <c r="F170"/>
      <c r="G170"/>
      <c r="I170" s="65"/>
      <c r="R170"/>
      <c r="T170"/>
      <c r="AH170"/>
    </row>
    <row r="171" spans="1:34" ht="12.75">
      <c r="A171"/>
      <c r="E171"/>
      <c r="F171"/>
      <c r="G171"/>
      <c r="I171" s="65"/>
      <c r="R171"/>
      <c r="T171"/>
      <c r="AH171"/>
    </row>
    <row r="172" spans="1:34" ht="12.75">
      <c r="A172"/>
      <c r="E172"/>
      <c r="F172"/>
      <c r="G172"/>
      <c r="I172" s="65"/>
      <c r="R172"/>
      <c r="T172"/>
      <c r="AH172"/>
    </row>
    <row r="173" spans="1:34" ht="12.75">
      <c r="A173"/>
      <c r="E173"/>
      <c r="F173"/>
      <c r="G173"/>
      <c r="I173" s="65"/>
      <c r="R173"/>
      <c r="T173"/>
      <c r="AH173"/>
    </row>
    <row r="174" spans="1:34" ht="12.75">
      <c r="A174"/>
      <c r="E174"/>
      <c r="F174"/>
      <c r="G174"/>
      <c r="I174" s="65"/>
      <c r="R174"/>
      <c r="T174"/>
      <c r="AH174"/>
    </row>
    <row r="175" spans="1:34" ht="12.75">
      <c r="A175"/>
      <c r="E175"/>
      <c r="F175"/>
      <c r="G175"/>
      <c r="I175" s="65"/>
      <c r="R175"/>
      <c r="T175"/>
      <c r="W175" s="22"/>
      <c r="X175" s="22"/>
      <c r="AH175"/>
    </row>
    <row r="176" spans="1:34" ht="12.75">
      <c r="A176"/>
      <c r="E176"/>
      <c r="F176"/>
      <c r="G176"/>
      <c r="I176" s="65"/>
      <c r="R176"/>
      <c r="T176"/>
      <c r="AH176"/>
    </row>
    <row r="177" spans="1:24" s="69" customFormat="1" ht="12.75">
      <c r="A177"/>
      <c r="B177"/>
      <c r="C177"/>
      <c r="D177"/>
      <c r="E177"/>
      <c r="F177"/>
      <c r="G177"/>
      <c r="H177"/>
      <c r="I177" s="65"/>
      <c r="J177"/>
      <c r="K177"/>
      <c r="L177"/>
      <c r="M177"/>
      <c r="W177"/>
      <c r="X177"/>
    </row>
    <row r="178" spans="1:24" s="14" customFormat="1" ht="12.75">
      <c r="A178"/>
      <c r="B178"/>
      <c r="C178"/>
      <c r="D178"/>
      <c r="E178"/>
      <c r="F178"/>
      <c r="G178"/>
      <c r="H178"/>
      <c r="I178" s="65"/>
      <c r="J178"/>
      <c r="K178"/>
      <c r="L178"/>
      <c r="M178" s="69"/>
      <c r="W178"/>
      <c r="X178"/>
    </row>
    <row r="179" spans="1:24" s="14" customFormat="1" ht="12.75">
      <c r="A179"/>
      <c r="B179"/>
      <c r="C179"/>
      <c r="D179"/>
      <c r="E179"/>
      <c r="F179"/>
      <c r="G179"/>
      <c r="H179"/>
      <c r="I179" s="65"/>
      <c r="J179"/>
      <c r="K179"/>
      <c r="L179"/>
      <c r="W179"/>
      <c r="X179"/>
    </row>
    <row r="180" spans="1:34" ht="12.75">
      <c r="A180"/>
      <c r="E180"/>
      <c r="F180"/>
      <c r="G180"/>
      <c r="I180" s="65"/>
      <c r="M180" s="14"/>
      <c r="R180"/>
      <c r="T180"/>
      <c r="AH180"/>
    </row>
    <row r="181" spans="1:34" ht="12.75">
      <c r="A181"/>
      <c r="E181"/>
      <c r="F181"/>
      <c r="G181"/>
      <c r="I181" s="65"/>
      <c r="R181"/>
      <c r="T181"/>
      <c r="AH181"/>
    </row>
    <row r="182" spans="1:24" s="14" customFormat="1" ht="12.75">
      <c r="A182"/>
      <c r="B182"/>
      <c r="C182"/>
      <c r="D182"/>
      <c r="E182"/>
      <c r="F182"/>
      <c r="G182"/>
      <c r="H182"/>
      <c r="I182" s="65"/>
      <c r="J182"/>
      <c r="K182"/>
      <c r="L182"/>
      <c r="M182"/>
      <c r="W182"/>
      <c r="X182"/>
    </row>
    <row r="183" spans="1:24" s="16" customFormat="1" ht="12.75">
      <c r="A183"/>
      <c r="B183"/>
      <c r="C183"/>
      <c r="D183"/>
      <c r="E183"/>
      <c r="F183"/>
      <c r="G183"/>
      <c r="H183"/>
      <c r="I183" s="65"/>
      <c r="J183"/>
      <c r="K183"/>
      <c r="L183"/>
      <c r="M183" s="14"/>
      <c r="W183"/>
      <c r="X183"/>
    </row>
    <row r="184" spans="1:24" s="22" customFormat="1" ht="12.75">
      <c r="A184" s="72"/>
      <c r="B184" s="72"/>
      <c r="C184"/>
      <c r="D184"/>
      <c r="E184"/>
      <c r="F184"/>
      <c r="G184"/>
      <c r="H184"/>
      <c r="I184" s="65"/>
      <c r="J184"/>
      <c r="K184"/>
      <c r="L184"/>
      <c r="M184" s="16"/>
      <c r="W184"/>
      <c r="X184"/>
    </row>
    <row r="185" spans="1:34" ht="12.75">
      <c r="A185"/>
      <c r="C185" s="72"/>
      <c r="D185" s="72"/>
      <c r="E185" s="72"/>
      <c r="F185" s="72"/>
      <c r="G185" s="72"/>
      <c r="H185" s="72"/>
      <c r="I185" s="85"/>
      <c r="J185" s="72"/>
      <c r="K185" s="72"/>
      <c r="L185" s="72"/>
      <c r="M185" s="22"/>
      <c r="R185"/>
      <c r="T185"/>
      <c r="AH185"/>
    </row>
    <row r="186" spans="1:34" ht="12.75">
      <c r="A186"/>
      <c r="E186"/>
      <c r="F186"/>
      <c r="G186"/>
      <c r="I186" s="65"/>
      <c r="R186"/>
      <c r="T186"/>
      <c r="AH186"/>
    </row>
    <row r="187" spans="1:34" ht="12.75">
      <c r="A187"/>
      <c r="E187"/>
      <c r="F187"/>
      <c r="G187"/>
      <c r="I187" s="65"/>
      <c r="R187"/>
      <c r="T187"/>
      <c r="AH187"/>
    </row>
    <row r="188" spans="1:34" ht="12.75">
      <c r="A188"/>
      <c r="E188"/>
      <c r="F188"/>
      <c r="G188"/>
      <c r="I188" s="65"/>
      <c r="R188"/>
      <c r="T188"/>
      <c r="AH188"/>
    </row>
    <row r="189" spans="1:34" ht="12.75">
      <c r="A189" s="22"/>
      <c r="B189" s="22"/>
      <c r="E189"/>
      <c r="F189"/>
      <c r="G189"/>
      <c r="I189" s="65"/>
      <c r="R189"/>
      <c r="T189"/>
      <c r="AH189"/>
    </row>
    <row r="190" spans="1:24" s="22" customFormat="1" ht="12.75">
      <c r="A190" s="69"/>
      <c r="B190" s="69"/>
      <c r="I190" s="80"/>
      <c r="M190"/>
      <c r="W190" s="81"/>
      <c r="X190" s="81"/>
    </row>
    <row r="191" spans="1:34" ht="12.75">
      <c r="A191"/>
      <c r="C191" s="69"/>
      <c r="D191" s="69"/>
      <c r="E191" s="69"/>
      <c r="F191" s="69"/>
      <c r="G191" s="69"/>
      <c r="H191" s="69"/>
      <c r="I191" s="77"/>
      <c r="J191" s="69"/>
      <c r="K191" s="69"/>
      <c r="L191" s="69"/>
      <c r="M191" s="22"/>
      <c r="R191"/>
      <c r="T191"/>
      <c r="AH191"/>
    </row>
    <row r="192" spans="1:34" ht="12.75">
      <c r="A192"/>
      <c r="E192"/>
      <c r="F192"/>
      <c r="G192"/>
      <c r="I192" s="65"/>
      <c r="R192"/>
      <c r="T192"/>
      <c r="AH192"/>
    </row>
    <row r="193" spans="1:34" ht="12.75">
      <c r="A193"/>
      <c r="E193"/>
      <c r="F193"/>
      <c r="G193"/>
      <c r="I193" s="65"/>
      <c r="R193"/>
      <c r="T193"/>
      <c r="AH193"/>
    </row>
    <row r="194" spans="1:34" ht="12.75">
      <c r="A194"/>
      <c r="E194"/>
      <c r="F194"/>
      <c r="G194"/>
      <c r="I194" s="65"/>
      <c r="R194"/>
      <c r="T194"/>
      <c r="AH194"/>
    </row>
    <row r="195" spans="1:34" ht="12.75">
      <c r="A195"/>
      <c r="E195"/>
      <c r="F195"/>
      <c r="G195"/>
      <c r="I195" s="65"/>
      <c r="R195"/>
      <c r="T195"/>
      <c r="AH195"/>
    </row>
    <row r="196" spans="1:34" ht="12.75">
      <c r="A196"/>
      <c r="E196"/>
      <c r="F196"/>
      <c r="G196"/>
      <c r="I196" s="65"/>
      <c r="R196"/>
      <c r="T196"/>
      <c r="W196" s="69"/>
      <c r="X196" s="69"/>
      <c r="AH196"/>
    </row>
    <row r="197" spans="1:34" ht="12.75">
      <c r="A197"/>
      <c r="E197"/>
      <c r="F197"/>
      <c r="G197"/>
      <c r="I197" s="65"/>
      <c r="R197"/>
      <c r="T197"/>
      <c r="AH197"/>
    </row>
    <row r="198" spans="1:34" ht="12.75">
      <c r="A198"/>
      <c r="E198"/>
      <c r="F198"/>
      <c r="G198"/>
      <c r="I198" s="65"/>
      <c r="R198"/>
      <c r="T198"/>
      <c r="AH198"/>
    </row>
    <row r="199" spans="1:34" ht="12.75">
      <c r="A199" s="22"/>
      <c r="B199" s="22"/>
      <c r="E199"/>
      <c r="F199"/>
      <c r="G199"/>
      <c r="I199" s="65"/>
      <c r="R199"/>
      <c r="T199"/>
      <c r="AH199"/>
    </row>
    <row r="200" spans="1:34" ht="12.75">
      <c r="A200"/>
      <c r="C200" s="22"/>
      <c r="D200" s="22"/>
      <c r="E200" s="22"/>
      <c r="F200" s="22"/>
      <c r="G200" s="22"/>
      <c r="H200" s="22"/>
      <c r="I200" s="80"/>
      <c r="J200" s="22"/>
      <c r="K200" s="22"/>
      <c r="L200" s="22"/>
      <c r="R200"/>
      <c r="T200"/>
      <c r="AH200"/>
    </row>
    <row r="201" spans="1:34" ht="12.75">
      <c r="A201"/>
      <c r="E201"/>
      <c r="F201"/>
      <c r="G201"/>
      <c r="I201" s="65"/>
      <c r="R201"/>
      <c r="T201"/>
      <c r="AH201"/>
    </row>
    <row r="202" spans="1:34" ht="12.75">
      <c r="A202"/>
      <c r="E202"/>
      <c r="F202"/>
      <c r="G202"/>
      <c r="I202" s="65"/>
      <c r="R202"/>
      <c r="T202"/>
      <c r="AH202"/>
    </row>
    <row r="203" spans="1:34" ht="12.75">
      <c r="A203"/>
      <c r="E203"/>
      <c r="F203"/>
      <c r="G203"/>
      <c r="I203" s="65"/>
      <c r="R203"/>
      <c r="T203"/>
      <c r="AH203"/>
    </row>
    <row r="204" spans="1:34" ht="12.75">
      <c r="A204"/>
      <c r="E204"/>
      <c r="F204"/>
      <c r="G204"/>
      <c r="I204" s="65"/>
      <c r="R204"/>
      <c r="T204"/>
      <c r="AH204"/>
    </row>
    <row r="205" spans="1:24" s="81" customFormat="1" ht="12.75">
      <c r="A205"/>
      <c r="B205"/>
      <c r="C205"/>
      <c r="D205"/>
      <c r="E205"/>
      <c r="F205"/>
      <c r="G205"/>
      <c r="H205"/>
      <c r="I205" s="65"/>
      <c r="J205"/>
      <c r="K205"/>
      <c r="L205"/>
      <c r="M205"/>
      <c r="W205"/>
      <c r="X205"/>
    </row>
    <row r="206" spans="1:34" ht="12.75">
      <c r="A206"/>
      <c r="E206"/>
      <c r="F206"/>
      <c r="G206"/>
      <c r="I206" s="65"/>
      <c r="M206" s="81"/>
      <c r="R206"/>
      <c r="T206"/>
      <c r="AH206"/>
    </row>
    <row r="207" spans="1:34" ht="12.75">
      <c r="A207"/>
      <c r="E207"/>
      <c r="F207"/>
      <c r="G207"/>
      <c r="I207" s="65"/>
      <c r="R207"/>
      <c r="T207"/>
      <c r="AH207"/>
    </row>
    <row r="208" spans="1:34" ht="12.75">
      <c r="A208"/>
      <c r="E208"/>
      <c r="F208"/>
      <c r="G208"/>
      <c r="I208" s="65"/>
      <c r="R208"/>
      <c r="T208"/>
      <c r="AH208"/>
    </row>
    <row r="209" spans="1:34" ht="12.75">
      <c r="A209"/>
      <c r="E209"/>
      <c r="F209"/>
      <c r="G209"/>
      <c r="I209" s="65"/>
      <c r="R209"/>
      <c r="T209"/>
      <c r="AH209"/>
    </row>
    <row r="210" spans="1:34" ht="12.75">
      <c r="A210"/>
      <c r="E210"/>
      <c r="F210"/>
      <c r="G210"/>
      <c r="I210" s="65"/>
      <c r="R210"/>
      <c r="T210"/>
      <c r="AH210"/>
    </row>
    <row r="211" spans="1:24" s="69" customFormat="1" ht="12.75">
      <c r="A211"/>
      <c r="B211"/>
      <c r="C211"/>
      <c r="D211"/>
      <c r="E211"/>
      <c r="F211"/>
      <c r="G211"/>
      <c r="H211"/>
      <c r="I211" s="65"/>
      <c r="J211"/>
      <c r="K211"/>
      <c r="L211"/>
      <c r="M211"/>
      <c r="W211"/>
      <c r="X211"/>
    </row>
    <row r="212" spans="1:34" ht="12.75">
      <c r="A212" s="72"/>
      <c r="B212" s="72"/>
      <c r="E212"/>
      <c r="F212"/>
      <c r="G212"/>
      <c r="I212" s="65"/>
      <c r="M212" s="69"/>
      <c r="R212"/>
      <c r="T212"/>
      <c r="AH212"/>
    </row>
    <row r="213" spans="1:34" ht="12.75">
      <c r="A213"/>
      <c r="C213" s="72"/>
      <c r="D213" s="72"/>
      <c r="E213" s="72"/>
      <c r="F213" s="72"/>
      <c r="G213" s="72"/>
      <c r="H213" s="72"/>
      <c r="I213" s="85"/>
      <c r="J213" s="72"/>
      <c r="K213" s="72"/>
      <c r="L213" s="72"/>
      <c r="R213"/>
      <c r="T213"/>
      <c r="AH213"/>
    </row>
    <row r="214" spans="1:34" ht="12.75">
      <c r="A214" s="69"/>
      <c r="B214" s="69"/>
      <c r="E214"/>
      <c r="F214"/>
      <c r="G214"/>
      <c r="I214" s="65"/>
      <c r="R214"/>
      <c r="T214"/>
      <c r="AH214"/>
    </row>
    <row r="215" spans="1:34" ht="12.75">
      <c r="A215"/>
      <c r="C215" s="69"/>
      <c r="D215" s="69"/>
      <c r="E215" s="69"/>
      <c r="F215" s="69"/>
      <c r="G215" s="69"/>
      <c r="H215" s="69"/>
      <c r="I215" s="77"/>
      <c r="J215" s="69"/>
      <c r="K215" s="69"/>
      <c r="L215" s="69"/>
      <c r="R215"/>
      <c r="T215"/>
      <c r="AH215"/>
    </row>
    <row r="216" spans="1:34" ht="12.75">
      <c r="A216"/>
      <c r="E216"/>
      <c r="F216"/>
      <c r="G216"/>
      <c r="I216" s="65"/>
      <c r="R216"/>
      <c r="T216"/>
      <c r="W216" s="72"/>
      <c r="X216" s="72"/>
      <c r="AH216"/>
    </row>
    <row r="217" spans="1:34" ht="12.75">
      <c r="A217"/>
      <c r="E217"/>
      <c r="F217"/>
      <c r="G217"/>
      <c r="I217" s="65"/>
      <c r="R217"/>
      <c r="T217"/>
      <c r="AH217"/>
    </row>
    <row r="218" spans="1:34" ht="12.75">
      <c r="A218"/>
      <c r="E218"/>
      <c r="F218"/>
      <c r="G218"/>
      <c r="I218" s="65"/>
      <c r="R218"/>
      <c r="T218"/>
      <c r="AH218"/>
    </row>
    <row r="219" spans="1:34" ht="12.75">
      <c r="A219"/>
      <c r="E219"/>
      <c r="F219"/>
      <c r="G219"/>
      <c r="I219" s="65"/>
      <c r="R219"/>
      <c r="T219"/>
      <c r="AH219"/>
    </row>
    <row r="220" spans="1:34" ht="12.75">
      <c r="A220"/>
      <c r="E220"/>
      <c r="F220"/>
      <c r="G220"/>
      <c r="I220" s="65"/>
      <c r="R220"/>
      <c r="T220"/>
      <c r="AH220"/>
    </row>
    <row r="221" spans="1:34" ht="12.75">
      <c r="A221"/>
      <c r="E221"/>
      <c r="F221"/>
      <c r="G221"/>
      <c r="I221" s="65"/>
      <c r="R221"/>
      <c r="T221"/>
      <c r="W221" s="22"/>
      <c r="X221" s="22"/>
      <c r="AH221"/>
    </row>
    <row r="222" spans="1:34" ht="12.75">
      <c r="A222"/>
      <c r="E222"/>
      <c r="F222"/>
      <c r="G222"/>
      <c r="I222" s="65"/>
      <c r="R222"/>
      <c r="T222"/>
      <c r="W222" s="69"/>
      <c r="X222" s="69"/>
      <c r="AH222"/>
    </row>
    <row r="223" spans="1:34" ht="12.75">
      <c r="A223"/>
      <c r="E223"/>
      <c r="F223"/>
      <c r="G223"/>
      <c r="I223" s="65"/>
      <c r="R223"/>
      <c r="T223"/>
      <c r="AH223"/>
    </row>
    <row r="224" spans="1:34" ht="12.75">
      <c r="A224"/>
      <c r="E224"/>
      <c r="F224"/>
      <c r="G224"/>
      <c r="I224" s="65"/>
      <c r="R224"/>
      <c r="T224"/>
      <c r="AH224"/>
    </row>
    <row r="225" spans="1:34" ht="12.75">
      <c r="A225"/>
      <c r="E225"/>
      <c r="F225"/>
      <c r="G225"/>
      <c r="I225" s="65"/>
      <c r="R225"/>
      <c r="T225"/>
      <c r="AH225"/>
    </row>
    <row r="226" spans="1:34" ht="12.75">
      <c r="A226"/>
      <c r="E226"/>
      <c r="F226"/>
      <c r="G226"/>
      <c r="I226" s="65"/>
      <c r="R226"/>
      <c r="T226"/>
      <c r="AH226"/>
    </row>
    <row r="227" spans="1:34" ht="12.75">
      <c r="A227" s="22"/>
      <c r="B227" s="22"/>
      <c r="E227"/>
      <c r="F227"/>
      <c r="G227"/>
      <c r="I227" s="65"/>
      <c r="R227"/>
      <c r="T227"/>
      <c r="AH227"/>
    </row>
    <row r="228" spans="1:34" ht="12.75">
      <c r="A228" s="16"/>
      <c r="B228" s="16"/>
      <c r="C228" s="22"/>
      <c r="D228" s="22"/>
      <c r="E228" s="22"/>
      <c r="F228" s="22"/>
      <c r="G228" s="22"/>
      <c r="H228" s="22"/>
      <c r="I228" s="80"/>
      <c r="J228" s="22"/>
      <c r="K228" s="22"/>
      <c r="L228" s="22"/>
      <c r="R228"/>
      <c r="T228"/>
      <c r="AH228"/>
    </row>
    <row r="229" spans="1:34" ht="12.75">
      <c r="A229"/>
      <c r="C229" s="16"/>
      <c r="D229" s="16"/>
      <c r="E229" s="16"/>
      <c r="F229" s="16"/>
      <c r="G229" s="16"/>
      <c r="H229" s="16"/>
      <c r="I229" s="79"/>
      <c r="J229" s="16"/>
      <c r="K229" s="16"/>
      <c r="L229" s="16"/>
      <c r="R229"/>
      <c r="T229"/>
      <c r="AH229"/>
    </row>
    <row r="230" spans="1:34" ht="12.75">
      <c r="A230"/>
      <c r="E230"/>
      <c r="F230"/>
      <c r="G230"/>
      <c r="I230" s="65"/>
      <c r="R230"/>
      <c r="T230"/>
      <c r="AH230"/>
    </row>
    <row r="231" spans="1:24" s="72" customFormat="1" ht="12.75">
      <c r="A231"/>
      <c r="B231"/>
      <c r="C231"/>
      <c r="D231"/>
      <c r="E231"/>
      <c r="F231"/>
      <c r="G231"/>
      <c r="H231"/>
      <c r="I231" s="65"/>
      <c r="J231"/>
      <c r="K231"/>
      <c r="L231"/>
      <c r="M231"/>
      <c r="W231" s="22"/>
      <c r="X231" s="22"/>
    </row>
    <row r="232" spans="1:34" ht="12.75">
      <c r="A232" s="86"/>
      <c r="B232" s="86"/>
      <c r="E232"/>
      <c r="F232"/>
      <c r="G232"/>
      <c r="I232" s="65"/>
      <c r="M232" s="72"/>
      <c r="R232"/>
      <c r="T232"/>
      <c r="AH232"/>
    </row>
    <row r="233" spans="1:34" ht="12.75">
      <c r="A233"/>
      <c r="C233" s="86"/>
      <c r="D233" s="86"/>
      <c r="E233" s="86"/>
      <c r="F233" s="86"/>
      <c r="G233" s="86"/>
      <c r="H233" s="86"/>
      <c r="I233" s="87"/>
      <c r="J233" s="86"/>
      <c r="K233" s="86"/>
      <c r="L233" s="86"/>
      <c r="R233"/>
      <c r="T233"/>
      <c r="AH233"/>
    </row>
    <row r="234" spans="1:34" ht="12.75">
      <c r="A234"/>
      <c r="E234"/>
      <c r="F234"/>
      <c r="G234"/>
      <c r="I234" s="65"/>
      <c r="R234"/>
      <c r="T234"/>
      <c r="AH234"/>
    </row>
    <row r="235" spans="1:34" ht="12.75">
      <c r="A235"/>
      <c r="E235"/>
      <c r="F235"/>
      <c r="G235"/>
      <c r="I235" s="65"/>
      <c r="R235"/>
      <c r="T235"/>
      <c r="AH235"/>
    </row>
    <row r="236" spans="1:24" s="22" customFormat="1" ht="12.75">
      <c r="A236"/>
      <c r="B236"/>
      <c r="C236"/>
      <c r="D236"/>
      <c r="E236"/>
      <c r="F236"/>
      <c r="G236"/>
      <c r="H236"/>
      <c r="I236" s="65"/>
      <c r="J236"/>
      <c r="K236"/>
      <c r="L236"/>
      <c r="M236"/>
      <c r="W236"/>
      <c r="X236"/>
    </row>
    <row r="237" spans="1:24" s="69" customFormat="1" ht="12.75">
      <c r="A237"/>
      <c r="B237"/>
      <c r="C237"/>
      <c r="D237"/>
      <c r="E237"/>
      <c r="F237"/>
      <c r="G237"/>
      <c r="H237"/>
      <c r="I237" s="65"/>
      <c r="J237"/>
      <c r="K237"/>
      <c r="L237"/>
      <c r="M237" s="22"/>
      <c r="W237"/>
      <c r="X237"/>
    </row>
    <row r="238" spans="1:34" ht="12.75">
      <c r="A238"/>
      <c r="E238"/>
      <c r="F238"/>
      <c r="G238"/>
      <c r="I238" s="65"/>
      <c r="M238" s="69"/>
      <c r="R238"/>
      <c r="T238"/>
      <c r="AH238"/>
    </row>
    <row r="239" spans="1:34" ht="12.75">
      <c r="A239"/>
      <c r="E239"/>
      <c r="F239"/>
      <c r="G239"/>
      <c r="I239" s="65"/>
      <c r="R239"/>
      <c r="T239"/>
      <c r="AH239"/>
    </row>
    <row r="240" spans="1:34" ht="12.75">
      <c r="A240"/>
      <c r="E240"/>
      <c r="F240"/>
      <c r="G240"/>
      <c r="I240" s="65"/>
      <c r="R240"/>
      <c r="T240"/>
      <c r="AH240"/>
    </row>
    <row r="241" spans="1:34" ht="12.75">
      <c r="A241"/>
      <c r="E241"/>
      <c r="F241"/>
      <c r="G241"/>
      <c r="I241" s="65"/>
      <c r="R241"/>
      <c r="T241"/>
      <c r="AH241"/>
    </row>
    <row r="242" spans="1:34" ht="12.75">
      <c r="A242"/>
      <c r="E242"/>
      <c r="F242"/>
      <c r="G242"/>
      <c r="I242" s="65"/>
      <c r="R242"/>
      <c r="T242"/>
      <c r="AH242"/>
    </row>
    <row r="243" spans="1:34" ht="12.75">
      <c r="A243" s="44"/>
      <c r="B243" s="44"/>
      <c r="E243"/>
      <c r="F243"/>
      <c r="G243"/>
      <c r="I243" s="65"/>
      <c r="R243"/>
      <c r="T243"/>
      <c r="AH243"/>
    </row>
    <row r="244" spans="1:34" ht="12.75">
      <c r="A244" s="89"/>
      <c r="B244" s="89"/>
      <c r="C244" s="44"/>
      <c r="D244" s="44"/>
      <c r="E244" s="44"/>
      <c r="F244" s="44"/>
      <c r="G244" s="44"/>
      <c r="H244" s="44"/>
      <c r="I244" s="88"/>
      <c r="J244" s="44"/>
      <c r="K244" s="44"/>
      <c r="L244" s="44"/>
      <c r="R244"/>
      <c r="T244"/>
      <c r="W244" s="72"/>
      <c r="X244" s="72"/>
      <c r="AH244"/>
    </row>
    <row r="245" spans="1:34" ht="12.75">
      <c r="A245"/>
      <c r="C245" s="89"/>
      <c r="D245" s="89"/>
      <c r="E245" s="89"/>
      <c r="F245" s="89"/>
      <c r="G245" s="89"/>
      <c r="H245" s="89"/>
      <c r="I245" s="90"/>
      <c r="J245" s="89"/>
      <c r="K245" s="89"/>
      <c r="L245" s="89"/>
      <c r="R245"/>
      <c r="T245"/>
      <c r="AH245"/>
    </row>
    <row r="246" spans="1:24" s="22" customFormat="1" ht="12.75">
      <c r="A246"/>
      <c r="B246"/>
      <c r="C246"/>
      <c r="D246"/>
      <c r="E246"/>
      <c r="F246"/>
      <c r="G246"/>
      <c r="H246"/>
      <c r="I246" s="65"/>
      <c r="J246"/>
      <c r="K246"/>
      <c r="L246"/>
      <c r="M246"/>
      <c r="W246" s="69"/>
      <c r="X246" s="69"/>
    </row>
    <row r="247" spans="1:34" ht="12.75">
      <c r="A247"/>
      <c r="E247"/>
      <c r="F247"/>
      <c r="G247"/>
      <c r="I247" s="65"/>
      <c r="M247" s="22"/>
      <c r="R247"/>
      <c r="T247"/>
      <c r="AH247"/>
    </row>
    <row r="248" spans="1:34" ht="12.75">
      <c r="A248" s="81"/>
      <c r="B248" s="81"/>
      <c r="E248"/>
      <c r="F248"/>
      <c r="G248"/>
      <c r="I248" s="65"/>
      <c r="R248"/>
      <c r="T248"/>
      <c r="AH248"/>
    </row>
    <row r="249" spans="1:34" ht="12.75">
      <c r="A249" s="22"/>
      <c r="B249" s="22"/>
      <c r="C249" s="81"/>
      <c r="D249" s="81"/>
      <c r="E249" s="81"/>
      <c r="F249" s="81"/>
      <c r="G249" s="81"/>
      <c r="H249" s="81"/>
      <c r="I249" s="84"/>
      <c r="J249" s="81"/>
      <c r="K249" s="81"/>
      <c r="L249" s="81"/>
      <c r="R249"/>
      <c r="T249"/>
      <c r="AH249"/>
    </row>
    <row r="250" spans="1:34" ht="12.75">
      <c r="A250"/>
      <c r="C250" s="22"/>
      <c r="D250" s="22"/>
      <c r="E250" s="22"/>
      <c r="F250" s="22"/>
      <c r="G250" s="22"/>
      <c r="H250" s="22"/>
      <c r="I250" s="80"/>
      <c r="J250" s="22"/>
      <c r="K250" s="22"/>
      <c r="L250" s="22"/>
      <c r="R250"/>
      <c r="T250"/>
      <c r="AH250"/>
    </row>
    <row r="251" spans="1:34" ht="12.75">
      <c r="A251"/>
      <c r="E251"/>
      <c r="F251"/>
      <c r="G251"/>
      <c r="I251" s="65"/>
      <c r="R251"/>
      <c r="T251"/>
      <c r="AH251"/>
    </row>
    <row r="252" spans="1:34" ht="12.75">
      <c r="A252"/>
      <c r="E252"/>
      <c r="F252"/>
      <c r="G252"/>
      <c r="I252" s="65"/>
      <c r="R252"/>
      <c r="T252"/>
      <c r="AH252"/>
    </row>
    <row r="253" spans="1:34" ht="12.75">
      <c r="A253"/>
      <c r="E253"/>
      <c r="F253"/>
      <c r="G253"/>
      <c r="I253" s="65"/>
      <c r="R253"/>
      <c r="T253"/>
      <c r="AH253"/>
    </row>
    <row r="254" spans="1:34" ht="12.75">
      <c r="A254"/>
      <c r="E254"/>
      <c r="F254"/>
      <c r="G254"/>
      <c r="I254" s="65"/>
      <c r="R254"/>
      <c r="T254"/>
      <c r="AH254"/>
    </row>
    <row r="255" spans="1:34" ht="12.75">
      <c r="A255"/>
      <c r="E255"/>
      <c r="F255"/>
      <c r="G255"/>
      <c r="I255" s="65"/>
      <c r="R255"/>
      <c r="T255"/>
      <c r="AH255"/>
    </row>
    <row r="256" spans="1:34" ht="12.75">
      <c r="A256"/>
      <c r="E256"/>
      <c r="F256"/>
      <c r="G256"/>
      <c r="I256" s="65"/>
      <c r="R256"/>
      <c r="T256"/>
      <c r="AH256"/>
    </row>
    <row r="257" spans="1:34" ht="12.75">
      <c r="A257" s="81"/>
      <c r="B257" s="81"/>
      <c r="E257"/>
      <c r="F257"/>
      <c r="G257"/>
      <c r="I257" s="65"/>
      <c r="R257"/>
      <c r="T257"/>
      <c r="AH257"/>
    </row>
    <row r="258" spans="1:34" ht="12.75">
      <c r="A258" s="22"/>
      <c r="B258" s="22"/>
      <c r="C258" s="81"/>
      <c r="D258" s="81"/>
      <c r="E258" s="81"/>
      <c r="F258" s="81"/>
      <c r="G258" s="81"/>
      <c r="H258" s="81"/>
      <c r="I258" s="84"/>
      <c r="J258" s="81"/>
      <c r="K258" s="81"/>
      <c r="L258" s="81"/>
      <c r="R258"/>
      <c r="T258"/>
      <c r="AH258"/>
    </row>
    <row r="259" spans="1:24" s="72" customFormat="1" ht="12.75">
      <c r="A259"/>
      <c r="B259"/>
      <c r="C259" s="22"/>
      <c r="D259" s="22"/>
      <c r="E259" s="22"/>
      <c r="F259" s="22"/>
      <c r="G259" s="22"/>
      <c r="H259" s="22"/>
      <c r="I259" s="80"/>
      <c r="J259" s="22"/>
      <c r="K259" s="22"/>
      <c r="L259" s="22"/>
      <c r="M259"/>
      <c r="W259" s="22"/>
      <c r="X259" s="22"/>
    </row>
    <row r="260" spans="1:34" ht="12.75">
      <c r="A260"/>
      <c r="E260"/>
      <c r="F260"/>
      <c r="G260"/>
      <c r="I260" s="65"/>
      <c r="M260" s="72"/>
      <c r="R260"/>
      <c r="T260"/>
      <c r="W260" s="16"/>
      <c r="X260" s="16"/>
      <c r="AH260"/>
    </row>
    <row r="261" spans="1:24" s="69" customFormat="1" ht="12.75">
      <c r="A261"/>
      <c r="B261"/>
      <c r="C261"/>
      <c r="D261"/>
      <c r="E261"/>
      <c r="F261"/>
      <c r="G261"/>
      <c r="H261"/>
      <c r="I261" s="65"/>
      <c r="J261"/>
      <c r="K261"/>
      <c r="L261"/>
      <c r="M261"/>
      <c r="W261"/>
      <c r="X261"/>
    </row>
    <row r="262" spans="1:34" ht="12.75">
      <c r="A262"/>
      <c r="E262"/>
      <c r="F262"/>
      <c r="G262"/>
      <c r="I262" s="65"/>
      <c r="M262" s="69"/>
      <c r="R262"/>
      <c r="T262"/>
      <c r="AH262"/>
    </row>
    <row r="263" spans="1:34" ht="12.75">
      <c r="A263" s="22"/>
      <c r="B263" s="22"/>
      <c r="E263"/>
      <c r="F263"/>
      <c r="G263"/>
      <c r="I263" s="65"/>
      <c r="R263"/>
      <c r="T263"/>
      <c r="AH263"/>
    </row>
    <row r="264" spans="1:34" ht="12.75">
      <c r="A264" s="69"/>
      <c r="B264" s="69"/>
      <c r="C264" s="22"/>
      <c r="D264" s="22"/>
      <c r="E264" s="22"/>
      <c r="F264" s="22"/>
      <c r="G264" s="22"/>
      <c r="H264" s="22"/>
      <c r="I264" s="80"/>
      <c r="J264" s="22"/>
      <c r="K264" s="22"/>
      <c r="L264" s="22"/>
      <c r="R264"/>
      <c r="T264"/>
      <c r="W264" s="86"/>
      <c r="X264" s="86"/>
      <c r="AH264"/>
    </row>
    <row r="265" spans="1:34" ht="12.75">
      <c r="A265"/>
      <c r="C265" s="69"/>
      <c r="D265" s="69"/>
      <c r="E265" s="69"/>
      <c r="F265" s="69"/>
      <c r="G265" s="69"/>
      <c r="H265" s="69"/>
      <c r="I265" s="77"/>
      <c r="J265" s="69"/>
      <c r="K265" s="69"/>
      <c r="L265" s="69"/>
      <c r="R265"/>
      <c r="T265"/>
      <c r="AH265"/>
    </row>
    <row r="266" spans="1:34" ht="12.75">
      <c r="A266"/>
      <c r="E266"/>
      <c r="F266"/>
      <c r="G266"/>
      <c r="I266" s="65"/>
      <c r="R266"/>
      <c r="T266"/>
      <c r="AH266"/>
    </row>
    <row r="267" spans="1:34" ht="12.75">
      <c r="A267"/>
      <c r="E267"/>
      <c r="F267"/>
      <c r="G267"/>
      <c r="I267" s="65"/>
      <c r="R267"/>
      <c r="T267"/>
      <c r="AH267"/>
    </row>
    <row r="268" spans="1:34" ht="12.75">
      <c r="A268"/>
      <c r="E268"/>
      <c r="F268"/>
      <c r="G268"/>
      <c r="I268" s="65"/>
      <c r="R268"/>
      <c r="T268"/>
      <c r="AH268"/>
    </row>
    <row r="269" spans="1:34" ht="12.75">
      <c r="A269"/>
      <c r="E269"/>
      <c r="F269"/>
      <c r="G269"/>
      <c r="I269" s="65"/>
      <c r="R269"/>
      <c r="T269"/>
      <c r="AH269"/>
    </row>
    <row r="270" spans="1:34" ht="12.75">
      <c r="A270"/>
      <c r="E270"/>
      <c r="F270"/>
      <c r="G270"/>
      <c r="I270" s="65"/>
      <c r="R270"/>
      <c r="T270"/>
      <c r="AH270"/>
    </row>
    <row r="271" spans="1:34" ht="12.75">
      <c r="A271"/>
      <c r="E271"/>
      <c r="F271"/>
      <c r="G271"/>
      <c r="I271" s="65"/>
      <c r="R271"/>
      <c r="T271"/>
      <c r="AH271"/>
    </row>
    <row r="272" spans="1:34" ht="12.75">
      <c r="A272"/>
      <c r="E272"/>
      <c r="F272"/>
      <c r="G272"/>
      <c r="I272" s="65"/>
      <c r="R272"/>
      <c r="T272"/>
      <c r="AH272"/>
    </row>
    <row r="273" spans="1:34" ht="12.75">
      <c r="A273" s="22"/>
      <c r="B273" s="22"/>
      <c r="E273"/>
      <c r="F273"/>
      <c r="G273"/>
      <c r="I273" s="65"/>
      <c r="R273"/>
      <c r="T273"/>
      <c r="AH273"/>
    </row>
    <row r="274" spans="1:24" s="22" customFormat="1" ht="12.75">
      <c r="A274"/>
      <c r="B274"/>
      <c r="I274" s="80"/>
      <c r="M274"/>
      <c r="W274"/>
      <c r="X274"/>
    </row>
    <row r="275" spans="1:24" s="16" customFormat="1" ht="12.75">
      <c r="A275"/>
      <c r="B275"/>
      <c r="C275"/>
      <c r="D275"/>
      <c r="E275"/>
      <c r="F275"/>
      <c r="G275"/>
      <c r="H275"/>
      <c r="I275" s="65"/>
      <c r="J275"/>
      <c r="K275"/>
      <c r="L275"/>
      <c r="M275" s="22"/>
      <c r="W275" s="44"/>
      <c r="X275" s="44"/>
    </row>
    <row r="276" spans="1:34" ht="12.75">
      <c r="A276"/>
      <c r="E276"/>
      <c r="F276"/>
      <c r="G276"/>
      <c r="I276" s="65"/>
      <c r="M276" s="16"/>
      <c r="R276"/>
      <c r="T276"/>
      <c r="W276" s="89"/>
      <c r="X276" s="89"/>
      <c r="AH276"/>
    </row>
    <row r="277" spans="1:34" ht="12.75">
      <c r="A277"/>
      <c r="E277"/>
      <c r="F277"/>
      <c r="G277"/>
      <c r="I277" s="65"/>
      <c r="R277"/>
      <c r="T277"/>
      <c r="AH277"/>
    </row>
    <row r="278" spans="1:34" ht="12.75">
      <c r="A278"/>
      <c r="E278"/>
      <c r="F278"/>
      <c r="G278"/>
      <c r="I278" s="65"/>
      <c r="R278"/>
      <c r="T278"/>
      <c r="AH278"/>
    </row>
    <row r="279" spans="1:24" s="86" customFormat="1" ht="12.75">
      <c r="A279"/>
      <c r="B279"/>
      <c r="C279"/>
      <c r="D279"/>
      <c r="E279"/>
      <c r="F279"/>
      <c r="G279"/>
      <c r="H279"/>
      <c r="I279" s="65"/>
      <c r="J279"/>
      <c r="K279"/>
      <c r="L279"/>
      <c r="M279"/>
      <c r="W279"/>
      <c r="X279"/>
    </row>
    <row r="280" spans="1:34" ht="12.75">
      <c r="A280"/>
      <c r="E280"/>
      <c r="F280"/>
      <c r="G280"/>
      <c r="I280" s="65"/>
      <c r="M280" s="86"/>
      <c r="R280"/>
      <c r="T280"/>
      <c r="W280" s="81"/>
      <c r="X280" s="81"/>
      <c r="AH280"/>
    </row>
    <row r="281" spans="1:34" ht="12.75">
      <c r="A281"/>
      <c r="E281"/>
      <c r="F281"/>
      <c r="G281"/>
      <c r="I281" s="65"/>
      <c r="R281"/>
      <c r="T281"/>
      <c r="W281" s="22"/>
      <c r="X281" s="22"/>
      <c r="AH281"/>
    </row>
    <row r="282" spans="1:34" ht="12.75">
      <c r="A282"/>
      <c r="E282"/>
      <c r="F282"/>
      <c r="G282"/>
      <c r="I282" s="65"/>
      <c r="R282"/>
      <c r="T282"/>
      <c r="AH282"/>
    </row>
    <row r="283" spans="1:34" ht="12.75">
      <c r="A283"/>
      <c r="E283"/>
      <c r="F283"/>
      <c r="G283"/>
      <c r="I283" s="65"/>
      <c r="R283"/>
      <c r="T283"/>
      <c r="AH283"/>
    </row>
    <row r="284" spans="1:34" ht="12.75">
      <c r="A284"/>
      <c r="E284"/>
      <c r="F284"/>
      <c r="G284"/>
      <c r="I284" s="65"/>
      <c r="R284"/>
      <c r="T284"/>
      <c r="AH284"/>
    </row>
    <row r="285" spans="1:34" ht="12.75">
      <c r="A285"/>
      <c r="E285"/>
      <c r="F285"/>
      <c r="G285"/>
      <c r="I285" s="65"/>
      <c r="R285"/>
      <c r="T285"/>
      <c r="AH285"/>
    </row>
    <row r="286" spans="1:34" ht="12.75">
      <c r="A286" s="72"/>
      <c r="B286" s="72"/>
      <c r="E286"/>
      <c r="F286"/>
      <c r="G286"/>
      <c r="I286" s="65"/>
      <c r="R286"/>
      <c r="T286"/>
      <c r="AH286"/>
    </row>
    <row r="287" spans="1:34" ht="12.75">
      <c r="A287"/>
      <c r="C287" s="72"/>
      <c r="D287" s="72"/>
      <c r="E287" s="72"/>
      <c r="F287" s="72"/>
      <c r="G287" s="72"/>
      <c r="H287" s="72"/>
      <c r="I287" s="85"/>
      <c r="J287" s="72"/>
      <c r="K287" s="72"/>
      <c r="L287" s="72"/>
      <c r="R287"/>
      <c r="T287"/>
      <c r="AH287"/>
    </row>
    <row r="288" spans="1:34" ht="12.75">
      <c r="A288" s="69"/>
      <c r="B288" s="69"/>
      <c r="E288"/>
      <c r="F288"/>
      <c r="G288"/>
      <c r="I288" s="65"/>
      <c r="R288"/>
      <c r="T288"/>
      <c r="AH288"/>
    </row>
    <row r="289" spans="1:34" ht="12.75">
      <c r="A289"/>
      <c r="C289" s="69"/>
      <c r="D289" s="69"/>
      <c r="E289" s="69"/>
      <c r="F289" s="69"/>
      <c r="G289" s="69"/>
      <c r="H289" s="69"/>
      <c r="I289" s="77"/>
      <c r="J289" s="69"/>
      <c r="K289" s="69"/>
      <c r="L289" s="69"/>
      <c r="R289"/>
      <c r="T289"/>
      <c r="W289" s="81"/>
      <c r="X289" s="81"/>
      <c r="AH289"/>
    </row>
    <row r="290" spans="1:24" s="44" customFormat="1" ht="12.75">
      <c r="A290"/>
      <c r="B290"/>
      <c r="C290"/>
      <c r="D290"/>
      <c r="E290"/>
      <c r="F290"/>
      <c r="G290"/>
      <c r="H290"/>
      <c r="I290" s="65"/>
      <c r="J290"/>
      <c r="K290"/>
      <c r="L290"/>
      <c r="M290"/>
      <c r="W290" s="22"/>
      <c r="X290" s="22"/>
    </row>
    <row r="291" spans="1:24" s="89" customFormat="1" ht="12.75">
      <c r="A291"/>
      <c r="B291"/>
      <c r="C291"/>
      <c r="D291"/>
      <c r="E291"/>
      <c r="F291"/>
      <c r="G291"/>
      <c r="H291"/>
      <c r="I291" s="65"/>
      <c r="J291"/>
      <c r="K291"/>
      <c r="L291"/>
      <c r="M291" s="44"/>
      <c r="W291"/>
      <c r="X291"/>
    </row>
    <row r="292" spans="1:34" ht="12.75">
      <c r="A292"/>
      <c r="E292"/>
      <c r="F292"/>
      <c r="G292"/>
      <c r="I292" s="65"/>
      <c r="M292" s="89"/>
      <c r="R292"/>
      <c r="T292"/>
      <c r="AH292"/>
    </row>
    <row r="293" spans="1:34" ht="12.75">
      <c r="A293"/>
      <c r="E293"/>
      <c r="F293"/>
      <c r="G293"/>
      <c r="I293" s="65"/>
      <c r="R293"/>
      <c r="T293"/>
      <c r="AH293"/>
    </row>
    <row r="294" spans="1:34" ht="12.75">
      <c r="A294"/>
      <c r="E294"/>
      <c r="F294"/>
      <c r="G294"/>
      <c r="I294" s="65"/>
      <c r="R294"/>
      <c r="T294"/>
      <c r="AH294"/>
    </row>
    <row r="295" spans="1:24" s="81" customFormat="1" ht="12.75">
      <c r="A295"/>
      <c r="B295"/>
      <c r="C295"/>
      <c r="D295"/>
      <c r="E295"/>
      <c r="F295"/>
      <c r="G295"/>
      <c r="H295"/>
      <c r="I295" s="65"/>
      <c r="J295"/>
      <c r="K295"/>
      <c r="L295"/>
      <c r="M295"/>
      <c r="W295" s="22"/>
      <c r="X295" s="22"/>
    </row>
    <row r="296" spans="1:24" s="22" customFormat="1" ht="12.75">
      <c r="A296" s="2"/>
      <c r="B296"/>
      <c r="C296"/>
      <c r="D296"/>
      <c r="E296"/>
      <c r="F296"/>
      <c r="G296"/>
      <c r="H296"/>
      <c r="I296" s="65"/>
      <c r="J296"/>
      <c r="K296"/>
      <c r="L296"/>
      <c r="M296" s="81"/>
      <c r="W296" s="69"/>
      <c r="X296" s="69"/>
    </row>
    <row r="297" spans="1:34" ht="12.75">
      <c r="A297" s="2"/>
      <c r="E297"/>
      <c r="F297"/>
      <c r="G297"/>
      <c r="I297" s="65"/>
      <c r="M297" s="22"/>
      <c r="R297"/>
      <c r="T297"/>
      <c r="AH297"/>
    </row>
    <row r="298" spans="1:34" ht="12.75">
      <c r="A298" s="2"/>
      <c r="E298"/>
      <c r="F298"/>
      <c r="G298"/>
      <c r="I298" s="65"/>
      <c r="R298"/>
      <c r="T298"/>
      <c r="AH298"/>
    </row>
    <row r="299" spans="1:34" ht="12.75">
      <c r="A299" s="2"/>
      <c r="E299"/>
      <c r="F299"/>
      <c r="G299"/>
      <c r="I299" s="65"/>
      <c r="R299"/>
      <c r="T299"/>
      <c r="AH299"/>
    </row>
    <row r="300" spans="1:34" ht="12.75">
      <c r="A300" s="2"/>
      <c r="E300"/>
      <c r="F300"/>
      <c r="G300"/>
      <c r="I300" s="65"/>
      <c r="R300"/>
      <c r="T300"/>
      <c r="AH300"/>
    </row>
    <row r="301" spans="1:34" ht="12.75">
      <c r="A301"/>
      <c r="E301"/>
      <c r="F301"/>
      <c r="G301"/>
      <c r="I301" s="65"/>
      <c r="R301"/>
      <c r="T301"/>
      <c r="AH301"/>
    </row>
    <row r="302" spans="1:34" ht="12.75">
      <c r="A302"/>
      <c r="E302"/>
      <c r="F302"/>
      <c r="G302"/>
      <c r="I302" s="65"/>
      <c r="R302"/>
      <c r="T302"/>
      <c r="AH302"/>
    </row>
    <row r="303" spans="1:34" ht="12.75">
      <c r="A303"/>
      <c r="E303"/>
      <c r="F303"/>
      <c r="G303"/>
      <c r="I303" s="65"/>
      <c r="R303"/>
      <c r="T303"/>
      <c r="AH303"/>
    </row>
    <row r="304" spans="1:24" s="81" customFormat="1" ht="12.75">
      <c r="A304"/>
      <c r="B304"/>
      <c r="C304"/>
      <c r="D304"/>
      <c r="E304"/>
      <c r="F304"/>
      <c r="G304"/>
      <c r="H304"/>
      <c r="I304" s="65"/>
      <c r="J304"/>
      <c r="K304"/>
      <c r="L304"/>
      <c r="M304"/>
      <c r="W304"/>
      <c r="X304"/>
    </row>
    <row r="305" spans="1:13" s="22" customFormat="1" ht="12.75">
      <c r="A305"/>
      <c r="B305"/>
      <c r="C305"/>
      <c r="D305"/>
      <c r="E305"/>
      <c r="F305"/>
      <c r="G305"/>
      <c r="H305"/>
      <c r="I305" s="65"/>
      <c r="J305"/>
      <c r="K305"/>
      <c r="L305"/>
      <c r="M305" s="81"/>
    </row>
    <row r="306" spans="1:34" ht="12.75">
      <c r="A306"/>
      <c r="E306"/>
      <c r="F306"/>
      <c r="G306"/>
      <c r="I306" s="65"/>
      <c r="M306" s="22"/>
      <c r="R306"/>
      <c r="T306"/>
      <c r="AH306"/>
    </row>
    <row r="307" spans="1:34" ht="12.75">
      <c r="A307"/>
      <c r="E307"/>
      <c r="F307"/>
      <c r="G307"/>
      <c r="I307" s="65"/>
      <c r="R307"/>
      <c r="T307"/>
      <c r="AH307"/>
    </row>
    <row r="308" spans="1:34" ht="12.75">
      <c r="A308"/>
      <c r="E308"/>
      <c r="F308"/>
      <c r="G308"/>
      <c r="I308" s="65"/>
      <c r="R308"/>
      <c r="T308"/>
      <c r="AH308"/>
    </row>
    <row r="309" spans="1:34" ht="12.75">
      <c r="A309"/>
      <c r="E309"/>
      <c r="F309"/>
      <c r="G309"/>
      <c r="I309" s="65"/>
      <c r="R309"/>
      <c r="T309"/>
      <c r="AH309"/>
    </row>
    <row r="310" spans="1:24" s="22" customFormat="1" ht="12.75">
      <c r="A310"/>
      <c r="B310"/>
      <c r="C310"/>
      <c r="D310"/>
      <c r="E310"/>
      <c r="F310"/>
      <c r="G310"/>
      <c r="H310"/>
      <c r="I310" s="65"/>
      <c r="J310"/>
      <c r="K310"/>
      <c r="L310"/>
      <c r="M310"/>
      <c r="W310"/>
      <c r="X310"/>
    </row>
    <row r="311" spans="1:24" s="69" customFormat="1" ht="12.75">
      <c r="A311"/>
      <c r="B311"/>
      <c r="C311"/>
      <c r="D311"/>
      <c r="E311"/>
      <c r="F311"/>
      <c r="G311"/>
      <c r="H311"/>
      <c r="I311" s="65"/>
      <c r="J311"/>
      <c r="K311"/>
      <c r="L311"/>
      <c r="M311" s="22"/>
      <c r="W311"/>
      <c r="X311"/>
    </row>
    <row r="312" spans="1:34" ht="12.75">
      <c r="A312"/>
      <c r="E312"/>
      <c r="F312"/>
      <c r="G312"/>
      <c r="I312" s="65"/>
      <c r="M312" s="69"/>
      <c r="R312"/>
      <c r="T312"/>
      <c r="AH312"/>
    </row>
    <row r="313" spans="1:34" ht="12.75">
      <c r="A313"/>
      <c r="E313"/>
      <c r="F313"/>
      <c r="G313"/>
      <c r="I313" s="65"/>
      <c r="R313"/>
      <c r="T313"/>
      <c r="AH313"/>
    </row>
    <row r="314" spans="1:34" ht="12.75">
      <c r="A314"/>
      <c r="E314"/>
      <c r="F314"/>
      <c r="G314"/>
      <c r="I314" s="65"/>
      <c r="R314"/>
      <c r="T314"/>
      <c r="AH314"/>
    </row>
    <row r="315" spans="1:34" ht="12.75">
      <c r="A315"/>
      <c r="E315"/>
      <c r="F315"/>
      <c r="G315"/>
      <c r="I315" s="65"/>
      <c r="R315"/>
      <c r="T315"/>
      <c r="AH315"/>
    </row>
    <row r="316" spans="1:34" ht="12.75">
      <c r="A316"/>
      <c r="E316"/>
      <c r="F316"/>
      <c r="G316"/>
      <c r="I316" s="65"/>
      <c r="R316"/>
      <c r="T316"/>
      <c r="AH316"/>
    </row>
    <row r="317" spans="1:34" ht="12.75">
      <c r="A317"/>
      <c r="E317"/>
      <c r="F317"/>
      <c r="G317"/>
      <c r="I317" s="65"/>
      <c r="R317"/>
      <c r="T317"/>
      <c r="AH317"/>
    </row>
    <row r="318" spans="1:34" ht="12.75">
      <c r="A318"/>
      <c r="E318"/>
      <c r="F318"/>
      <c r="G318"/>
      <c r="I318" s="65"/>
      <c r="R318"/>
      <c r="T318"/>
      <c r="W318" s="72"/>
      <c r="X318" s="72"/>
      <c r="AH318"/>
    </row>
    <row r="319" spans="1:34" ht="12.75">
      <c r="A319"/>
      <c r="E319"/>
      <c r="F319"/>
      <c r="G319"/>
      <c r="I319" s="65"/>
      <c r="R319"/>
      <c r="T319"/>
      <c r="AH319"/>
    </row>
    <row r="320" spans="1:24" s="22" customFormat="1" ht="12.75">
      <c r="A320"/>
      <c r="B320"/>
      <c r="C320"/>
      <c r="D320"/>
      <c r="E320"/>
      <c r="F320"/>
      <c r="G320"/>
      <c r="H320"/>
      <c r="I320" s="65"/>
      <c r="J320"/>
      <c r="K320"/>
      <c r="L320"/>
      <c r="M320"/>
      <c r="W320" s="69"/>
      <c r="X320" s="69"/>
    </row>
    <row r="321" spans="1:34" ht="12.75">
      <c r="A321"/>
      <c r="E321"/>
      <c r="F321"/>
      <c r="G321"/>
      <c r="I321" s="65"/>
      <c r="M321" s="22"/>
      <c r="R321"/>
      <c r="T321"/>
      <c r="AH321"/>
    </row>
    <row r="322" spans="1:34" ht="12.75">
      <c r="A322"/>
      <c r="E322"/>
      <c r="F322"/>
      <c r="G322"/>
      <c r="I322" s="65"/>
      <c r="R322"/>
      <c r="T322"/>
      <c r="AH322"/>
    </row>
    <row r="323" spans="1:34" ht="12.75">
      <c r="A323" s="2"/>
      <c r="E323"/>
      <c r="F323"/>
      <c r="G323"/>
      <c r="I323" s="65"/>
      <c r="R323"/>
      <c r="T323"/>
      <c r="AH323"/>
    </row>
    <row r="324" spans="1:34" ht="12.75">
      <c r="A324"/>
      <c r="E324"/>
      <c r="F324"/>
      <c r="G324"/>
      <c r="I324" s="65"/>
      <c r="R324"/>
      <c r="T324"/>
      <c r="AH324"/>
    </row>
    <row r="325" spans="1:34" ht="12.75">
      <c r="A325"/>
      <c r="E325"/>
      <c r="F325"/>
      <c r="G325"/>
      <c r="I325" s="65"/>
      <c r="R325"/>
      <c r="T325"/>
      <c r="AH325"/>
    </row>
    <row r="326" spans="1:34" ht="12.75">
      <c r="A326"/>
      <c r="E326"/>
      <c r="F326"/>
      <c r="G326"/>
      <c r="I326" s="65"/>
      <c r="R326"/>
      <c r="T326"/>
      <c r="AH326"/>
    </row>
    <row r="327" spans="1:34" ht="12.75">
      <c r="A327"/>
      <c r="E327"/>
      <c r="F327"/>
      <c r="G327"/>
      <c r="I327" s="65"/>
      <c r="R327"/>
      <c r="T327"/>
      <c r="AH327"/>
    </row>
    <row r="328" spans="1:34" ht="12.75">
      <c r="A328"/>
      <c r="E328"/>
      <c r="F328"/>
      <c r="G328"/>
      <c r="I328" s="65"/>
      <c r="R328"/>
      <c r="T328"/>
      <c r="AH328"/>
    </row>
    <row r="329" spans="1:34" ht="12.75">
      <c r="A329"/>
      <c r="E329"/>
      <c r="F329"/>
      <c r="G329"/>
      <c r="I329" s="65"/>
      <c r="R329"/>
      <c r="T329"/>
      <c r="AH329"/>
    </row>
    <row r="330" spans="1:34" ht="12.75">
      <c r="A330"/>
      <c r="E330"/>
      <c r="F330"/>
      <c r="G330"/>
      <c r="I330" s="65"/>
      <c r="R330"/>
      <c r="T330"/>
      <c r="AH330"/>
    </row>
    <row r="331" spans="1:34" ht="12.75">
      <c r="A331"/>
      <c r="E331"/>
      <c r="F331"/>
      <c r="G331"/>
      <c r="I331" s="65"/>
      <c r="R331"/>
      <c r="T331"/>
      <c r="AH331"/>
    </row>
    <row r="332" spans="1:34" ht="12.75">
      <c r="A332"/>
      <c r="E332"/>
      <c r="F332"/>
      <c r="G332"/>
      <c r="I332" s="65"/>
      <c r="R332"/>
      <c r="T332"/>
      <c r="AH332"/>
    </row>
    <row r="333" spans="1:24" s="72" customFormat="1" ht="12.75">
      <c r="A333"/>
      <c r="B333"/>
      <c r="C333"/>
      <c r="D333"/>
      <c r="E333"/>
      <c r="F333"/>
      <c r="G333"/>
      <c r="H333"/>
      <c r="I333" s="65"/>
      <c r="J333"/>
      <c r="K333"/>
      <c r="L333"/>
      <c r="M333"/>
      <c r="W333"/>
      <c r="X333"/>
    </row>
    <row r="334" spans="1:34" ht="12.75">
      <c r="A334"/>
      <c r="E334"/>
      <c r="F334"/>
      <c r="G334"/>
      <c r="I334" s="65"/>
      <c r="M334" s="72"/>
      <c r="R334"/>
      <c r="T334"/>
      <c r="AH334"/>
    </row>
    <row r="335" spans="1:24" s="69" customFormat="1" ht="12.75">
      <c r="A335"/>
      <c r="B335"/>
      <c r="C335"/>
      <c r="D335"/>
      <c r="E335"/>
      <c r="F335"/>
      <c r="G335"/>
      <c r="H335"/>
      <c r="I335" s="65"/>
      <c r="J335"/>
      <c r="K335"/>
      <c r="L335"/>
      <c r="M335"/>
      <c r="W335"/>
      <c r="X335"/>
    </row>
    <row r="336" spans="1:34" ht="12.75">
      <c r="A336"/>
      <c r="E336"/>
      <c r="F336"/>
      <c r="G336"/>
      <c r="I336" s="65"/>
      <c r="M336" s="69"/>
      <c r="R336"/>
      <c r="T336"/>
      <c r="AH336"/>
    </row>
    <row r="337" spans="1:34" ht="12.75">
      <c r="A337"/>
      <c r="E337"/>
      <c r="F337"/>
      <c r="G337"/>
      <c r="I337" s="65"/>
      <c r="R337"/>
      <c r="T337"/>
      <c r="AH337"/>
    </row>
    <row r="338" spans="1:34" ht="12.75">
      <c r="A338"/>
      <c r="E338"/>
      <c r="F338"/>
      <c r="G338"/>
      <c r="I338" s="65"/>
      <c r="R338"/>
      <c r="T338"/>
      <c r="AH338"/>
    </row>
    <row r="339" spans="1:34" ht="12.75">
      <c r="A339"/>
      <c r="E339"/>
      <c r="F339"/>
      <c r="G339"/>
      <c r="I339" s="65"/>
      <c r="R339"/>
      <c r="T339"/>
      <c r="AH339"/>
    </row>
    <row r="340" spans="1:34" ht="12.75">
      <c r="A340"/>
      <c r="E340"/>
      <c r="F340"/>
      <c r="G340"/>
      <c r="I340" s="65"/>
      <c r="R340"/>
      <c r="T340"/>
      <c r="AH340"/>
    </row>
    <row r="341" spans="1:34" ht="12.75">
      <c r="A341"/>
      <c r="E341"/>
      <c r="F341"/>
      <c r="G341"/>
      <c r="I341" s="65"/>
      <c r="R341"/>
      <c r="T341"/>
      <c r="AH341"/>
    </row>
    <row r="342" spans="1:34" ht="12.75">
      <c r="A342"/>
      <c r="E342"/>
      <c r="F342"/>
      <c r="G342"/>
      <c r="I342" s="65"/>
      <c r="R342"/>
      <c r="T342"/>
      <c r="AH342"/>
    </row>
    <row r="343" spans="1:34" ht="12.75">
      <c r="A343"/>
      <c r="E343"/>
      <c r="F343"/>
      <c r="G343"/>
      <c r="I343" s="65"/>
      <c r="R343"/>
      <c r="T343"/>
      <c r="AH343"/>
    </row>
    <row r="344" spans="1:34" ht="12.75">
      <c r="A344"/>
      <c r="E344"/>
      <c r="F344"/>
      <c r="G344"/>
      <c r="I344" s="65"/>
      <c r="R344"/>
      <c r="T344"/>
      <c r="AH344"/>
    </row>
    <row r="345" spans="1:34" ht="12.75">
      <c r="A345"/>
      <c r="E345"/>
      <c r="F345"/>
      <c r="G345"/>
      <c r="I345" s="65"/>
      <c r="R345"/>
      <c r="T345"/>
      <c r="AH345"/>
    </row>
    <row r="346" spans="1:34" ht="12.75">
      <c r="A346"/>
      <c r="E346"/>
      <c r="F346"/>
      <c r="G346"/>
      <c r="I346" s="65"/>
      <c r="R346"/>
      <c r="T346"/>
      <c r="AH346"/>
    </row>
    <row r="347" spans="1:34" ht="12.75">
      <c r="A347"/>
      <c r="E347"/>
      <c r="F347"/>
      <c r="G347"/>
      <c r="I347" s="65"/>
      <c r="R347"/>
      <c r="T347"/>
      <c r="AH347"/>
    </row>
    <row r="348" spans="1:34" ht="12.75">
      <c r="A348"/>
      <c r="E348"/>
      <c r="F348"/>
      <c r="G348"/>
      <c r="I348" s="65"/>
      <c r="R348"/>
      <c r="T348"/>
      <c r="AH348"/>
    </row>
    <row r="349" spans="1:34" ht="12.75">
      <c r="A349"/>
      <c r="E349"/>
      <c r="F349"/>
      <c r="G349"/>
      <c r="I349" s="65"/>
      <c r="R349"/>
      <c r="T349"/>
      <c r="AH349"/>
    </row>
    <row r="350" spans="1:34" ht="12.75">
      <c r="A350"/>
      <c r="E350"/>
      <c r="F350"/>
      <c r="G350"/>
      <c r="I350" s="65"/>
      <c r="R350"/>
      <c r="T350"/>
      <c r="AH350"/>
    </row>
    <row r="351" spans="1:34" ht="12.75">
      <c r="A351"/>
      <c r="E351"/>
      <c r="F351"/>
      <c r="G351"/>
      <c r="I351" s="65"/>
      <c r="R351"/>
      <c r="T351"/>
      <c r="AH351"/>
    </row>
    <row r="352" spans="1:34" ht="12.75">
      <c r="A352"/>
      <c r="E352"/>
      <c r="F352"/>
      <c r="G352"/>
      <c r="I352" s="65"/>
      <c r="R352"/>
      <c r="T352"/>
      <c r="AH352"/>
    </row>
    <row r="353" spans="1:34" ht="12.75">
      <c r="A353"/>
      <c r="E353"/>
      <c r="F353"/>
      <c r="G353"/>
      <c r="I353" s="65"/>
      <c r="R353"/>
      <c r="T353"/>
      <c r="AH353"/>
    </row>
    <row r="354" spans="1:34" ht="12.75">
      <c r="A354"/>
      <c r="E354"/>
      <c r="F354"/>
      <c r="G354"/>
      <c r="I354" s="65"/>
      <c r="R354"/>
      <c r="T354"/>
      <c r="AH354"/>
    </row>
    <row r="355" spans="1:34" ht="12.75">
      <c r="A355"/>
      <c r="E355"/>
      <c r="F355"/>
      <c r="G355"/>
      <c r="I355" s="65"/>
      <c r="R355"/>
      <c r="T355"/>
      <c r="AH355"/>
    </row>
    <row r="356" spans="1:34" ht="12.75">
      <c r="A356"/>
      <c r="E356"/>
      <c r="F356"/>
      <c r="G356"/>
      <c r="I356" s="65"/>
      <c r="R356"/>
      <c r="T356"/>
      <c r="AH356"/>
    </row>
    <row r="357" spans="1:34" ht="12.75">
      <c r="A357"/>
      <c r="E357"/>
      <c r="F357"/>
      <c r="G357"/>
      <c r="I357" s="65"/>
      <c r="R357"/>
      <c r="T357"/>
      <c r="AH357"/>
    </row>
    <row r="358" spans="1:34" ht="12.75">
      <c r="A358"/>
      <c r="E358"/>
      <c r="F358"/>
      <c r="G358"/>
      <c r="I358" s="65"/>
      <c r="R358"/>
      <c r="T358"/>
      <c r="AH358"/>
    </row>
    <row r="359" spans="1:34" ht="12.75">
      <c r="A359"/>
      <c r="E359"/>
      <c r="F359"/>
      <c r="G359"/>
      <c r="I359" s="65"/>
      <c r="R359"/>
      <c r="T359"/>
      <c r="AH359"/>
    </row>
    <row r="360" spans="1:34" ht="12.75">
      <c r="A360"/>
      <c r="E360"/>
      <c r="F360"/>
      <c r="G360"/>
      <c r="I360" s="65"/>
      <c r="R360"/>
      <c r="T360"/>
      <c r="AH360"/>
    </row>
    <row r="361" spans="1:34" ht="12.75">
      <c r="A361"/>
      <c r="E361"/>
      <c r="F361"/>
      <c r="G361"/>
      <c r="I361" s="65"/>
      <c r="R361"/>
      <c r="T361"/>
      <c r="AH361"/>
    </row>
    <row r="362" spans="1:34" ht="12.75">
      <c r="A362"/>
      <c r="E362"/>
      <c r="F362"/>
      <c r="G362"/>
      <c r="I362" s="65"/>
      <c r="R362"/>
      <c r="T362"/>
      <c r="AH362"/>
    </row>
    <row r="363" spans="1:34" ht="12.75">
      <c r="A363"/>
      <c r="E363"/>
      <c r="F363"/>
      <c r="G363"/>
      <c r="I363" s="65"/>
      <c r="R363"/>
      <c r="T363"/>
      <c r="AH363"/>
    </row>
    <row r="364" spans="1:34" ht="12.75">
      <c r="A364"/>
      <c r="E364"/>
      <c r="F364"/>
      <c r="G364"/>
      <c r="I364" s="65"/>
      <c r="R364"/>
      <c r="T364"/>
      <c r="AH364"/>
    </row>
    <row r="365" spans="1:34" ht="12.75">
      <c r="A365"/>
      <c r="E365"/>
      <c r="F365"/>
      <c r="G365"/>
      <c r="I365" s="65"/>
      <c r="R365"/>
      <c r="T365"/>
      <c r="AH365"/>
    </row>
    <row r="366" spans="1:34" ht="12.75">
      <c r="A366"/>
      <c r="E366"/>
      <c r="F366"/>
      <c r="G366"/>
      <c r="I366" s="65"/>
      <c r="R366"/>
      <c r="T366"/>
      <c r="AH366"/>
    </row>
    <row r="367" spans="1:34" ht="12.75">
      <c r="A367"/>
      <c r="E367"/>
      <c r="F367"/>
      <c r="G367"/>
      <c r="I367" s="65"/>
      <c r="R367"/>
      <c r="T367"/>
      <c r="AH367"/>
    </row>
    <row r="368" spans="1:34" ht="12.75">
      <c r="A368"/>
      <c r="E368"/>
      <c r="F368"/>
      <c r="G368"/>
      <c r="I368" s="65"/>
      <c r="R368"/>
      <c r="T368"/>
      <c r="AH368"/>
    </row>
    <row r="369" spans="1:34" ht="12.75">
      <c r="A369"/>
      <c r="E369"/>
      <c r="F369"/>
      <c r="G369"/>
      <c r="I369" s="65"/>
      <c r="R369"/>
      <c r="T369"/>
      <c r="AH369"/>
    </row>
    <row r="370" spans="1:34" ht="12.75">
      <c r="A370"/>
      <c r="E370"/>
      <c r="F370"/>
      <c r="G370"/>
      <c r="I370" s="65"/>
      <c r="R370"/>
      <c r="T370"/>
      <c r="AH370"/>
    </row>
    <row r="371" spans="1:34" ht="12.75">
      <c r="A371"/>
      <c r="E371"/>
      <c r="F371"/>
      <c r="G371"/>
      <c r="I371" s="65"/>
      <c r="R371"/>
      <c r="T371"/>
      <c r="AH371"/>
    </row>
    <row r="372" spans="1:34" ht="12.75">
      <c r="A372"/>
      <c r="E372"/>
      <c r="F372"/>
      <c r="G372"/>
      <c r="I372" s="65"/>
      <c r="R372"/>
      <c r="T372"/>
      <c r="AH372"/>
    </row>
    <row r="373" spans="1:34" ht="12.75">
      <c r="A373"/>
      <c r="E373"/>
      <c r="F373"/>
      <c r="G373"/>
      <c r="I373" s="65"/>
      <c r="R373"/>
      <c r="T373"/>
      <c r="AH373"/>
    </row>
    <row r="374" spans="1:34" ht="12.75">
      <c r="A374"/>
      <c r="E374"/>
      <c r="F374"/>
      <c r="G374"/>
      <c r="I374" s="65"/>
      <c r="R374"/>
      <c r="T374"/>
      <c r="AH374"/>
    </row>
    <row r="375" spans="2:34" ht="14.25">
      <c r="B375" s="1"/>
      <c r="E375"/>
      <c r="F375"/>
      <c r="G375"/>
      <c r="I375" s="65"/>
      <c r="R375"/>
      <c r="T375"/>
      <c r="AH375"/>
    </row>
    <row r="376" spans="3:22" ht="14.25">
      <c r="C376" s="1"/>
      <c r="D376" s="1"/>
      <c r="E376" s="1"/>
      <c r="F376"/>
      <c r="G376"/>
      <c r="H376" s="2"/>
      <c r="J376" s="2"/>
      <c r="L376" s="2"/>
      <c r="R376"/>
      <c r="T376"/>
      <c r="V376" s="6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2012-06-19T23:07:49Z</dcterms:created>
  <dcterms:modified xsi:type="dcterms:W3CDTF">2013-11-23T00:43:30Z</dcterms:modified>
  <cp:category/>
  <cp:version/>
  <cp:contentType/>
  <cp:contentStatus/>
</cp:coreProperties>
</file>