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0" windowWidth="11760" windowHeight="6468" activeTab="0"/>
  </bookViews>
  <sheets>
    <sheet name="CU-Chart" sheetId="1" r:id="rId1"/>
  </sheets>
  <definedNames>
    <definedName name="__123Graph_ACORU" hidden="1">'CU-Chart'!$E$18:$E$37</definedName>
    <definedName name="__123Graph_BCORU" hidden="1">'CU-Chart'!$V$18:$V$37</definedName>
    <definedName name="__123Graph_CCORU" hidden="1">'CU-Chart'!$W$18:$W$37</definedName>
    <definedName name="__123Graph_DCORU" hidden="1">'CU-Chart'!$X$18:$X$37</definedName>
    <definedName name="__123Graph_XCORU" hidden="1">'CU-Chart'!$Y$18:$Y$37</definedName>
    <definedName name="_Fill" hidden="1">'CU-Chart'!$A$18:$A$67</definedName>
    <definedName name="_Regression_Int" localSheetId="0" hidden="1">1</definedName>
    <definedName name="_xlnm.Print_Area" localSheetId="0">'CU-Chart'!$A$1:$M$37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<sst xmlns="http://schemas.openxmlformats.org/spreadsheetml/2006/main" count="61" uniqueCount="46">
  <si>
    <t>CU-CHART.XLS</t>
  </si>
  <si>
    <t xml:space="preserve">  CONTROL CHART FOR NUMBER OF NONCONFORMITIES</t>
  </si>
  <si>
    <t>CONTROL FACTORS FOR CU-CHART:</t>
  </si>
  <si>
    <t xml:space="preserve">   PER UNIT (C OR U CHART)</t>
  </si>
  <si>
    <t>C or U</t>
  </si>
  <si>
    <t xml:space="preserve">  Mean defects per unit</t>
  </si>
  <si>
    <t>INPUT:</t>
  </si>
  <si>
    <t>OUTPUT:</t>
  </si>
  <si>
    <t>Last sample nbr.</t>
  </si>
  <si>
    <t>Type of chart:</t>
  </si>
  <si>
    <t>used to set control</t>
  </si>
  <si>
    <t>Mean defects per unit</t>
  </si>
  <si>
    <t>limits</t>
  </si>
  <si>
    <t>Total # samples:</t>
  </si>
  <si>
    <t># samples excluded</t>
  </si>
  <si>
    <t>CUMULATIVE</t>
  </si>
  <si>
    <t>Sample</t>
  </si>
  <si>
    <t>GRAPH RANGES</t>
  </si>
  <si>
    <t>Indicator:</t>
  </si>
  <si>
    <t xml:space="preserve"> nonconf.</t>
  </si>
  <si>
    <t xml:space="preserve"> Enter 1</t>
  </si>
  <si>
    <t>Upper</t>
  </si>
  <si>
    <t>Lower</t>
  </si>
  <si>
    <t>Units</t>
  </si>
  <si>
    <t>1=include</t>
  </si>
  <si>
    <t>nbr.</t>
  </si>
  <si>
    <t>per</t>
  </si>
  <si>
    <t>B</t>
  </si>
  <si>
    <t>C</t>
  </si>
  <si>
    <t>D</t>
  </si>
  <si>
    <t xml:space="preserve"> Number</t>
  </si>
  <si>
    <t xml:space="preserve"> to excl.</t>
  </si>
  <si>
    <t xml:space="preserve">  control</t>
  </si>
  <si>
    <t>Std.</t>
  </si>
  <si>
    <t>counter</t>
  </si>
  <si>
    <t>0=exclude</t>
  </si>
  <si>
    <t>number</t>
  </si>
  <si>
    <t>units</t>
  </si>
  <si>
    <t>mean</t>
  </si>
  <si>
    <t>unit</t>
  </si>
  <si>
    <t>UCL</t>
  </si>
  <si>
    <t>LCL</t>
  </si>
  <si>
    <t>MEAN</t>
  </si>
  <si>
    <t xml:space="preserve">  sample</t>
  </si>
  <si>
    <t>limit</t>
  </si>
  <si>
    <t>dev.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</si>
</sst>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fill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'CU-Chart'!$H$8</c:f>
        </c:strRef>
      </c:tx>
      <c:layout>
        <c:manualLayout>
          <c:xMode val="factor"/>
          <c:yMode val="factor"/>
          <c:x val="0.356"/>
          <c:y val="-0.00325"/>
        </c:manualLayout>
      </c:layout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97"/>
          <c:y val="0.0105"/>
          <c:w val="0.853"/>
          <c:h val="0.92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'CU-Chart'!$T$18:$T$67</c:f>
              <c:numCache/>
            </c:numRef>
          </c:cat>
          <c:val>
            <c:numRef>
              <c:f>'CU-Chart'!$U$18:$U$67</c:f>
              <c:numCache>
                <c:ptCount val="50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'CU-Chart'!$T$18:$T$67</c:f>
              <c:numCache/>
            </c:numRef>
          </c:cat>
          <c:val>
            <c:numRef>
              <c:f>'CU-Chart'!$V$18:$V$67</c:f>
              <c:numCache>
                <c:ptCount val="50"/>
                <c:pt idx="0">
                  <c:v>8.474471804789655</c:v>
                </c:pt>
                <c:pt idx="1">
                  <c:v>8.474471804789655</c:v>
                </c:pt>
                <c:pt idx="2">
                  <c:v>8.474471804789655</c:v>
                </c:pt>
                <c:pt idx="3">
                  <c:v>8.474471804789655</c:v>
                </c:pt>
                <c:pt idx="4">
                  <c:v>8.474471804789655</c:v>
                </c:pt>
                <c:pt idx="5">
                  <c:v>8.474471804789655</c:v>
                </c:pt>
                <c:pt idx="6">
                  <c:v>8.474471804789655</c:v>
                </c:pt>
                <c:pt idx="7">
                  <c:v>8.474471804789655</c:v>
                </c:pt>
                <c:pt idx="8">
                  <c:v>8.474471804789655</c:v>
                </c:pt>
                <c:pt idx="9">
                  <c:v>8.474471804789655</c:v>
                </c:pt>
                <c:pt idx="10">
                  <c:v>8.474471804789655</c:v>
                </c:pt>
                <c:pt idx="11">
                  <c:v>8.474471804789655</c:v>
                </c:pt>
                <c:pt idx="12">
                  <c:v>8.474471804789655</c:v>
                </c:pt>
                <c:pt idx="13">
                  <c:v>8.474471804789655</c:v>
                </c:pt>
                <c:pt idx="14">
                  <c:v>8.474471804789655</c:v>
                </c:pt>
                <c:pt idx="15">
                  <c:v>8.474471804789655</c:v>
                </c:pt>
                <c:pt idx="16">
                  <c:v>8.474471804789655</c:v>
                </c:pt>
                <c:pt idx="17">
                  <c:v>8.474471804789655</c:v>
                </c:pt>
                <c:pt idx="18">
                  <c:v>8.474471804789655</c:v>
                </c:pt>
                <c:pt idx="19">
                  <c:v>8.474471804789655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'CU-Chart'!$T$18:$T$67</c:f>
              <c:numCache/>
            </c:numRef>
          </c:cat>
          <c:val>
            <c:numRef>
              <c:f>'CU-Chart'!$W$18:$W$67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'CU-Chart'!$T$18:$T$67</c:f>
              <c:numCache/>
            </c:numRef>
          </c:cat>
          <c:val>
            <c:numRef>
              <c:f>'CU-Chart'!$X$18:$X$67</c:f>
              <c:numCache>
                <c:ptCount val="50"/>
                <c:pt idx="0">
                  <c:v>3.15</c:v>
                </c:pt>
                <c:pt idx="1">
                  <c:v>3.15</c:v>
                </c:pt>
                <c:pt idx="2">
                  <c:v>3.15</c:v>
                </c:pt>
                <c:pt idx="3">
                  <c:v>3.15</c:v>
                </c:pt>
                <c:pt idx="4">
                  <c:v>3.15</c:v>
                </c:pt>
                <c:pt idx="5">
                  <c:v>3.15</c:v>
                </c:pt>
                <c:pt idx="6">
                  <c:v>3.15</c:v>
                </c:pt>
                <c:pt idx="7">
                  <c:v>3.15</c:v>
                </c:pt>
                <c:pt idx="8">
                  <c:v>3.15</c:v>
                </c:pt>
                <c:pt idx="9">
                  <c:v>3.15</c:v>
                </c:pt>
                <c:pt idx="10">
                  <c:v>3.15</c:v>
                </c:pt>
                <c:pt idx="11">
                  <c:v>3.15</c:v>
                </c:pt>
                <c:pt idx="12">
                  <c:v>3.15</c:v>
                </c:pt>
                <c:pt idx="13">
                  <c:v>3.15</c:v>
                </c:pt>
                <c:pt idx="14">
                  <c:v>3.15</c:v>
                </c:pt>
                <c:pt idx="15">
                  <c:v>3.15</c:v>
                </c:pt>
                <c:pt idx="16">
                  <c:v>3.15</c:v>
                </c:pt>
                <c:pt idx="17">
                  <c:v>3.15</c:v>
                </c:pt>
                <c:pt idx="18">
                  <c:v>3.15</c:v>
                </c:pt>
                <c:pt idx="19">
                  <c:v>3.15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axId val="18835155"/>
        <c:axId val="9348584"/>
      </c:lineChart>
      <c:catAx>
        <c:axId val="18835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120000"/>
          <a:lstStyle/>
          <a:p>
            <a:pPr>
              <a:defRPr lang="en-US" cap="none" sz="1200" b="1" i="0" u="none" baseline="0"/>
            </a:pPr>
          </a:p>
        </c:txPr>
        <c:crossAx val="9348584"/>
        <c:crosses val="autoZero"/>
        <c:auto val="0"/>
        <c:lblOffset val="100"/>
        <c:tickLblSkip val="4"/>
        <c:noMultiLvlLbl val="0"/>
      </c:catAx>
      <c:valAx>
        <c:axId val="934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Nonconformities per unit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8835155"/>
        <c:crossesAt val="1"/>
        <c:crossBetween val="midCat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13</xdr:row>
      <xdr:rowOff>9525</xdr:rowOff>
    </xdr:from>
    <xdr:to>
      <xdr:col>12</xdr:col>
      <xdr:colOff>581025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57625" y="2114550"/>
        <a:ext cx="56388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01"/>
  <sheetViews>
    <sheetView tabSelected="1" zoomScale="75" zoomScaleNormal="75" workbookViewId="0" topLeftCell="A1">
      <selection activeCell="C8" sqref="C8"/>
    </sheetView>
  </sheetViews>
  <sheetFormatPr defaultColWidth="9.75390625" defaultRowHeight="12.75"/>
  <cols>
    <col min="1" max="7" width="9.75390625" style="0" customWidth="1"/>
    <col min="8" max="8" width="9.75390625" style="12" customWidth="1"/>
    <col min="9" max="25" width="9.75390625" style="0" customWidth="1"/>
  </cols>
  <sheetData>
    <row r="1" spans="1:26" ht="12.75">
      <c r="A1" s="10" t="s">
        <v>0</v>
      </c>
      <c r="C1" s="10" t="s">
        <v>1</v>
      </c>
      <c r="D1" s="2"/>
      <c r="E1" s="2"/>
      <c r="F1" s="2"/>
      <c r="G1" s="2"/>
      <c r="H1" s="2"/>
      <c r="I1" s="2"/>
      <c r="J1" s="10" t="s">
        <v>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1"/>
      <c r="C2" s="13" t="s">
        <v>3</v>
      </c>
      <c r="D2" s="2"/>
      <c r="E2" s="2"/>
      <c r="F2" s="2"/>
      <c r="G2" s="2"/>
      <c r="H2" s="2"/>
      <c r="I2" s="2"/>
      <c r="J2" s="1" t="s">
        <v>4</v>
      </c>
      <c r="K2" s="3">
        <f>IF(H10=0,NA(),VLOOKUP(C8,P18:S67,4))</f>
        <v>3.15</v>
      </c>
      <c r="L2" s="1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1"/>
      <c r="C3" s="2"/>
      <c r="D3" s="2"/>
      <c r="E3" s="2"/>
      <c r="F3" s="2"/>
      <c r="G3" s="2"/>
      <c r="H3" s="2"/>
      <c r="I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0" t="s">
        <v>6</v>
      </c>
      <c r="B7" s="2"/>
      <c r="C7" s="2"/>
      <c r="D7" s="2"/>
      <c r="F7" s="10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 t="s">
        <v>8</v>
      </c>
      <c r="B8" s="2"/>
      <c r="C8" s="18">
        <v>20</v>
      </c>
      <c r="D8" s="2"/>
      <c r="F8" s="1" t="s">
        <v>9</v>
      </c>
      <c r="G8" s="2"/>
      <c r="H8" s="14" t="str">
        <f>IF(H10=SUM(B18:B37),"  C-CHART","  U-CHART")</f>
        <v>  C-CHART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 t="s">
        <v>10</v>
      </c>
      <c r="B9" s="2"/>
      <c r="C9" s="2"/>
      <c r="D9" s="2"/>
      <c r="F9" s="1" t="s">
        <v>11</v>
      </c>
      <c r="G9" s="2"/>
      <c r="H9" s="15">
        <f>K2</f>
        <v>3.15</v>
      </c>
      <c r="I9" s="2"/>
      <c r="J9" s="2"/>
      <c r="K9" s="2"/>
      <c r="L9" s="2"/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 t="s">
        <v>12</v>
      </c>
      <c r="B10" s="2"/>
      <c r="C10" s="2"/>
      <c r="D10" s="2"/>
      <c r="F10" s="1" t="s">
        <v>13</v>
      </c>
      <c r="G10" s="2"/>
      <c r="H10" s="14">
        <f>COUNTA(C18:C67)</f>
        <v>20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F11" s="1" t="s">
        <v>14</v>
      </c>
      <c r="G11" s="2"/>
      <c r="H11" s="14">
        <f>SUM(D18:D67)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8:26" ht="12.75">
      <c r="H13" s="8"/>
      <c r="I13" s="8"/>
      <c r="J13" s="2"/>
      <c r="K13" s="2"/>
      <c r="L13" s="2"/>
      <c r="M13" s="2"/>
      <c r="N13" s="2"/>
      <c r="O13" s="2"/>
      <c r="P13" s="2"/>
      <c r="Q13" s="2"/>
      <c r="R13" s="1" t="s">
        <v>15</v>
      </c>
      <c r="S13" s="2"/>
      <c r="T13" s="2"/>
      <c r="U13" s="7" t="s">
        <v>16</v>
      </c>
      <c r="V13" s="2"/>
      <c r="W13" s="1" t="s">
        <v>17</v>
      </c>
      <c r="X13" s="2"/>
      <c r="Y13" s="2"/>
      <c r="Z13" s="2"/>
    </row>
    <row r="14" spans="1:26" ht="12.75">
      <c r="A14" s="8"/>
      <c r="B14" s="8"/>
      <c r="C14" s="8"/>
      <c r="D14" s="8"/>
      <c r="E14" s="7" t="s">
        <v>16</v>
      </c>
      <c r="F14" s="8"/>
      <c r="G14" s="8"/>
      <c r="H14" s="8"/>
      <c r="I14" s="8"/>
      <c r="J14" s="2"/>
      <c r="K14" s="2"/>
      <c r="L14" s="2"/>
      <c r="M14" s="2"/>
      <c r="N14" s="2"/>
      <c r="O14" s="1" t="s">
        <v>18</v>
      </c>
      <c r="P14" s="2"/>
      <c r="Q14" s="6"/>
      <c r="R14" s="6"/>
      <c r="S14" s="6"/>
      <c r="T14" s="6"/>
      <c r="U14" s="7" t="s">
        <v>19</v>
      </c>
      <c r="V14" s="1"/>
      <c r="W14" s="6"/>
      <c r="X14" s="6"/>
      <c r="Y14" s="6"/>
      <c r="Z14" s="2"/>
    </row>
    <row r="15" spans="1:26" ht="12.75">
      <c r="A15" s="8"/>
      <c r="B15" s="8"/>
      <c r="C15" s="8"/>
      <c r="D15" s="7" t="s">
        <v>20</v>
      </c>
      <c r="E15" s="7" t="s">
        <v>19</v>
      </c>
      <c r="F15" s="7" t="s">
        <v>21</v>
      </c>
      <c r="G15" s="7" t="s">
        <v>22</v>
      </c>
      <c r="H15"/>
      <c r="J15" s="2"/>
      <c r="K15" s="2"/>
      <c r="L15" s="2"/>
      <c r="M15" s="2"/>
      <c r="N15" s="5" t="s">
        <v>23</v>
      </c>
      <c r="O15" s="5" t="s">
        <v>24</v>
      </c>
      <c r="P15" s="5" t="s">
        <v>16</v>
      </c>
      <c r="Q15" s="2"/>
      <c r="R15" s="5" t="s">
        <v>25</v>
      </c>
      <c r="S15" s="2"/>
      <c r="T15" s="7" t="s">
        <v>16</v>
      </c>
      <c r="U15" s="7" t="s">
        <v>26</v>
      </c>
      <c r="V15" s="7" t="s">
        <v>27</v>
      </c>
      <c r="W15" s="7" t="s">
        <v>28</v>
      </c>
      <c r="X15" s="7" t="s">
        <v>29</v>
      </c>
      <c r="Y15" s="7"/>
      <c r="Z15" s="2"/>
    </row>
    <row r="16" spans="1:26" ht="12.75">
      <c r="A16" s="7" t="s">
        <v>16</v>
      </c>
      <c r="B16" s="7" t="s">
        <v>30</v>
      </c>
      <c r="C16" s="7" t="s">
        <v>30</v>
      </c>
      <c r="D16" s="7" t="s">
        <v>31</v>
      </c>
      <c r="E16" s="7" t="s">
        <v>26</v>
      </c>
      <c r="F16" s="7" t="s">
        <v>32</v>
      </c>
      <c r="G16" s="7" t="s">
        <v>32</v>
      </c>
      <c r="H16" s="7" t="s">
        <v>33</v>
      </c>
      <c r="J16" s="2"/>
      <c r="K16" s="2"/>
      <c r="L16" s="2"/>
      <c r="M16" s="2"/>
      <c r="N16" s="5" t="s">
        <v>34</v>
      </c>
      <c r="O16" s="5" t="s">
        <v>35</v>
      </c>
      <c r="P16" s="5" t="s">
        <v>36</v>
      </c>
      <c r="Q16" s="5" t="s">
        <v>37</v>
      </c>
      <c r="R16" s="5" t="s">
        <v>19</v>
      </c>
      <c r="S16" s="5" t="s">
        <v>38</v>
      </c>
      <c r="T16" s="7" t="s">
        <v>36</v>
      </c>
      <c r="U16" s="7" t="s">
        <v>39</v>
      </c>
      <c r="V16" s="7" t="s">
        <v>40</v>
      </c>
      <c r="W16" s="7" t="s">
        <v>41</v>
      </c>
      <c r="X16" s="5" t="s">
        <v>42</v>
      </c>
      <c r="Y16" s="1"/>
      <c r="Z16" s="2"/>
    </row>
    <row r="17" spans="1:26" ht="12.75">
      <c r="A17" s="7" t="s">
        <v>36</v>
      </c>
      <c r="B17" s="7" t="s">
        <v>37</v>
      </c>
      <c r="C17" s="7" t="s">
        <v>19</v>
      </c>
      <c r="D17" s="7" t="s">
        <v>43</v>
      </c>
      <c r="E17" s="7" t="s">
        <v>39</v>
      </c>
      <c r="F17" s="7" t="s">
        <v>44</v>
      </c>
      <c r="G17" s="7" t="s">
        <v>44</v>
      </c>
      <c r="H17" s="7" t="s">
        <v>45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7">
        <v>1</v>
      </c>
      <c r="B18" s="16">
        <v>1</v>
      </c>
      <c r="C18" s="16">
        <v>4</v>
      </c>
      <c r="D18" s="17"/>
      <c r="E18" s="9">
        <f aca="true" ca="1" t="shared" si="0" ref="E18:E49">IF(CELL("type",C18)="b",NA(),+C18/B18)</f>
        <v>4</v>
      </c>
      <c r="F18" s="9">
        <f aca="true" ca="1" t="shared" si="1" ref="F18:F49">IF(CELL("type",C18)="b",NA(),+$K$2+3*H18)</f>
        <v>8.474471804789655</v>
      </c>
      <c r="G18" s="9">
        <f aca="true" ca="1" t="shared" si="2" ref="G18:G49">IF(CELL("type",C18)="b",NA(),IF((+$K$2-3*H18)&lt;0,0,+$K$2-3*H18))</f>
        <v>0</v>
      </c>
      <c r="H18" s="9">
        <f aca="true" ca="1" t="shared" si="3" ref="H18:H49">IF(CELL("type",C18)="b",NA(),(SQRT($K$2)/SQRT(B18)))</f>
        <v>1.7748239349298849</v>
      </c>
      <c r="J18" s="2"/>
      <c r="K18" s="2"/>
      <c r="L18" s="2"/>
      <c r="M18" s="2"/>
      <c r="N18" s="3">
        <f aca="true" t="shared" si="4" ref="N18:N49">IF(D18=1,0,B18)</f>
        <v>1</v>
      </c>
      <c r="O18" s="3">
        <f aca="true" t="shared" si="5" ref="O18:O49">IF(D18=1,0,1)</f>
        <v>1</v>
      </c>
      <c r="P18" s="3">
        <v>1</v>
      </c>
      <c r="Q18" s="3">
        <f aca="true" t="shared" si="6" ref="Q18:Q49">Q17+N18</f>
        <v>1</v>
      </c>
      <c r="R18" s="3">
        <f aca="true" t="shared" si="7" ref="R18:R49">R17+O18*C18</f>
        <v>4</v>
      </c>
      <c r="S18" s="9">
        <f aca="true" t="shared" si="8" ref="S18:S49">R18/Q18</f>
        <v>4</v>
      </c>
      <c r="T18" s="7">
        <v>1</v>
      </c>
      <c r="U18" s="7">
        <f>+E18</f>
        <v>4</v>
      </c>
      <c r="V18" s="9">
        <f aca="true" t="shared" si="9" ref="V18:V49">F18</f>
        <v>8.474471804789655</v>
      </c>
      <c r="W18" s="7">
        <f aca="true" t="shared" si="10" ref="W18:W49">G18</f>
        <v>0</v>
      </c>
      <c r="X18" s="3">
        <f aca="true" t="shared" si="11" ref="X18:X49">IF(ISNA(U18)=1,NA(),$K$2)</f>
        <v>3.15</v>
      </c>
      <c r="Y18" s="2"/>
      <c r="Z18" s="2"/>
    </row>
    <row r="19" spans="1:26" ht="12.75">
      <c r="A19" s="7">
        <v>2</v>
      </c>
      <c r="B19" s="16">
        <v>1</v>
      </c>
      <c r="C19" s="16">
        <v>5</v>
      </c>
      <c r="D19" s="17"/>
      <c r="E19" s="9">
        <f ca="1" t="shared" si="0"/>
        <v>5</v>
      </c>
      <c r="F19" s="9">
        <f ca="1" t="shared" si="1"/>
        <v>8.474471804789655</v>
      </c>
      <c r="G19" s="9">
        <f ca="1" t="shared" si="2"/>
        <v>0</v>
      </c>
      <c r="H19" s="9">
        <f ca="1" t="shared" si="3"/>
        <v>1.7748239349298849</v>
      </c>
      <c r="J19" s="2"/>
      <c r="K19" s="2"/>
      <c r="L19" s="2"/>
      <c r="M19" s="2"/>
      <c r="N19" s="3">
        <f t="shared" si="4"/>
        <v>1</v>
      </c>
      <c r="O19" s="3">
        <f t="shared" si="5"/>
        <v>1</v>
      </c>
      <c r="P19" s="3">
        <v>2</v>
      </c>
      <c r="Q19" s="3">
        <f t="shared" si="6"/>
        <v>2</v>
      </c>
      <c r="R19" s="3">
        <f t="shared" si="7"/>
        <v>9</v>
      </c>
      <c r="S19" s="9">
        <f t="shared" si="8"/>
        <v>4.5</v>
      </c>
      <c r="T19" s="7">
        <v>2</v>
      </c>
      <c r="U19" s="7">
        <f aca="true" t="shared" si="12" ref="U19:U34">+E19</f>
        <v>5</v>
      </c>
      <c r="V19" s="9">
        <f t="shared" si="9"/>
        <v>8.474471804789655</v>
      </c>
      <c r="W19" s="7">
        <f t="shared" si="10"/>
        <v>0</v>
      </c>
      <c r="X19" s="3">
        <f t="shared" si="11"/>
        <v>3.15</v>
      </c>
      <c r="Y19" s="2"/>
      <c r="Z19" s="2"/>
    </row>
    <row r="20" spans="1:26" ht="12.75">
      <c r="A20" s="7">
        <v>3</v>
      </c>
      <c r="B20" s="16">
        <v>1</v>
      </c>
      <c r="C20" s="16">
        <v>0</v>
      </c>
      <c r="D20" s="17"/>
      <c r="E20" s="9">
        <f ca="1" t="shared" si="0"/>
        <v>0</v>
      </c>
      <c r="F20" s="9">
        <f ca="1" t="shared" si="1"/>
        <v>8.474471804789655</v>
      </c>
      <c r="G20" s="9">
        <f ca="1" t="shared" si="2"/>
        <v>0</v>
      </c>
      <c r="H20" s="9">
        <f ca="1" t="shared" si="3"/>
        <v>1.7748239349298849</v>
      </c>
      <c r="J20" s="2"/>
      <c r="K20" s="2"/>
      <c r="L20" s="2"/>
      <c r="M20" s="2"/>
      <c r="N20" s="3">
        <f t="shared" si="4"/>
        <v>1</v>
      </c>
      <c r="O20" s="3">
        <f t="shared" si="5"/>
        <v>1</v>
      </c>
      <c r="P20" s="3">
        <v>3</v>
      </c>
      <c r="Q20" s="3">
        <f t="shared" si="6"/>
        <v>3</v>
      </c>
      <c r="R20" s="3">
        <f t="shared" si="7"/>
        <v>9</v>
      </c>
      <c r="S20" s="9">
        <f t="shared" si="8"/>
        <v>3</v>
      </c>
      <c r="T20" s="7">
        <v>3</v>
      </c>
      <c r="U20" s="7">
        <f t="shared" si="12"/>
        <v>0</v>
      </c>
      <c r="V20" s="9">
        <f t="shared" si="9"/>
        <v>8.474471804789655</v>
      </c>
      <c r="W20" s="7">
        <f t="shared" si="10"/>
        <v>0</v>
      </c>
      <c r="X20" s="3">
        <f t="shared" si="11"/>
        <v>3.15</v>
      </c>
      <c r="Y20" s="2"/>
      <c r="Z20" s="2"/>
    </row>
    <row r="21" spans="1:26" ht="12.75">
      <c r="A21" s="7">
        <v>4</v>
      </c>
      <c r="B21" s="16">
        <v>1</v>
      </c>
      <c r="C21" s="16">
        <v>2</v>
      </c>
      <c r="D21" s="17"/>
      <c r="E21" s="9">
        <f ca="1" t="shared" si="0"/>
        <v>2</v>
      </c>
      <c r="F21" s="9">
        <f ca="1" t="shared" si="1"/>
        <v>8.474471804789655</v>
      </c>
      <c r="G21" s="9">
        <f ca="1" t="shared" si="2"/>
        <v>0</v>
      </c>
      <c r="H21" s="9">
        <f ca="1" t="shared" si="3"/>
        <v>1.7748239349298849</v>
      </c>
      <c r="J21" s="2"/>
      <c r="K21" s="2"/>
      <c r="L21" s="2"/>
      <c r="M21" s="2"/>
      <c r="N21" s="3">
        <f t="shared" si="4"/>
        <v>1</v>
      </c>
      <c r="O21" s="3">
        <f t="shared" si="5"/>
        <v>1</v>
      </c>
      <c r="P21" s="3">
        <v>4</v>
      </c>
      <c r="Q21" s="3">
        <f t="shared" si="6"/>
        <v>4</v>
      </c>
      <c r="R21" s="3">
        <f t="shared" si="7"/>
        <v>11</v>
      </c>
      <c r="S21" s="9">
        <f t="shared" si="8"/>
        <v>2.75</v>
      </c>
      <c r="T21" s="7">
        <v>4</v>
      </c>
      <c r="U21" s="7">
        <f t="shared" si="12"/>
        <v>2</v>
      </c>
      <c r="V21" s="9">
        <f t="shared" si="9"/>
        <v>8.474471804789655</v>
      </c>
      <c r="W21" s="7">
        <f t="shared" si="10"/>
        <v>0</v>
      </c>
      <c r="X21" s="3">
        <f t="shared" si="11"/>
        <v>3.15</v>
      </c>
      <c r="Y21" s="2"/>
      <c r="Z21" s="2"/>
    </row>
    <row r="22" spans="1:26" ht="12.75">
      <c r="A22" s="7">
        <v>5</v>
      </c>
      <c r="B22" s="16">
        <v>1</v>
      </c>
      <c r="C22" s="16">
        <v>3</v>
      </c>
      <c r="D22" s="17"/>
      <c r="E22" s="9">
        <f ca="1" t="shared" si="0"/>
        <v>3</v>
      </c>
      <c r="F22" s="9">
        <f ca="1" t="shared" si="1"/>
        <v>8.474471804789655</v>
      </c>
      <c r="G22" s="9">
        <f ca="1" t="shared" si="2"/>
        <v>0</v>
      </c>
      <c r="H22" s="9">
        <f ca="1" t="shared" si="3"/>
        <v>1.7748239349298849</v>
      </c>
      <c r="J22" s="2"/>
      <c r="K22" s="2"/>
      <c r="L22" s="2"/>
      <c r="M22" s="2"/>
      <c r="N22" s="3">
        <f t="shared" si="4"/>
        <v>1</v>
      </c>
      <c r="O22" s="3">
        <f t="shared" si="5"/>
        <v>1</v>
      </c>
      <c r="P22" s="3">
        <v>5</v>
      </c>
      <c r="Q22" s="3">
        <f t="shared" si="6"/>
        <v>5</v>
      </c>
      <c r="R22" s="3">
        <f t="shared" si="7"/>
        <v>14</v>
      </c>
      <c r="S22" s="9">
        <f t="shared" si="8"/>
        <v>2.8</v>
      </c>
      <c r="T22" s="7">
        <v>5</v>
      </c>
      <c r="U22" s="7">
        <f t="shared" si="12"/>
        <v>3</v>
      </c>
      <c r="V22" s="9">
        <f t="shared" si="9"/>
        <v>8.474471804789655</v>
      </c>
      <c r="W22" s="7">
        <f t="shared" si="10"/>
        <v>0</v>
      </c>
      <c r="X22" s="3">
        <f t="shared" si="11"/>
        <v>3.15</v>
      </c>
      <c r="Y22" s="3"/>
      <c r="Z22" s="2"/>
    </row>
    <row r="23" spans="1:26" ht="12.75">
      <c r="A23" s="7">
        <v>6</v>
      </c>
      <c r="B23" s="16">
        <v>1</v>
      </c>
      <c r="C23" s="16">
        <v>1</v>
      </c>
      <c r="D23" s="17"/>
      <c r="E23" s="9">
        <f ca="1" t="shared" si="0"/>
        <v>1</v>
      </c>
      <c r="F23" s="9">
        <f ca="1" t="shared" si="1"/>
        <v>8.474471804789655</v>
      </c>
      <c r="G23" s="9">
        <f ca="1" t="shared" si="2"/>
        <v>0</v>
      </c>
      <c r="H23" s="9">
        <f ca="1" t="shared" si="3"/>
        <v>1.7748239349298849</v>
      </c>
      <c r="J23" s="2"/>
      <c r="K23" s="2"/>
      <c r="L23" s="2"/>
      <c r="M23" s="2"/>
      <c r="N23" s="3">
        <f t="shared" si="4"/>
        <v>1</v>
      </c>
      <c r="O23" s="3">
        <f t="shared" si="5"/>
        <v>1</v>
      </c>
      <c r="P23" s="3">
        <v>6</v>
      </c>
      <c r="Q23" s="3">
        <f t="shared" si="6"/>
        <v>6</v>
      </c>
      <c r="R23" s="3">
        <f t="shared" si="7"/>
        <v>15</v>
      </c>
      <c r="S23" s="9">
        <f t="shared" si="8"/>
        <v>2.5</v>
      </c>
      <c r="T23" s="7">
        <v>6</v>
      </c>
      <c r="U23" s="7">
        <f t="shared" si="12"/>
        <v>1</v>
      </c>
      <c r="V23" s="9">
        <f t="shared" si="9"/>
        <v>8.474471804789655</v>
      </c>
      <c r="W23" s="7">
        <f t="shared" si="10"/>
        <v>0</v>
      </c>
      <c r="X23" s="3">
        <f t="shared" si="11"/>
        <v>3.15</v>
      </c>
      <c r="Y23" s="2"/>
      <c r="Z23" s="2"/>
    </row>
    <row r="24" spans="1:26" ht="12.75">
      <c r="A24" s="7">
        <v>7</v>
      </c>
      <c r="B24" s="16">
        <v>1</v>
      </c>
      <c r="C24" s="16">
        <v>5</v>
      </c>
      <c r="D24" s="17"/>
      <c r="E24" s="9">
        <f ca="1" t="shared" si="0"/>
        <v>5</v>
      </c>
      <c r="F24" s="9">
        <f ca="1" t="shared" si="1"/>
        <v>8.474471804789655</v>
      </c>
      <c r="G24" s="9">
        <f ca="1" t="shared" si="2"/>
        <v>0</v>
      </c>
      <c r="H24" s="9">
        <f ca="1" t="shared" si="3"/>
        <v>1.7748239349298849</v>
      </c>
      <c r="J24" s="2"/>
      <c r="K24" s="2"/>
      <c r="L24" s="2"/>
      <c r="M24" s="2"/>
      <c r="N24" s="3">
        <f t="shared" si="4"/>
        <v>1</v>
      </c>
      <c r="O24" s="3">
        <f t="shared" si="5"/>
        <v>1</v>
      </c>
      <c r="P24" s="3">
        <v>7</v>
      </c>
      <c r="Q24" s="3">
        <f t="shared" si="6"/>
        <v>7</v>
      </c>
      <c r="R24" s="3">
        <f t="shared" si="7"/>
        <v>20</v>
      </c>
      <c r="S24" s="9">
        <f t="shared" si="8"/>
        <v>2.857142857142857</v>
      </c>
      <c r="T24" s="7">
        <v>7</v>
      </c>
      <c r="U24" s="7">
        <f t="shared" si="12"/>
        <v>5</v>
      </c>
      <c r="V24" s="9">
        <f t="shared" si="9"/>
        <v>8.474471804789655</v>
      </c>
      <c r="W24" s="7">
        <f t="shared" si="10"/>
        <v>0</v>
      </c>
      <c r="X24" s="3">
        <f t="shared" si="11"/>
        <v>3.15</v>
      </c>
      <c r="Y24" s="2"/>
      <c r="Z24" s="2"/>
    </row>
    <row r="25" spans="1:26" ht="12.75">
      <c r="A25" s="7">
        <v>8</v>
      </c>
      <c r="B25" s="16">
        <v>1</v>
      </c>
      <c r="C25" s="16">
        <v>0</v>
      </c>
      <c r="D25" s="17"/>
      <c r="E25" s="9">
        <f ca="1" t="shared" si="0"/>
        <v>0</v>
      </c>
      <c r="F25" s="9">
        <f ca="1" t="shared" si="1"/>
        <v>8.474471804789655</v>
      </c>
      <c r="G25" s="9">
        <f ca="1" t="shared" si="2"/>
        <v>0</v>
      </c>
      <c r="H25" s="9">
        <f ca="1" t="shared" si="3"/>
        <v>1.7748239349298849</v>
      </c>
      <c r="J25" s="2"/>
      <c r="K25" s="2"/>
      <c r="L25" s="2"/>
      <c r="M25" s="2"/>
      <c r="N25" s="3">
        <f t="shared" si="4"/>
        <v>1</v>
      </c>
      <c r="O25" s="3">
        <f t="shared" si="5"/>
        <v>1</v>
      </c>
      <c r="P25" s="3">
        <v>8</v>
      </c>
      <c r="Q25" s="3">
        <f t="shared" si="6"/>
        <v>8</v>
      </c>
      <c r="R25" s="3">
        <f t="shared" si="7"/>
        <v>20</v>
      </c>
      <c r="S25" s="9">
        <f t="shared" si="8"/>
        <v>2.5</v>
      </c>
      <c r="T25" s="7">
        <v>8</v>
      </c>
      <c r="U25" s="7">
        <f t="shared" si="12"/>
        <v>0</v>
      </c>
      <c r="V25" s="9">
        <f t="shared" si="9"/>
        <v>8.474471804789655</v>
      </c>
      <c r="W25" s="7">
        <f t="shared" si="10"/>
        <v>0</v>
      </c>
      <c r="X25" s="3">
        <f t="shared" si="11"/>
        <v>3.15</v>
      </c>
      <c r="Y25" s="2"/>
      <c r="Z25" s="2"/>
    </row>
    <row r="26" spans="1:26" ht="12.75">
      <c r="A26" s="7">
        <v>9</v>
      </c>
      <c r="B26" s="16">
        <v>1</v>
      </c>
      <c r="C26" s="16">
        <v>1</v>
      </c>
      <c r="D26" s="17"/>
      <c r="E26" s="9">
        <f ca="1" t="shared" si="0"/>
        <v>1</v>
      </c>
      <c r="F26" s="9">
        <f ca="1" t="shared" si="1"/>
        <v>8.474471804789655</v>
      </c>
      <c r="G26" s="9">
        <f ca="1" t="shared" si="2"/>
        <v>0</v>
      </c>
      <c r="H26" s="9">
        <f ca="1" t="shared" si="3"/>
        <v>1.7748239349298849</v>
      </c>
      <c r="J26" s="2"/>
      <c r="K26" s="2"/>
      <c r="L26" s="2"/>
      <c r="M26" s="2"/>
      <c r="N26" s="3">
        <f t="shared" si="4"/>
        <v>1</v>
      </c>
      <c r="O26" s="3">
        <f t="shared" si="5"/>
        <v>1</v>
      </c>
      <c r="P26" s="3">
        <v>9</v>
      </c>
      <c r="Q26" s="3">
        <f t="shared" si="6"/>
        <v>9</v>
      </c>
      <c r="R26" s="3">
        <f t="shared" si="7"/>
        <v>21</v>
      </c>
      <c r="S26" s="9">
        <f t="shared" si="8"/>
        <v>2.3333333333333335</v>
      </c>
      <c r="T26" s="7">
        <v>9</v>
      </c>
      <c r="U26" s="7">
        <f t="shared" si="12"/>
        <v>1</v>
      </c>
      <c r="V26" s="9">
        <f t="shared" si="9"/>
        <v>8.474471804789655</v>
      </c>
      <c r="W26" s="7">
        <f t="shared" si="10"/>
        <v>0</v>
      </c>
      <c r="X26" s="3">
        <f t="shared" si="11"/>
        <v>3.15</v>
      </c>
      <c r="Y26" s="2"/>
      <c r="Z26" s="2"/>
    </row>
    <row r="27" spans="1:26" ht="12.75">
      <c r="A27" s="7">
        <v>10</v>
      </c>
      <c r="B27" s="16">
        <v>1</v>
      </c>
      <c r="C27" s="16">
        <v>4</v>
      </c>
      <c r="D27" s="17"/>
      <c r="E27" s="9">
        <f ca="1" t="shared" si="0"/>
        <v>4</v>
      </c>
      <c r="F27" s="9">
        <f ca="1" t="shared" si="1"/>
        <v>8.474471804789655</v>
      </c>
      <c r="G27" s="9">
        <f ca="1" t="shared" si="2"/>
        <v>0</v>
      </c>
      <c r="H27" s="9">
        <f ca="1" t="shared" si="3"/>
        <v>1.7748239349298849</v>
      </c>
      <c r="J27" s="2"/>
      <c r="K27" s="2"/>
      <c r="L27" s="2"/>
      <c r="M27" s="2"/>
      <c r="N27" s="3">
        <f t="shared" si="4"/>
        <v>1</v>
      </c>
      <c r="O27" s="3">
        <f t="shared" si="5"/>
        <v>1</v>
      </c>
      <c r="P27" s="3">
        <v>10</v>
      </c>
      <c r="Q27" s="3">
        <f t="shared" si="6"/>
        <v>10</v>
      </c>
      <c r="R27" s="3">
        <f t="shared" si="7"/>
        <v>25</v>
      </c>
      <c r="S27" s="9">
        <f t="shared" si="8"/>
        <v>2.5</v>
      </c>
      <c r="T27" s="7">
        <v>10</v>
      </c>
      <c r="U27" s="7">
        <f t="shared" si="12"/>
        <v>4</v>
      </c>
      <c r="V27" s="9">
        <f t="shared" si="9"/>
        <v>8.474471804789655</v>
      </c>
      <c r="W27" s="7">
        <f t="shared" si="10"/>
        <v>0</v>
      </c>
      <c r="X27" s="3">
        <f t="shared" si="11"/>
        <v>3.15</v>
      </c>
      <c r="Y27" s="3"/>
      <c r="Z27" s="2"/>
    </row>
    <row r="28" spans="1:26" ht="12.75">
      <c r="A28" s="7">
        <v>11</v>
      </c>
      <c r="B28" s="16">
        <v>1</v>
      </c>
      <c r="C28" s="16">
        <v>4</v>
      </c>
      <c r="D28" s="17"/>
      <c r="E28" s="9">
        <f ca="1" t="shared" si="0"/>
        <v>4</v>
      </c>
      <c r="F28" s="9">
        <f ca="1" t="shared" si="1"/>
        <v>8.474471804789655</v>
      </c>
      <c r="G28" s="9">
        <f ca="1" t="shared" si="2"/>
        <v>0</v>
      </c>
      <c r="H28" s="9">
        <f ca="1" t="shared" si="3"/>
        <v>1.7748239349298849</v>
      </c>
      <c r="J28" s="2"/>
      <c r="K28" s="2"/>
      <c r="L28" s="2"/>
      <c r="M28" s="2"/>
      <c r="N28" s="3">
        <f t="shared" si="4"/>
        <v>1</v>
      </c>
      <c r="O28" s="3">
        <f t="shared" si="5"/>
        <v>1</v>
      </c>
      <c r="P28" s="3">
        <v>11</v>
      </c>
      <c r="Q28" s="3">
        <f t="shared" si="6"/>
        <v>11</v>
      </c>
      <c r="R28" s="3">
        <f t="shared" si="7"/>
        <v>29</v>
      </c>
      <c r="S28" s="9">
        <f t="shared" si="8"/>
        <v>2.6363636363636362</v>
      </c>
      <c r="T28" s="7">
        <v>11</v>
      </c>
      <c r="U28" s="7">
        <f t="shared" si="12"/>
        <v>4</v>
      </c>
      <c r="V28" s="9">
        <f t="shared" si="9"/>
        <v>8.474471804789655</v>
      </c>
      <c r="W28" s="7">
        <f t="shared" si="10"/>
        <v>0</v>
      </c>
      <c r="X28" s="3">
        <f t="shared" si="11"/>
        <v>3.15</v>
      </c>
      <c r="Y28" s="2"/>
      <c r="Z28" s="2"/>
    </row>
    <row r="29" spans="1:26" ht="12.75">
      <c r="A29" s="7">
        <v>12</v>
      </c>
      <c r="B29" s="16">
        <v>1</v>
      </c>
      <c r="C29" s="16">
        <v>2</v>
      </c>
      <c r="D29" s="17"/>
      <c r="E29" s="9">
        <f ca="1" t="shared" si="0"/>
        <v>2</v>
      </c>
      <c r="F29" s="9">
        <f ca="1" t="shared" si="1"/>
        <v>8.474471804789655</v>
      </c>
      <c r="G29" s="9">
        <f ca="1" t="shared" si="2"/>
        <v>0</v>
      </c>
      <c r="H29" s="9">
        <f ca="1" t="shared" si="3"/>
        <v>1.7748239349298849</v>
      </c>
      <c r="J29" s="2"/>
      <c r="K29" s="2"/>
      <c r="L29" s="2"/>
      <c r="M29" s="2"/>
      <c r="N29" s="3">
        <f t="shared" si="4"/>
        <v>1</v>
      </c>
      <c r="O29" s="3">
        <f t="shared" si="5"/>
        <v>1</v>
      </c>
      <c r="P29" s="3">
        <v>12</v>
      </c>
      <c r="Q29" s="3">
        <f t="shared" si="6"/>
        <v>12</v>
      </c>
      <c r="R29" s="3">
        <f t="shared" si="7"/>
        <v>31</v>
      </c>
      <c r="S29" s="9">
        <f t="shared" si="8"/>
        <v>2.5833333333333335</v>
      </c>
      <c r="T29" s="7">
        <v>12</v>
      </c>
      <c r="U29" s="7">
        <f t="shared" si="12"/>
        <v>2</v>
      </c>
      <c r="V29" s="9">
        <f t="shared" si="9"/>
        <v>8.474471804789655</v>
      </c>
      <c r="W29" s="7">
        <f t="shared" si="10"/>
        <v>0</v>
      </c>
      <c r="X29" s="3">
        <f t="shared" si="11"/>
        <v>3.15</v>
      </c>
      <c r="Y29" s="2"/>
      <c r="Z29" s="2"/>
    </row>
    <row r="30" spans="1:26" ht="12.75">
      <c r="A30" s="7">
        <v>13</v>
      </c>
      <c r="B30" s="16">
        <v>1</v>
      </c>
      <c r="C30" s="16">
        <v>1</v>
      </c>
      <c r="D30" s="17"/>
      <c r="E30" s="9">
        <f ca="1" t="shared" si="0"/>
        <v>1</v>
      </c>
      <c r="F30" s="9">
        <f ca="1" t="shared" si="1"/>
        <v>8.474471804789655</v>
      </c>
      <c r="G30" s="9">
        <f ca="1" t="shared" si="2"/>
        <v>0</v>
      </c>
      <c r="H30" s="9">
        <f ca="1" t="shared" si="3"/>
        <v>1.7748239349298849</v>
      </c>
      <c r="J30" s="2"/>
      <c r="K30" s="2"/>
      <c r="L30" s="2"/>
      <c r="M30" s="2"/>
      <c r="N30" s="3">
        <f t="shared" si="4"/>
        <v>1</v>
      </c>
      <c r="O30" s="3">
        <f t="shared" si="5"/>
        <v>1</v>
      </c>
      <c r="P30" s="3">
        <v>13</v>
      </c>
      <c r="Q30" s="3">
        <f t="shared" si="6"/>
        <v>13</v>
      </c>
      <c r="R30" s="3">
        <f t="shared" si="7"/>
        <v>32</v>
      </c>
      <c r="S30" s="9">
        <f t="shared" si="8"/>
        <v>2.4615384615384617</v>
      </c>
      <c r="T30" s="7">
        <v>13</v>
      </c>
      <c r="U30" s="7">
        <f t="shared" si="12"/>
        <v>1</v>
      </c>
      <c r="V30" s="9">
        <f t="shared" si="9"/>
        <v>8.474471804789655</v>
      </c>
      <c r="W30" s="7">
        <f t="shared" si="10"/>
        <v>0</v>
      </c>
      <c r="X30" s="3">
        <f t="shared" si="11"/>
        <v>3.15</v>
      </c>
      <c r="Y30" s="2"/>
      <c r="Z30" s="2"/>
    </row>
    <row r="31" spans="1:26" ht="12.75">
      <c r="A31" s="7">
        <v>14</v>
      </c>
      <c r="B31" s="16">
        <v>1</v>
      </c>
      <c r="C31" s="16">
        <v>6</v>
      </c>
      <c r="D31" s="17"/>
      <c r="E31" s="9">
        <f ca="1" t="shared" si="0"/>
        <v>6</v>
      </c>
      <c r="F31" s="9">
        <f ca="1" t="shared" si="1"/>
        <v>8.474471804789655</v>
      </c>
      <c r="G31" s="9">
        <f ca="1" t="shared" si="2"/>
        <v>0</v>
      </c>
      <c r="H31" s="9">
        <f ca="1" t="shared" si="3"/>
        <v>1.7748239349298849</v>
      </c>
      <c r="J31" s="2"/>
      <c r="K31" s="2"/>
      <c r="L31" s="2"/>
      <c r="M31" s="2"/>
      <c r="N31" s="3">
        <f t="shared" si="4"/>
        <v>1</v>
      </c>
      <c r="O31" s="3">
        <f t="shared" si="5"/>
        <v>1</v>
      </c>
      <c r="P31" s="3">
        <v>14</v>
      </c>
      <c r="Q31" s="3">
        <f t="shared" si="6"/>
        <v>14</v>
      </c>
      <c r="R31" s="3">
        <f t="shared" si="7"/>
        <v>38</v>
      </c>
      <c r="S31" s="9">
        <f t="shared" si="8"/>
        <v>2.7142857142857144</v>
      </c>
      <c r="T31" s="7">
        <v>14</v>
      </c>
      <c r="U31" s="7">
        <f t="shared" si="12"/>
        <v>6</v>
      </c>
      <c r="V31" s="9">
        <f t="shared" si="9"/>
        <v>8.474471804789655</v>
      </c>
      <c r="W31" s="7">
        <f t="shared" si="10"/>
        <v>0</v>
      </c>
      <c r="X31" s="3">
        <f t="shared" si="11"/>
        <v>3.15</v>
      </c>
      <c r="Y31" s="2"/>
      <c r="Z31" s="2"/>
    </row>
    <row r="32" spans="1:26" ht="12.75">
      <c r="A32" s="7">
        <v>15</v>
      </c>
      <c r="B32" s="16">
        <v>1</v>
      </c>
      <c r="C32" s="16">
        <v>2</v>
      </c>
      <c r="D32" s="17"/>
      <c r="E32" s="9">
        <f ca="1" t="shared" si="0"/>
        <v>2</v>
      </c>
      <c r="F32" s="9">
        <f ca="1" t="shared" si="1"/>
        <v>8.474471804789655</v>
      </c>
      <c r="G32" s="9">
        <f ca="1" t="shared" si="2"/>
        <v>0</v>
      </c>
      <c r="H32" s="9">
        <f ca="1" t="shared" si="3"/>
        <v>1.7748239349298849</v>
      </c>
      <c r="J32" s="2"/>
      <c r="K32" s="2"/>
      <c r="L32" s="2"/>
      <c r="M32" s="2"/>
      <c r="N32" s="3">
        <f t="shared" si="4"/>
        <v>1</v>
      </c>
      <c r="O32" s="3">
        <f t="shared" si="5"/>
        <v>1</v>
      </c>
      <c r="P32" s="3">
        <v>15</v>
      </c>
      <c r="Q32" s="3">
        <f t="shared" si="6"/>
        <v>15</v>
      </c>
      <c r="R32" s="3">
        <f t="shared" si="7"/>
        <v>40</v>
      </c>
      <c r="S32" s="9">
        <f t="shared" si="8"/>
        <v>2.6666666666666665</v>
      </c>
      <c r="T32" s="7">
        <v>15</v>
      </c>
      <c r="U32" s="7">
        <f t="shared" si="12"/>
        <v>2</v>
      </c>
      <c r="V32" s="9">
        <f t="shared" si="9"/>
        <v>8.474471804789655</v>
      </c>
      <c r="W32" s="7">
        <f t="shared" si="10"/>
        <v>0</v>
      </c>
      <c r="X32" s="3">
        <f t="shared" si="11"/>
        <v>3.15</v>
      </c>
      <c r="Y32" s="3"/>
      <c r="Z32" s="2"/>
    </row>
    <row r="33" spans="1:26" ht="12.75">
      <c r="A33" s="7">
        <v>16</v>
      </c>
      <c r="B33" s="16">
        <v>1</v>
      </c>
      <c r="C33" s="16">
        <v>6</v>
      </c>
      <c r="D33" s="17"/>
      <c r="E33" s="9">
        <f ca="1" t="shared" si="0"/>
        <v>6</v>
      </c>
      <c r="F33" s="9">
        <f ca="1" t="shared" si="1"/>
        <v>8.474471804789655</v>
      </c>
      <c r="G33" s="9">
        <f ca="1" t="shared" si="2"/>
        <v>0</v>
      </c>
      <c r="H33" s="9">
        <f ca="1" t="shared" si="3"/>
        <v>1.7748239349298849</v>
      </c>
      <c r="J33" s="2"/>
      <c r="K33" s="2"/>
      <c r="L33" s="2"/>
      <c r="M33" s="2"/>
      <c r="N33" s="3">
        <f t="shared" si="4"/>
        <v>1</v>
      </c>
      <c r="O33" s="3">
        <f t="shared" si="5"/>
        <v>1</v>
      </c>
      <c r="P33" s="3">
        <v>16</v>
      </c>
      <c r="Q33" s="3">
        <f t="shared" si="6"/>
        <v>16</v>
      </c>
      <c r="R33" s="3">
        <f t="shared" si="7"/>
        <v>46</v>
      </c>
      <c r="S33" s="9">
        <f t="shared" si="8"/>
        <v>2.875</v>
      </c>
      <c r="T33" s="7">
        <v>16</v>
      </c>
      <c r="U33" s="7">
        <f t="shared" si="12"/>
        <v>6</v>
      </c>
      <c r="V33" s="9">
        <f t="shared" si="9"/>
        <v>8.474471804789655</v>
      </c>
      <c r="W33" s="7">
        <f t="shared" si="10"/>
        <v>0</v>
      </c>
      <c r="X33" s="3">
        <f t="shared" si="11"/>
        <v>3.15</v>
      </c>
      <c r="Y33" s="2"/>
      <c r="Z33" s="2"/>
    </row>
    <row r="34" spans="1:26" ht="12.75">
      <c r="A34" s="7">
        <v>17</v>
      </c>
      <c r="B34" s="16">
        <v>1</v>
      </c>
      <c r="C34" s="16">
        <v>4</v>
      </c>
      <c r="D34" s="17"/>
      <c r="E34" s="9">
        <f ca="1" t="shared" si="0"/>
        <v>4</v>
      </c>
      <c r="F34" s="9">
        <f ca="1" t="shared" si="1"/>
        <v>8.474471804789655</v>
      </c>
      <c r="G34" s="9">
        <f ca="1" t="shared" si="2"/>
        <v>0</v>
      </c>
      <c r="H34" s="9">
        <f ca="1" t="shared" si="3"/>
        <v>1.7748239349298849</v>
      </c>
      <c r="J34" s="2"/>
      <c r="K34" s="2"/>
      <c r="L34" s="2"/>
      <c r="M34" s="2"/>
      <c r="N34" s="3">
        <f t="shared" si="4"/>
        <v>1</v>
      </c>
      <c r="O34" s="3">
        <f t="shared" si="5"/>
        <v>1</v>
      </c>
      <c r="P34" s="3">
        <v>17</v>
      </c>
      <c r="Q34" s="3">
        <f t="shared" si="6"/>
        <v>17</v>
      </c>
      <c r="R34" s="3">
        <f t="shared" si="7"/>
        <v>50</v>
      </c>
      <c r="S34" s="9">
        <f t="shared" si="8"/>
        <v>2.9411764705882355</v>
      </c>
      <c r="T34" s="7">
        <v>17</v>
      </c>
      <c r="U34" s="7">
        <f t="shared" si="12"/>
        <v>4</v>
      </c>
      <c r="V34" s="9">
        <f t="shared" si="9"/>
        <v>8.474471804789655</v>
      </c>
      <c r="W34" s="7">
        <f t="shared" si="10"/>
        <v>0</v>
      </c>
      <c r="X34" s="3">
        <f t="shared" si="11"/>
        <v>3.15</v>
      </c>
      <c r="Y34" s="2"/>
      <c r="Z34" s="2"/>
    </row>
    <row r="35" spans="1:26" ht="12.75">
      <c r="A35" s="7">
        <v>18</v>
      </c>
      <c r="B35" s="16">
        <v>1</v>
      </c>
      <c r="C35" s="16">
        <v>5</v>
      </c>
      <c r="D35" s="17"/>
      <c r="E35" s="9">
        <f ca="1" t="shared" si="0"/>
        <v>5</v>
      </c>
      <c r="F35" s="9">
        <f ca="1" t="shared" si="1"/>
        <v>8.474471804789655</v>
      </c>
      <c r="G35" s="9">
        <f ca="1" t="shared" si="2"/>
        <v>0</v>
      </c>
      <c r="H35" s="9">
        <f ca="1" t="shared" si="3"/>
        <v>1.7748239349298849</v>
      </c>
      <c r="J35" s="2"/>
      <c r="K35" s="2"/>
      <c r="L35" s="2"/>
      <c r="M35" s="2"/>
      <c r="N35" s="3">
        <f t="shared" si="4"/>
        <v>1</v>
      </c>
      <c r="O35" s="3">
        <f t="shared" si="5"/>
        <v>1</v>
      </c>
      <c r="P35" s="3">
        <v>18</v>
      </c>
      <c r="Q35" s="3">
        <f t="shared" si="6"/>
        <v>18</v>
      </c>
      <c r="R35" s="3">
        <f t="shared" si="7"/>
        <v>55</v>
      </c>
      <c r="S35" s="9">
        <f t="shared" si="8"/>
        <v>3.0555555555555554</v>
      </c>
      <c r="T35" s="7">
        <v>18</v>
      </c>
      <c r="U35" s="7">
        <f aca="true" t="shared" si="13" ref="U35:U50">+E35</f>
        <v>5</v>
      </c>
      <c r="V35" s="9">
        <f t="shared" si="9"/>
        <v>8.474471804789655</v>
      </c>
      <c r="W35" s="7">
        <f t="shared" si="10"/>
        <v>0</v>
      </c>
      <c r="X35" s="3">
        <f t="shared" si="11"/>
        <v>3.15</v>
      </c>
      <c r="Y35" s="2"/>
      <c r="Z35" s="2"/>
    </row>
    <row r="36" spans="1:26" ht="12.75">
      <c r="A36" s="7">
        <v>19</v>
      </c>
      <c r="B36" s="16">
        <v>1</v>
      </c>
      <c r="C36" s="16">
        <v>1</v>
      </c>
      <c r="D36" s="17"/>
      <c r="E36" s="9">
        <f ca="1" t="shared" si="0"/>
        <v>1</v>
      </c>
      <c r="F36" s="9">
        <f ca="1" t="shared" si="1"/>
        <v>8.474471804789655</v>
      </c>
      <c r="G36" s="9">
        <f ca="1" t="shared" si="2"/>
        <v>0</v>
      </c>
      <c r="H36" s="9">
        <f ca="1" t="shared" si="3"/>
        <v>1.7748239349298849</v>
      </c>
      <c r="J36" s="2"/>
      <c r="K36" s="2"/>
      <c r="L36" s="2"/>
      <c r="M36" s="2"/>
      <c r="N36" s="3">
        <f t="shared" si="4"/>
        <v>1</v>
      </c>
      <c r="O36" s="3">
        <f t="shared" si="5"/>
        <v>1</v>
      </c>
      <c r="P36" s="3">
        <v>19</v>
      </c>
      <c r="Q36" s="3">
        <f t="shared" si="6"/>
        <v>19</v>
      </c>
      <c r="R36" s="3">
        <f t="shared" si="7"/>
        <v>56</v>
      </c>
      <c r="S36" s="9">
        <f t="shared" si="8"/>
        <v>2.9473684210526314</v>
      </c>
      <c r="T36" s="7">
        <v>19</v>
      </c>
      <c r="U36" s="7">
        <f t="shared" si="13"/>
        <v>1</v>
      </c>
      <c r="V36" s="9">
        <f t="shared" si="9"/>
        <v>8.474471804789655</v>
      </c>
      <c r="W36" s="7">
        <f t="shared" si="10"/>
        <v>0</v>
      </c>
      <c r="X36" s="3">
        <f t="shared" si="11"/>
        <v>3.15</v>
      </c>
      <c r="Y36" s="2"/>
      <c r="Z36" s="2"/>
    </row>
    <row r="37" spans="1:26" ht="12.75">
      <c r="A37" s="7">
        <v>20</v>
      </c>
      <c r="B37" s="16">
        <v>1</v>
      </c>
      <c r="C37" s="16">
        <v>7</v>
      </c>
      <c r="D37" s="17"/>
      <c r="E37" s="9">
        <f ca="1" t="shared" si="0"/>
        <v>7</v>
      </c>
      <c r="F37" s="9">
        <f ca="1" t="shared" si="1"/>
        <v>8.474471804789655</v>
      </c>
      <c r="G37" s="9">
        <f ca="1" t="shared" si="2"/>
        <v>0</v>
      </c>
      <c r="H37" s="9">
        <f ca="1" t="shared" si="3"/>
        <v>1.7748239349298849</v>
      </c>
      <c r="J37" s="2"/>
      <c r="K37" s="2"/>
      <c r="L37" s="2"/>
      <c r="M37" s="2"/>
      <c r="N37" s="3">
        <f t="shared" si="4"/>
        <v>1</v>
      </c>
      <c r="O37" s="3">
        <f t="shared" si="5"/>
        <v>1</v>
      </c>
      <c r="P37" s="3">
        <v>20</v>
      </c>
      <c r="Q37" s="3">
        <f t="shared" si="6"/>
        <v>20</v>
      </c>
      <c r="R37" s="3">
        <f t="shared" si="7"/>
        <v>63</v>
      </c>
      <c r="S37" s="9">
        <f t="shared" si="8"/>
        <v>3.15</v>
      </c>
      <c r="T37" s="7">
        <v>20</v>
      </c>
      <c r="U37" s="7">
        <f t="shared" si="13"/>
        <v>7</v>
      </c>
      <c r="V37" s="9">
        <f t="shared" si="9"/>
        <v>8.474471804789655</v>
      </c>
      <c r="W37" s="7">
        <f t="shared" si="10"/>
        <v>0</v>
      </c>
      <c r="X37" s="3">
        <f t="shared" si="11"/>
        <v>3.15</v>
      </c>
      <c r="Y37" s="3"/>
      <c r="Z37" s="2"/>
    </row>
    <row r="38" spans="1:26" ht="12.75">
      <c r="A38" s="7">
        <v>21</v>
      </c>
      <c r="B38" s="17"/>
      <c r="C38" s="17"/>
      <c r="D38" s="17"/>
      <c r="E38" s="9" t="e">
        <f ca="1" t="shared" si="0"/>
        <v>#N/A</v>
      </c>
      <c r="F38" s="9" t="e">
        <f ca="1" t="shared" si="1"/>
        <v>#N/A</v>
      </c>
      <c r="G38" s="9" t="e">
        <f ca="1" t="shared" si="2"/>
        <v>#N/A</v>
      </c>
      <c r="H38" s="9" t="e">
        <f ca="1" t="shared" si="3"/>
        <v>#N/A</v>
      </c>
      <c r="J38" s="2"/>
      <c r="K38" s="2"/>
      <c r="L38" s="2"/>
      <c r="M38" s="2"/>
      <c r="N38" s="3">
        <f t="shared" si="4"/>
        <v>0</v>
      </c>
      <c r="O38" s="3">
        <f t="shared" si="5"/>
        <v>1</v>
      </c>
      <c r="P38" s="3">
        <v>21</v>
      </c>
      <c r="Q38" s="3">
        <f t="shared" si="6"/>
        <v>20</v>
      </c>
      <c r="R38" s="3">
        <f t="shared" si="7"/>
        <v>63</v>
      </c>
      <c r="S38" s="9">
        <f t="shared" si="8"/>
        <v>3.15</v>
      </c>
      <c r="T38" s="7">
        <v>21</v>
      </c>
      <c r="U38" s="7" t="e">
        <f t="shared" si="13"/>
        <v>#N/A</v>
      </c>
      <c r="V38" s="9" t="e">
        <f t="shared" si="9"/>
        <v>#N/A</v>
      </c>
      <c r="W38" s="7" t="e">
        <f t="shared" si="10"/>
        <v>#N/A</v>
      </c>
      <c r="X38" s="3" t="e">
        <f t="shared" si="11"/>
        <v>#N/A</v>
      </c>
      <c r="Y38" s="2"/>
      <c r="Z38" s="2"/>
    </row>
    <row r="39" spans="1:26" ht="12.75">
      <c r="A39" s="7">
        <v>22</v>
      </c>
      <c r="B39" s="17"/>
      <c r="C39" s="17"/>
      <c r="D39" s="17"/>
      <c r="E39" s="9" t="e">
        <f ca="1" t="shared" si="0"/>
        <v>#N/A</v>
      </c>
      <c r="F39" s="9" t="e">
        <f ca="1" t="shared" si="1"/>
        <v>#N/A</v>
      </c>
      <c r="G39" s="9" t="e">
        <f ca="1" t="shared" si="2"/>
        <v>#N/A</v>
      </c>
      <c r="H39" s="9" t="e">
        <f ca="1" t="shared" si="3"/>
        <v>#N/A</v>
      </c>
      <c r="J39" s="2"/>
      <c r="K39" s="2"/>
      <c r="L39" s="2"/>
      <c r="M39" s="2"/>
      <c r="N39" s="3">
        <f t="shared" si="4"/>
        <v>0</v>
      </c>
      <c r="O39" s="3">
        <f t="shared" si="5"/>
        <v>1</v>
      </c>
      <c r="P39" s="3">
        <v>22</v>
      </c>
      <c r="Q39" s="3">
        <f t="shared" si="6"/>
        <v>20</v>
      </c>
      <c r="R39" s="3">
        <f t="shared" si="7"/>
        <v>63</v>
      </c>
      <c r="S39" s="9">
        <f t="shared" si="8"/>
        <v>3.15</v>
      </c>
      <c r="T39" s="7">
        <v>22</v>
      </c>
      <c r="U39" s="7" t="e">
        <f t="shared" si="13"/>
        <v>#N/A</v>
      </c>
      <c r="V39" s="9" t="e">
        <f t="shared" si="9"/>
        <v>#N/A</v>
      </c>
      <c r="W39" s="7" t="e">
        <f t="shared" si="10"/>
        <v>#N/A</v>
      </c>
      <c r="X39" s="3" t="e">
        <f t="shared" si="11"/>
        <v>#N/A</v>
      </c>
      <c r="Y39" s="2"/>
      <c r="Z39" s="2"/>
    </row>
    <row r="40" spans="1:26" ht="12.75">
      <c r="A40" s="7">
        <v>23</v>
      </c>
      <c r="B40" s="17"/>
      <c r="C40" s="17"/>
      <c r="D40" s="17"/>
      <c r="E40" s="9" t="e">
        <f ca="1" t="shared" si="0"/>
        <v>#N/A</v>
      </c>
      <c r="F40" s="9" t="e">
        <f ca="1" t="shared" si="1"/>
        <v>#N/A</v>
      </c>
      <c r="G40" s="9" t="e">
        <f ca="1" t="shared" si="2"/>
        <v>#N/A</v>
      </c>
      <c r="H40" s="9" t="e">
        <f ca="1" t="shared" si="3"/>
        <v>#N/A</v>
      </c>
      <c r="J40" s="2"/>
      <c r="K40" s="2"/>
      <c r="L40" s="2"/>
      <c r="M40" s="2"/>
      <c r="N40" s="3">
        <f t="shared" si="4"/>
        <v>0</v>
      </c>
      <c r="O40" s="3">
        <f t="shared" si="5"/>
        <v>1</v>
      </c>
      <c r="P40" s="3">
        <v>23</v>
      </c>
      <c r="Q40" s="3">
        <f t="shared" si="6"/>
        <v>20</v>
      </c>
      <c r="R40" s="3">
        <f t="shared" si="7"/>
        <v>63</v>
      </c>
      <c r="S40" s="9">
        <f t="shared" si="8"/>
        <v>3.15</v>
      </c>
      <c r="T40" s="7">
        <v>23</v>
      </c>
      <c r="U40" s="7" t="e">
        <f t="shared" si="13"/>
        <v>#N/A</v>
      </c>
      <c r="V40" s="9" t="e">
        <f t="shared" si="9"/>
        <v>#N/A</v>
      </c>
      <c r="W40" s="7" t="e">
        <f t="shared" si="10"/>
        <v>#N/A</v>
      </c>
      <c r="X40" s="3" t="e">
        <f t="shared" si="11"/>
        <v>#N/A</v>
      </c>
      <c r="Y40" s="2"/>
      <c r="Z40" s="2"/>
    </row>
    <row r="41" spans="1:26" ht="12.75">
      <c r="A41" s="7">
        <v>24</v>
      </c>
      <c r="B41" s="17"/>
      <c r="C41" s="17"/>
      <c r="D41" s="17"/>
      <c r="E41" s="9" t="e">
        <f ca="1" t="shared" si="0"/>
        <v>#N/A</v>
      </c>
      <c r="F41" s="9" t="e">
        <f ca="1" t="shared" si="1"/>
        <v>#N/A</v>
      </c>
      <c r="G41" s="9" t="e">
        <f ca="1" t="shared" si="2"/>
        <v>#N/A</v>
      </c>
      <c r="H41" s="9" t="e">
        <f ca="1" t="shared" si="3"/>
        <v>#N/A</v>
      </c>
      <c r="J41" s="2"/>
      <c r="K41" s="2"/>
      <c r="L41" s="2"/>
      <c r="M41" s="2"/>
      <c r="N41" s="3">
        <f t="shared" si="4"/>
        <v>0</v>
      </c>
      <c r="O41" s="3">
        <f t="shared" si="5"/>
        <v>1</v>
      </c>
      <c r="P41" s="3">
        <v>24</v>
      </c>
      <c r="Q41" s="3">
        <f t="shared" si="6"/>
        <v>20</v>
      </c>
      <c r="R41" s="3">
        <f t="shared" si="7"/>
        <v>63</v>
      </c>
      <c r="S41" s="9">
        <f t="shared" si="8"/>
        <v>3.15</v>
      </c>
      <c r="T41" s="7">
        <v>24</v>
      </c>
      <c r="U41" s="7" t="e">
        <f t="shared" si="13"/>
        <v>#N/A</v>
      </c>
      <c r="V41" s="9" t="e">
        <f t="shared" si="9"/>
        <v>#N/A</v>
      </c>
      <c r="W41" s="7" t="e">
        <f t="shared" si="10"/>
        <v>#N/A</v>
      </c>
      <c r="X41" s="3" t="e">
        <f t="shared" si="11"/>
        <v>#N/A</v>
      </c>
      <c r="Y41" s="2"/>
      <c r="Z41" s="2"/>
    </row>
    <row r="42" spans="1:26" ht="12.75">
      <c r="A42" s="7">
        <v>25</v>
      </c>
      <c r="B42" s="17"/>
      <c r="C42" s="17"/>
      <c r="D42" s="17"/>
      <c r="E42" s="9" t="e">
        <f ca="1" t="shared" si="0"/>
        <v>#N/A</v>
      </c>
      <c r="F42" s="9" t="e">
        <f ca="1" t="shared" si="1"/>
        <v>#N/A</v>
      </c>
      <c r="G42" s="9" t="e">
        <f ca="1" t="shared" si="2"/>
        <v>#N/A</v>
      </c>
      <c r="H42" s="9" t="e">
        <f ca="1" t="shared" si="3"/>
        <v>#N/A</v>
      </c>
      <c r="J42" s="2"/>
      <c r="K42" s="2"/>
      <c r="L42" s="2"/>
      <c r="M42" s="2"/>
      <c r="N42" s="3">
        <f t="shared" si="4"/>
        <v>0</v>
      </c>
      <c r="O42" s="3">
        <f t="shared" si="5"/>
        <v>1</v>
      </c>
      <c r="P42" s="3">
        <v>25</v>
      </c>
      <c r="Q42" s="3">
        <f t="shared" si="6"/>
        <v>20</v>
      </c>
      <c r="R42" s="3">
        <f t="shared" si="7"/>
        <v>63</v>
      </c>
      <c r="S42" s="9">
        <f t="shared" si="8"/>
        <v>3.15</v>
      </c>
      <c r="T42" s="7">
        <v>25</v>
      </c>
      <c r="U42" s="7" t="e">
        <f t="shared" si="13"/>
        <v>#N/A</v>
      </c>
      <c r="V42" s="9" t="e">
        <f t="shared" si="9"/>
        <v>#N/A</v>
      </c>
      <c r="W42" s="7" t="e">
        <f t="shared" si="10"/>
        <v>#N/A</v>
      </c>
      <c r="X42" s="3" t="e">
        <f t="shared" si="11"/>
        <v>#N/A</v>
      </c>
      <c r="Y42" s="3"/>
      <c r="Z42" s="2"/>
    </row>
    <row r="43" spans="1:26" ht="12.75">
      <c r="A43" s="7">
        <v>26</v>
      </c>
      <c r="B43" s="17"/>
      <c r="C43" s="17"/>
      <c r="D43" s="17"/>
      <c r="E43" s="9" t="e">
        <f ca="1" t="shared" si="0"/>
        <v>#N/A</v>
      </c>
      <c r="F43" s="9" t="e">
        <f ca="1" t="shared" si="1"/>
        <v>#N/A</v>
      </c>
      <c r="G43" s="9" t="e">
        <f ca="1" t="shared" si="2"/>
        <v>#N/A</v>
      </c>
      <c r="H43" s="9" t="e">
        <f ca="1" t="shared" si="3"/>
        <v>#N/A</v>
      </c>
      <c r="J43" s="2"/>
      <c r="K43" s="2"/>
      <c r="L43" s="2"/>
      <c r="M43" s="2"/>
      <c r="N43" s="3">
        <f t="shared" si="4"/>
        <v>0</v>
      </c>
      <c r="O43" s="3">
        <f t="shared" si="5"/>
        <v>1</v>
      </c>
      <c r="P43" s="3">
        <v>26</v>
      </c>
      <c r="Q43" s="3">
        <f t="shared" si="6"/>
        <v>20</v>
      </c>
      <c r="R43" s="3">
        <f t="shared" si="7"/>
        <v>63</v>
      </c>
      <c r="S43" s="9">
        <f t="shared" si="8"/>
        <v>3.15</v>
      </c>
      <c r="T43" s="7">
        <v>26</v>
      </c>
      <c r="U43" s="7" t="e">
        <f t="shared" si="13"/>
        <v>#N/A</v>
      </c>
      <c r="V43" s="9" t="e">
        <f t="shared" si="9"/>
        <v>#N/A</v>
      </c>
      <c r="W43" s="7" t="e">
        <f t="shared" si="10"/>
        <v>#N/A</v>
      </c>
      <c r="X43" s="3" t="e">
        <f t="shared" si="11"/>
        <v>#N/A</v>
      </c>
      <c r="Y43" s="2"/>
      <c r="Z43" s="2"/>
    </row>
    <row r="44" spans="1:26" ht="12.75">
      <c r="A44" s="7">
        <v>27</v>
      </c>
      <c r="B44" s="17"/>
      <c r="C44" s="17"/>
      <c r="D44" s="17"/>
      <c r="E44" s="9" t="e">
        <f ca="1" t="shared" si="0"/>
        <v>#N/A</v>
      </c>
      <c r="F44" s="9" t="e">
        <f ca="1" t="shared" si="1"/>
        <v>#N/A</v>
      </c>
      <c r="G44" s="9" t="e">
        <f ca="1" t="shared" si="2"/>
        <v>#N/A</v>
      </c>
      <c r="H44" s="9" t="e">
        <f ca="1" t="shared" si="3"/>
        <v>#N/A</v>
      </c>
      <c r="J44" s="2"/>
      <c r="K44" s="2"/>
      <c r="L44" s="2"/>
      <c r="M44" s="2"/>
      <c r="N44" s="3">
        <f t="shared" si="4"/>
        <v>0</v>
      </c>
      <c r="O44" s="3">
        <f t="shared" si="5"/>
        <v>1</v>
      </c>
      <c r="P44" s="3">
        <v>27</v>
      </c>
      <c r="Q44" s="3">
        <f t="shared" si="6"/>
        <v>20</v>
      </c>
      <c r="R44" s="3">
        <f t="shared" si="7"/>
        <v>63</v>
      </c>
      <c r="S44" s="9">
        <f t="shared" si="8"/>
        <v>3.15</v>
      </c>
      <c r="T44" s="7">
        <v>27</v>
      </c>
      <c r="U44" s="7" t="e">
        <f t="shared" si="13"/>
        <v>#N/A</v>
      </c>
      <c r="V44" s="9" t="e">
        <f t="shared" si="9"/>
        <v>#N/A</v>
      </c>
      <c r="W44" s="7" t="e">
        <f t="shared" si="10"/>
        <v>#N/A</v>
      </c>
      <c r="X44" s="3" t="e">
        <f t="shared" si="11"/>
        <v>#N/A</v>
      </c>
      <c r="Y44" s="2"/>
      <c r="Z44" s="2"/>
    </row>
    <row r="45" spans="1:26" ht="12.75">
      <c r="A45" s="7">
        <v>28</v>
      </c>
      <c r="B45" s="17"/>
      <c r="C45" s="17"/>
      <c r="D45" s="17"/>
      <c r="E45" s="9" t="e">
        <f ca="1" t="shared" si="0"/>
        <v>#N/A</v>
      </c>
      <c r="F45" s="9" t="e">
        <f ca="1" t="shared" si="1"/>
        <v>#N/A</v>
      </c>
      <c r="G45" s="9" t="e">
        <f ca="1" t="shared" si="2"/>
        <v>#N/A</v>
      </c>
      <c r="H45" s="9" t="e">
        <f ca="1" t="shared" si="3"/>
        <v>#N/A</v>
      </c>
      <c r="J45" s="2"/>
      <c r="K45" s="2"/>
      <c r="L45" s="2"/>
      <c r="M45" s="2"/>
      <c r="N45" s="3">
        <f t="shared" si="4"/>
        <v>0</v>
      </c>
      <c r="O45" s="3">
        <f t="shared" si="5"/>
        <v>1</v>
      </c>
      <c r="P45" s="3">
        <v>28</v>
      </c>
      <c r="Q45" s="3">
        <f t="shared" si="6"/>
        <v>20</v>
      </c>
      <c r="R45" s="3">
        <f t="shared" si="7"/>
        <v>63</v>
      </c>
      <c r="S45" s="9">
        <f t="shared" si="8"/>
        <v>3.15</v>
      </c>
      <c r="T45" s="7">
        <v>28</v>
      </c>
      <c r="U45" s="7" t="e">
        <f t="shared" si="13"/>
        <v>#N/A</v>
      </c>
      <c r="V45" s="9" t="e">
        <f t="shared" si="9"/>
        <v>#N/A</v>
      </c>
      <c r="W45" s="7" t="e">
        <f t="shared" si="10"/>
        <v>#N/A</v>
      </c>
      <c r="X45" s="3" t="e">
        <f t="shared" si="11"/>
        <v>#N/A</v>
      </c>
      <c r="Y45" s="2"/>
      <c r="Z45" s="2"/>
    </row>
    <row r="46" spans="1:26" ht="12.75">
      <c r="A46" s="7">
        <v>29</v>
      </c>
      <c r="B46" s="17"/>
      <c r="C46" s="17"/>
      <c r="D46" s="17"/>
      <c r="E46" s="9" t="e">
        <f ca="1" t="shared" si="0"/>
        <v>#N/A</v>
      </c>
      <c r="F46" s="9" t="e">
        <f ca="1" t="shared" si="1"/>
        <v>#N/A</v>
      </c>
      <c r="G46" s="9" t="e">
        <f ca="1" t="shared" si="2"/>
        <v>#N/A</v>
      </c>
      <c r="H46" s="9" t="e">
        <f ca="1" t="shared" si="3"/>
        <v>#N/A</v>
      </c>
      <c r="J46" s="2"/>
      <c r="K46" s="2"/>
      <c r="L46" s="2"/>
      <c r="M46" s="2"/>
      <c r="N46" s="3">
        <f t="shared" si="4"/>
        <v>0</v>
      </c>
      <c r="O46" s="3">
        <f t="shared" si="5"/>
        <v>1</v>
      </c>
      <c r="P46" s="3">
        <v>29</v>
      </c>
      <c r="Q46" s="3">
        <f t="shared" si="6"/>
        <v>20</v>
      </c>
      <c r="R46" s="3">
        <f t="shared" si="7"/>
        <v>63</v>
      </c>
      <c r="S46" s="9">
        <f t="shared" si="8"/>
        <v>3.15</v>
      </c>
      <c r="T46" s="7">
        <v>29</v>
      </c>
      <c r="U46" s="7" t="e">
        <f t="shared" si="13"/>
        <v>#N/A</v>
      </c>
      <c r="V46" s="9" t="e">
        <f t="shared" si="9"/>
        <v>#N/A</v>
      </c>
      <c r="W46" s="7" t="e">
        <f t="shared" si="10"/>
        <v>#N/A</v>
      </c>
      <c r="X46" s="3" t="e">
        <f t="shared" si="11"/>
        <v>#N/A</v>
      </c>
      <c r="Y46" s="2"/>
      <c r="Z46" s="2"/>
    </row>
    <row r="47" spans="1:26" ht="12.75">
      <c r="A47" s="7">
        <v>30</v>
      </c>
      <c r="B47" s="17"/>
      <c r="C47" s="17"/>
      <c r="D47" s="17"/>
      <c r="E47" s="9" t="e">
        <f ca="1" t="shared" si="0"/>
        <v>#N/A</v>
      </c>
      <c r="F47" s="9" t="e">
        <f ca="1" t="shared" si="1"/>
        <v>#N/A</v>
      </c>
      <c r="G47" s="9" t="e">
        <f ca="1" t="shared" si="2"/>
        <v>#N/A</v>
      </c>
      <c r="H47" s="9" t="e">
        <f ca="1" t="shared" si="3"/>
        <v>#N/A</v>
      </c>
      <c r="J47" s="2"/>
      <c r="K47" s="2"/>
      <c r="L47" s="2"/>
      <c r="M47" s="2"/>
      <c r="N47" s="3">
        <f t="shared" si="4"/>
        <v>0</v>
      </c>
      <c r="O47" s="3">
        <f t="shared" si="5"/>
        <v>1</v>
      </c>
      <c r="P47" s="3">
        <v>30</v>
      </c>
      <c r="Q47" s="3">
        <f t="shared" si="6"/>
        <v>20</v>
      </c>
      <c r="R47" s="3">
        <f t="shared" si="7"/>
        <v>63</v>
      </c>
      <c r="S47" s="9">
        <f t="shared" si="8"/>
        <v>3.15</v>
      </c>
      <c r="T47" s="7">
        <v>30</v>
      </c>
      <c r="U47" s="7" t="e">
        <f t="shared" si="13"/>
        <v>#N/A</v>
      </c>
      <c r="V47" s="9" t="e">
        <f t="shared" si="9"/>
        <v>#N/A</v>
      </c>
      <c r="W47" s="7" t="e">
        <f t="shared" si="10"/>
        <v>#N/A</v>
      </c>
      <c r="X47" s="3" t="e">
        <f t="shared" si="11"/>
        <v>#N/A</v>
      </c>
      <c r="Y47" s="3"/>
      <c r="Z47" s="2"/>
    </row>
    <row r="48" spans="1:26" ht="12.75">
      <c r="A48" s="7">
        <v>31</v>
      </c>
      <c r="B48" s="17"/>
      <c r="C48" s="17"/>
      <c r="D48" s="17"/>
      <c r="E48" s="9" t="e">
        <f ca="1" t="shared" si="0"/>
        <v>#N/A</v>
      </c>
      <c r="F48" s="9" t="e">
        <f ca="1" t="shared" si="1"/>
        <v>#N/A</v>
      </c>
      <c r="G48" s="9" t="e">
        <f ca="1" t="shared" si="2"/>
        <v>#N/A</v>
      </c>
      <c r="H48" s="9" t="e">
        <f ca="1" t="shared" si="3"/>
        <v>#N/A</v>
      </c>
      <c r="J48" s="2"/>
      <c r="K48" s="2"/>
      <c r="L48" s="2"/>
      <c r="M48" s="2"/>
      <c r="N48" s="3">
        <f t="shared" si="4"/>
        <v>0</v>
      </c>
      <c r="O48" s="3">
        <f t="shared" si="5"/>
        <v>1</v>
      </c>
      <c r="P48" s="3">
        <v>31</v>
      </c>
      <c r="Q48" s="3">
        <f t="shared" si="6"/>
        <v>20</v>
      </c>
      <c r="R48" s="3">
        <f t="shared" si="7"/>
        <v>63</v>
      </c>
      <c r="S48" s="9">
        <f t="shared" si="8"/>
        <v>3.15</v>
      </c>
      <c r="T48" s="7">
        <v>31</v>
      </c>
      <c r="U48" s="7" t="e">
        <f t="shared" si="13"/>
        <v>#N/A</v>
      </c>
      <c r="V48" s="9" t="e">
        <f t="shared" si="9"/>
        <v>#N/A</v>
      </c>
      <c r="W48" s="7" t="e">
        <f t="shared" si="10"/>
        <v>#N/A</v>
      </c>
      <c r="X48" s="3" t="e">
        <f t="shared" si="11"/>
        <v>#N/A</v>
      </c>
      <c r="Y48" s="2"/>
      <c r="Z48" s="2"/>
    </row>
    <row r="49" spans="1:26" ht="12.75">
      <c r="A49" s="7">
        <v>32</v>
      </c>
      <c r="B49" s="17"/>
      <c r="C49" s="17"/>
      <c r="D49" s="17"/>
      <c r="E49" s="9" t="e">
        <f ca="1" t="shared" si="0"/>
        <v>#N/A</v>
      </c>
      <c r="F49" s="9" t="e">
        <f ca="1" t="shared" si="1"/>
        <v>#N/A</v>
      </c>
      <c r="G49" s="9" t="e">
        <f ca="1" t="shared" si="2"/>
        <v>#N/A</v>
      </c>
      <c r="H49" s="9" t="e">
        <f ca="1" t="shared" si="3"/>
        <v>#N/A</v>
      </c>
      <c r="J49" s="2"/>
      <c r="K49" s="2"/>
      <c r="L49" s="2"/>
      <c r="M49" s="2"/>
      <c r="N49" s="3">
        <f t="shared" si="4"/>
        <v>0</v>
      </c>
      <c r="O49" s="3">
        <f t="shared" si="5"/>
        <v>1</v>
      </c>
      <c r="P49" s="3">
        <v>32</v>
      </c>
      <c r="Q49" s="3">
        <f t="shared" si="6"/>
        <v>20</v>
      </c>
      <c r="R49" s="3">
        <f t="shared" si="7"/>
        <v>63</v>
      </c>
      <c r="S49" s="9">
        <f t="shared" si="8"/>
        <v>3.15</v>
      </c>
      <c r="T49" s="7">
        <v>32</v>
      </c>
      <c r="U49" s="7" t="e">
        <f t="shared" si="13"/>
        <v>#N/A</v>
      </c>
      <c r="V49" s="9" t="e">
        <f t="shared" si="9"/>
        <v>#N/A</v>
      </c>
      <c r="W49" s="7" t="e">
        <f t="shared" si="10"/>
        <v>#N/A</v>
      </c>
      <c r="X49" s="3" t="e">
        <f t="shared" si="11"/>
        <v>#N/A</v>
      </c>
      <c r="Y49" s="2"/>
      <c r="Z49" s="2"/>
    </row>
    <row r="50" spans="1:26" ht="12.75">
      <c r="A50" s="7">
        <v>33</v>
      </c>
      <c r="B50" s="17"/>
      <c r="C50" s="17"/>
      <c r="D50" s="17"/>
      <c r="E50" s="9" t="e">
        <f aca="true" ca="1" t="shared" si="14" ref="E50:E67">IF(CELL("type",C50)="b",NA(),+C50/B50)</f>
        <v>#N/A</v>
      </c>
      <c r="F50" s="9" t="e">
        <f aca="true" ca="1" t="shared" si="15" ref="F50:F67">IF(CELL("type",C50)="b",NA(),+$K$2+3*H50)</f>
        <v>#N/A</v>
      </c>
      <c r="G50" s="9" t="e">
        <f aca="true" ca="1" t="shared" si="16" ref="G50:G67">IF(CELL("type",C50)="b",NA(),IF((+$K$2-3*H50)&lt;0,0,+$K$2-3*H50))</f>
        <v>#N/A</v>
      </c>
      <c r="H50" s="9" t="e">
        <f aca="true" ca="1" t="shared" si="17" ref="H50:H67">IF(CELL("type",C50)="b",NA(),(SQRT($K$2)/SQRT(B50)))</f>
        <v>#N/A</v>
      </c>
      <c r="J50" s="2"/>
      <c r="K50" s="2"/>
      <c r="L50" s="2"/>
      <c r="M50" s="2"/>
      <c r="N50" s="3">
        <f aca="true" t="shared" si="18" ref="N50:N67">IF(D50=1,0,B50)</f>
        <v>0</v>
      </c>
      <c r="O50" s="3">
        <f aca="true" t="shared" si="19" ref="O50:O67">IF(D50=1,0,1)</f>
        <v>1</v>
      </c>
      <c r="P50" s="3">
        <v>33</v>
      </c>
      <c r="Q50" s="3">
        <f aca="true" t="shared" si="20" ref="Q50:Q67">Q49+N50</f>
        <v>20</v>
      </c>
      <c r="R50" s="3">
        <f aca="true" t="shared" si="21" ref="R50:R67">R49+O50*C50</f>
        <v>63</v>
      </c>
      <c r="S50" s="9">
        <f aca="true" t="shared" si="22" ref="S50:S67">R50/Q50</f>
        <v>3.15</v>
      </c>
      <c r="T50" s="7">
        <v>33</v>
      </c>
      <c r="U50" s="7" t="e">
        <f t="shared" si="13"/>
        <v>#N/A</v>
      </c>
      <c r="V50" s="9" t="e">
        <f aca="true" t="shared" si="23" ref="V50:V67">F50</f>
        <v>#N/A</v>
      </c>
      <c r="W50" s="7" t="e">
        <f aca="true" t="shared" si="24" ref="W50:W67">G50</f>
        <v>#N/A</v>
      </c>
      <c r="X50" s="3" t="e">
        <f aca="true" t="shared" si="25" ref="X50:X67">IF(ISNA(U50)=1,NA(),$K$2)</f>
        <v>#N/A</v>
      </c>
      <c r="Y50" s="2"/>
      <c r="Z50" s="2"/>
    </row>
    <row r="51" spans="1:26" ht="12.75">
      <c r="A51" s="7">
        <v>34</v>
      </c>
      <c r="B51" s="17"/>
      <c r="C51" s="17"/>
      <c r="D51" s="17"/>
      <c r="E51" s="9" t="e">
        <f ca="1" t="shared" si="14"/>
        <v>#N/A</v>
      </c>
      <c r="F51" s="9" t="e">
        <f ca="1" t="shared" si="15"/>
        <v>#N/A</v>
      </c>
      <c r="G51" s="9" t="e">
        <f ca="1" t="shared" si="16"/>
        <v>#N/A</v>
      </c>
      <c r="H51" s="9" t="e">
        <f ca="1" t="shared" si="17"/>
        <v>#N/A</v>
      </c>
      <c r="J51" s="2"/>
      <c r="K51" s="2"/>
      <c r="L51" s="2"/>
      <c r="M51" s="2"/>
      <c r="N51" s="3">
        <f t="shared" si="18"/>
        <v>0</v>
      </c>
      <c r="O51" s="3">
        <f t="shared" si="19"/>
        <v>1</v>
      </c>
      <c r="P51" s="3">
        <v>34</v>
      </c>
      <c r="Q51" s="3">
        <f t="shared" si="20"/>
        <v>20</v>
      </c>
      <c r="R51" s="3">
        <f t="shared" si="21"/>
        <v>63</v>
      </c>
      <c r="S51" s="9">
        <f t="shared" si="22"/>
        <v>3.15</v>
      </c>
      <c r="T51" s="7">
        <v>34</v>
      </c>
      <c r="U51" s="7" t="e">
        <f aca="true" t="shared" si="26" ref="U51:U66">+E51</f>
        <v>#N/A</v>
      </c>
      <c r="V51" s="9" t="e">
        <f t="shared" si="23"/>
        <v>#N/A</v>
      </c>
      <c r="W51" s="7" t="e">
        <f t="shared" si="24"/>
        <v>#N/A</v>
      </c>
      <c r="X51" s="3" t="e">
        <f t="shared" si="25"/>
        <v>#N/A</v>
      </c>
      <c r="Y51" s="2"/>
      <c r="Z51" s="2"/>
    </row>
    <row r="52" spans="1:26" ht="12.75">
      <c r="A52" s="7">
        <v>35</v>
      </c>
      <c r="B52" s="17"/>
      <c r="C52" s="17"/>
      <c r="D52" s="17"/>
      <c r="E52" s="9" t="e">
        <f ca="1" t="shared" si="14"/>
        <v>#N/A</v>
      </c>
      <c r="F52" s="9" t="e">
        <f ca="1" t="shared" si="15"/>
        <v>#N/A</v>
      </c>
      <c r="G52" s="9" t="e">
        <f ca="1" t="shared" si="16"/>
        <v>#N/A</v>
      </c>
      <c r="H52" s="9" t="e">
        <f ca="1" t="shared" si="17"/>
        <v>#N/A</v>
      </c>
      <c r="J52" s="2"/>
      <c r="K52" s="2"/>
      <c r="L52" s="2"/>
      <c r="M52" s="2"/>
      <c r="N52" s="3">
        <f t="shared" si="18"/>
        <v>0</v>
      </c>
      <c r="O52" s="3">
        <f t="shared" si="19"/>
        <v>1</v>
      </c>
      <c r="P52" s="3">
        <v>35</v>
      </c>
      <c r="Q52" s="3">
        <f t="shared" si="20"/>
        <v>20</v>
      </c>
      <c r="R52" s="3">
        <f t="shared" si="21"/>
        <v>63</v>
      </c>
      <c r="S52" s="9">
        <f t="shared" si="22"/>
        <v>3.15</v>
      </c>
      <c r="T52" s="7">
        <v>35</v>
      </c>
      <c r="U52" s="7" t="e">
        <f t="shared" si="26"/>
        <v>#N/A</v>
      </c>
      <c r="V52" s="9" t="e">
        <f t="shared" si="23"/>
        <v>#N/A</v>
      </c>
      <c r="W52" s="7" t="e">
        <f t="shared" si="24"/>
        <v>#N/A</v>
      </c>
      <c r="X52" s="3" t="e">
        <f t="shared" si="25"/>
        <v>#N/A</v>
      </c>
      <c r="Y52" s="3"/>
      <c r="Z52" s="2"/>
    </row>
    <row r="53" spans="1:26" ht="12.75">
      <c r="A53" s="7">
        <v>36</v>
      </c>
      <c r="B53" s="17"/>
      <c r="C53" s="17"/>
      <c r="D53" s="17"/>
      <c r="E53" s="9" t="e">
        <f ca="1" t="shared" si="14"/>
        <v>#N/A</v>
      </c>
      <c r="F53" s="9" t="e">
        <f ca="1" t="shared" si="15"/>
        <v>#N/A</v>
      </c>
      <c r="G53" s="9" t="e">
        <f ca="1" t="shared" si="16"/>
        <v>#N/A</v>
      </c>
      <c r="H53" s="9" t="e">
        <f ca="1" t="shared" si="17"/>
        <v>#N/A</v>
      </c>
      <c r="J53" s="2"/>
      <c r="K53" s="2"/>
      <c r="L53" s="2"/>
      <c r="M53" s="2"/>
      <c r="N53" s="3">
        <f t="shared" si="18"/>
        <v>0</v>
      </c>
      <c r="O53" s="3">
        <f t="shared" si="19"/>
        <v>1</v>
      </c>
      <c r="P53" s="3">
        <v>36</v>
      </c>
      <c r="Q53" s="3">
        <f t="shared" si="20"/>
        <v>20</v>
      </c>
      <c r="R53" s="3">
        <f t="shared" si="21"/>
        <v>63</v>
      </c>
      <c r="S53" s="9">
        <f t="shared" si="22"/>
        <v>3.15</v>
      </c>
      <c r="T53" s="7">
        <v>36</v>
      </c>
      <c r="U53" s="7" t="e">
        <f t="shared" si="26"/>
        <v>#N/A</v>
      </c>
      <c r="V53" s="9" t="e">
        <f t="shared" si="23"/>
        <v>#N/A</v>
      </c>
      <c r="W53" s="7" t="e">
        <f t="shared" si="24"/>
        <v>#N/A</v>
      </c>
      <c r="X53" s="3" t="e">
        <f t="shared" si="25"/>
        <v>#N/A</v>
      </c>
      <c r="Y53" s="2"/>
      <c r="Z53" s="2"/>
    </row>
    <row r="54" spans="1:26" ht="12.75">
      <c r="A54" s="7">
        <v>37</v>
      </c>
      <c r="B54" s="17"/>
      <c r="C54" s="17"/>
      <c r="D54" s="17"/>
      <c r="E54" s="9" t="e">
        <f ca="1" t="shared" si="14"/>
        <v>#N/A</v>
      </c>
      <c r="F54" s="9" t="e">
        <f ca="1" t="shared" si="15"/>
        <v>#N/A</v>
      </c>
      <c r="G54" s="9" t="e">
        <f ca="1" t="shared" si="16"/>
        <v>#N/A</v>
      </c>
      <c r="H54" s="9" t="e">
        <f ca="1" t="shared" si="17"/>
        <v>#N/A</v>
      </c>
      <c r="J54" s="2"/>
      <c r="K54" s="2"/>
      <c r="L54" s="2"/>
      <c r="M54" s="2"/>
      <c r="N54" s="3">
        <f t="shared" si="18"/>
        <v>0</v>
      </c>
      <c r="O54" s="3">
        <f t="shared" si="19"/>
        <v>1</v>
      </c>
      <c r="P54" s="3">
        <v>37</v>
      </c>
      <c r="Q54" s="3">
        <f t="shared" si="20"/>
        <v>20</v>
      </c>
      <c r="R54" s="3">
        <f t="shared" si="21"/>
        <v>63</v>
      </c>
      <c r="S54" s="9">
        <f t="shared" si="22"/>
        <v>3.15</v>
      </c>
      <c r="T54" s="7">
        <v>37</v>
      </c>
      <c r="U54" s="7" t="e">
        <f t="shared" si="26"/>
        <v>#N/A</v>
      </c>
      <c r="V54" s="9" t="e">
        <f t="shared" si="23"/>
        <v>#N/A</v>
      </c>
      <c r="W54" s="7" t="e">
        <f t="shared" si="24"/>
        <v>#N/A</v>
      </c>
      <c r="X54" s="3" t="e">
        <f t="shared" si="25"/>
        <v>#N/A</v>
      </c>
      <c r="Y54" s="2"/>
      <c r="Z54" s="2"/>
    </row>
    <row r="55" spans="1:26" ht="12.75">
      <c r="A55" s="7">
        <v>38</v>
      </c>
      <c r="B55" s="17"/>
      <c r="C55" s="17"/>
      <c r="D55" s="17"/>
      <c r="E55" s="9" t="e">
        <f ca="1" t="shared" si="14"/>
        <v>#N/A</v>
      </c>
      <c r="F55" s="9" t="e">
        <f ca="1" t="shared" si="15"/>
        <v>#N/A</v>
      </c>
      <c r="G55" s="9" t="e">
        <f ca="1" t="shared" si="16"/>
        <v>#N/A</v>
      </c>
      <c r="H55" s="9" t="e">
        <f ca="1" t="shared" si="17"/>
        <v>#N/A</v>
      </c>
      <c r="J55" s="2"/>
      <c r="K55" s="2"/>
      <c r="L55" s="2"/>
      <c r="M55" s="2"/>
      <c r="N55" s="3">
        <f t="shared" si="18"/>
        <v>0</v>
      </c>
      <c r="O55" s="3">
        <f t="shared" si="19"/>
        <v>1</v>
      </c>
      <c r="P55" s="3">
        <v>38</v>
      </c>
      <c r="Q55" s="3">
        <f t="shared" si="20"/>
        <v>20</v>
      </c>
      <c r="R55" s="3">
        <f t="shared" si="21"/>
        <v>63</v>
      </c>
      <c r="S55" s="9">
        <f t="shared" si="22"/>
        <v>3.15</v>
      </c>
      <c r="T55" s="7">
        <v>38</v>
      </c>
      <c r="U55" s="7" t="e">
        <f t="shared" si="26"/>
        <v>#N/A</v>
      </c>
      <c r="V55" s="9" t="e">
        <f t="shared" si="23"/>
        <v>#N/A</v>
      </c>
      <c r="W55" s="7" t="e">
        <f t="shared" si="24"/>
        <v>#N/A</v>
      </c>
      <c r="X55" s="3" t="e">
        <f t="shared" si="25"/>
        <v>#N/A</v>
      </c>
      <c r="Y55" s="2"/>
      <c r="Z55" s="2"/>
    </row>
    <row r="56" spans="1:26" ht="12.75">
      <c r="A56" s="7">
        <v>39</v>
      </c>
      <c r="B56" s="17"/>
      <c r="C56" s="17"/>
      <c r="D56" s="17"/>
      <c r="E56" s="9" t="e">
        <f ca="1" t="shared" si="14"/>
        <v>#N/A</v>
      </c>
      <c r="F56" s="9" t="e">
        <f ca="1" t="shared" si="15"/>
        <v>#N/A</v>
      </c>
      <c r="G56" s="9" t="e">
        <f ca="1" t="shared" si="16"/>
        <v>#N/A</v>
      </c>
      <c r="H56" s="9" t="e">
        <f ca="1" t="shared" si="17"/>
        <v>#N/A</v>
      </c>
      <c r="J56" s="2"/>
      <c r="K56" s="2"/>
      <c r="L56" s="2"/>
      <c r="M56" s="2"/>
      <c r="N56" s="3">
        <f t="shared" si="18"/>
        <v>0</v>
      </c>
      <c r="O56" s="3">
        <f t="shared" si="19"/>
        <v>1</v>
      </c>
      <c r="P56" s="3">
        <v>39</v>
      </c>
      <c r="Q56" s="3">
        <f t="shared" si="20"/>
        <v>20</v>
      </c>
      <c r="R56" s="3">
        <f t="shared" si="21"/>
        <v>63</v>
      </c>
      <c r="S56" s="9">
        <f t="shared" si="22"/>
        <v>3.15</v>
      </c>
      <c r="T56" s="7">
        <v>39</v>
      </c>
      <c r="U56" s="7" t="e">
        <f t="shared" si="26"/>
        <v>#N/A</v>
      </c>
      <c r="V56" s="9" t="e">
        <f t="shared" si="23"/>
        <v>#N/A</v>
      </c>
      <c r="W56" s="7" t="e">
        <f t="shared" si="24"/>
        <v>#N/A</v>
      </c>
      <c r="X56" s="3" t="e">
        <f t="shared" si="25"/>
        <v>#N/A</v>
      </c>
      <c r="Y56" s="2"/>
      <c r="Z56" s="2"/>
    </row>
    <row r="57" spans="1:26" ht="12.75">
      <c r="A57" s="7">
        <v>40</v>
      </c>
      <c r="B57" s="17"/>
      <c r="C57" s="17"/>
      <c r="D57" s="17"/>
      <c r="E57" s="9" t="e">
        <f ca="1" t="shared" si="14"/>
        <v>#N/A</v>
      </c>
      <c r="F57" s="9" t="e">
        <f ca="1" t="shared" si="15"/>
        <v>#N/A</v>
      </c>
      <c r="G57" s="9" t="e">
        <f ca="1" t="shared" si="16"/>
        <v>#N/A</v>
      </c>
      <c r="H57" s="9" t="e">
        <f ca="1" t="shared" si="17"/>
        <v>#N/A</v>
      </c>
      <c r="J57" s="2"/>
      <c r="K57" s="2"/>
      <c r="L57" s="2"/>
      <c r="M57" s="2"/>
      <c r="N57" s="3">
        <f t="shared" si="18"/>
        <v>0</v>
      </c>
      <c r="O57" s="3">
        <f t="shared" si="19"/>
        <v>1</v>
      </c>
      <c r="P57" s="3">
        <v>40</v>
      </c>
      <c r="Q57" s="3">
        <f t="shared" si="20"/>
        <v>20</v>
      </c>
      <c r="R57" s="3">
        <f t="shared" si="21"/>
        <v>63</v>
      </c>
      <c r="S57" s="9">
        <f t="shared" si="22"/>
        <v>3.15</v>
      </c>
      <c r="T57" s="7">
        <v>40</v>
      </c>
      <c r="U57" s="7" t="e">
        <f t="shared" si="26"/>
        <v>#N/A</v>
      </c>
      <c r="V57" s="9" t="e">
        <f t="shared" si="23"/>
        <v>#N/A</v>
      </c>
      <c r="W57" s="7" t="e">
        <f t="shared" si="24"/>
        <v>#N/A</v>
      </c>
      <c r="X57" s="3" t="e">
        <f t="shared" si="25"/>
        <v>#N/A</v>
      </c>
      <c r="Y57" s="3"/>
      <c r="Z57" s="2"/>
    </row>
    <row r="58" spans="1:26" ht="12.75">
      <c r="A58" s="7">
        <v>41</v>
      </c>
      <c r="B58" s="17"/>
      <c r="C58" s="17"/>
      <c r="D58" s="17"/>
      <c r="E58" s="9" t="e">
        <f ca="1" t="shared" si="14"/>
        <v>#N/A</v>
      </c>
      <c r="F58" s="9" t="e">
        <f ca="1" t="shared" si="15"/>
        <v>#N/A</v>
      </c>
      <c r="G58" s="9" t="e">
        <f ca="1" t="shared" si="16"/>
        <v>#N/A</v>
      </c>
      <c r="H58" s="9" t="e">
        <f ca="1" t="shared" si="17"/>
        <v>#N/A</v>
      </c>
      <c r="J58" s="2"/>
      <c r="K58" s="2"/>
      <c r="L58" s="2"/>
      <c r="M58" s="2"/>
      <c r="N58" s="3">
        <f t="shared" si="18"/>
        <v>0</v>
      </c>
      <c r="O58" s="3">
        <f t="shared" si="19"/>
        <v>1</v>
      </c>
      <c r="P58" s="3">
        <v>41</v>
      </c>
      <c r="Q58" s="3">
        <f t="shared" si="20"/>
        <v>20</v>
      </c>
      <c r="R58" s="3">
        <f t="shared" si="21"/>
        <v>63</v>
      </c>
      <c r="S58" s="9">
        <f t="shared" si="22"/>
        <v>3.15</v>
      </c>
      <c r="T58" s="7">
        <v>41</v>
      </c>
      <c r="U58" s="7" t="e">
        <f t="shared" si="26"/>
        <v>#N/A</v>
      </c>
      <c r="V58" s="9" t="e">
        <f t="shared" si="23"/>
        <v>#N/A</v>
      </c>
      <c r="W58" s="7" t="e">
        <f t="shared" si="24"/>
        <v>#N/A</v>
      </c>
      <c r="X58" s="3" t="e">
        <f t="shared" si="25"/>
        <v>#N/A</v>
      </c>
      <c r="Y58" s="2"/>
      <c r="Z58" s="2"/>
    </row>
    <row r="59" spans="1:26" ht="12.75">
      <c r="A59" s="7">
        <v>42</v>
      </c>
      <c r="B59" s="17"/>
      <c r="C59" s="17"/>
      <c r="D59" s="17"/>
      <c r="E59" s="9" t="e">
        <f ca="1" t="shared" si="14"/>
        <v>#N/A</v>
      </c>
      <c r="F59" s="9" t="e">
        <f ca="1" t="shared" si="15"/>
        <v>#N/A</v>
      </c>
      <c r="G59" s="9" t="e">
        <f ca="1" t="shared" si="16"/>
        <v>#N/A</v>
      </c>
      <c r="H59" s="9" t="e">
        <f ca="1" t="shared" si="17"/>
        <v>#N/A</v>
      </c>
      <c r="J59" s="2"/>
      <c r="K59" s="2"/>
      <c r="L59" s="2"/>
      <c r="M59" s="2"/>
      <c r="N59" s="3">
        <f t="shared" si="18"/>
        <v>0</v>
      </c>
      <c r="O59" s="3">
        <f t="shared" si="19"/>
        <v>1</v>
      </c>
      <c r="P59" s="3">
        <v>42</v>
      </c>
      <c r="Q59" s="3">
        <f t="shared" si="20"/>
        <v>20</v>
      </c>
      <c r="R59" s="3">
        <f t="shared" si="21"/>
        <v>63</v>
      </c>
      <c r="S59" s="9">
        <f t="shared" si="22"/>
        <v>3.15</v>
      </c>
      <c r="T59" s="7">
        <v>42</v>
      </c>
      <c r="U59" s="7" t="e">
        <f t="shared" si="26"/>
        <v>#N/A</v>
      </c>
      <c r="V59" s="9" t="e">
        <f t="shared" si="23"/>
        <v>#N/A</v>
      </c>
      <c r="W59" s="7" t="e">
        <f t="shared" si="24"/>
        <v>#N/A</v>
      </c>
      <c r="X59" s="3" t="e">
        <f t="shared" si="25"/>
        <v>#N/A</v>
      </c>
      <c r="Y59" s="2"/>
      <c r="Z59" s="2"/>
    </row>
    <row r="60" spans="1:26" ht="12.75">
      <c r="A60" s="7">
        <v>43</v>
      </c>
      <c r="B60" s="17"/>
      <c r="C60" s="17"/>
      <c r="D60" s="17"/>
      <c r="E60" s="9" t="e">
        <f ca="1" t="shared" si="14"/>
        <v>#N/A</v>
      </c>
      <c r="F60" s="9" t="e">
        <f ca="1" t="shared" si="15"/>
        <v>#N/A</v>
      </c>
      <c r="G60" s="9" t="e">
        <f ca="1" t="shared" si="16"/>
        <v>#N/A</v>
      </c>
      <c r="H60" s="9" t="e">
        <f ca="1" t="shared" si="17"/>
        <v>#N/A</v>
      </c>
      <c r="J60" s="2"/>
      <c r="K60" s="2"/>
      <c r="L60" s="2"/>
      <c r="M60" s="2"/>
      <c r="N60" s="3">
        <f t="shared" si="18"/>
        <v>0</v>
      </c>
      <c r="O60" s="3">
        <f t="shared" si="19"/>
        <v>1</v>
      </c>
      <c r="P60" s="3">
        <v>43</v>
      </c>
      <c r="Q60" s="3">
        <f t="shared" si="20"/>
        <v>20</v>
      </c>
      <c r="R60" s="3">
        <f t="shared" si="21"/>
        <v>63</v>
      </c>
      <c r="S60" s="9">
        <f t="shared" si="22"/>
        <v>3.15</v>
      </c>
      <c r="T60" s="7">
        <v>43</v>
      </c>
      <c r="U60" s="7" t="e">
        <f t="shared" si="26"/>
        <v>#N/A</v>
      </c>
      <c r="V60" s="9" t="e">
        <f t="shared" si="23"/>
        <v>#N/A</v>
      </c>
      <c r="W60" s="7" t="e">
        <f t="shared" si="24"/>
        <v>#N/A</v>
      </c>
      <c r="X60" s="3" t="e">
        <f t="shared" si="25"/>
        <v>#N/A</v>
      </c>
      <c r="Y60" s="2"/>
      <c r="Z60" s="2"/>
    </row>
    <row r="61" spans="1:26" ht="12.75">
      <c r="A61" s="7">
        <v>44</v>
      </c>
      <c r="B61" s="17"/>
      <c r="C61" s="17"/>
      <c r="D61" s="17"/>
      <c r="E61" s="9" t="e">
        <f ca="1" t="shared" si="14"/>
        <v>#N/A</v>
      </c>
      <c r="F61" s="9" t="e">
        <f ca="1" t="shared" si="15"/>
        <v>#N/A</v>
      </c>
      <c r="G61" s="9" t="e">
        <f ca="1" t="shared" si="16"/>
        <v>#N/A</v>
      </c>
      <c r="H61" s="9" t="e">
        <f ca="1" t="shared" si="17"/>
        <v>#N/A</v>
      </c>
      <c r="J61" s="2"/>
      <c r="K61" s="2"/>
      <c r="L61" s="2"/>
      <c r="M61" s="2"/>
      <c r="N61" s="3">
        <f t="shared" si="18"/>
        <v>0</v>
      </c>
      <c r="O61" s="3">
        <f t="shared" si="19"/>
        <v>1</v>
      </c>
      <c r="P61" s="3">
        <v>44</v>
      </c>
      <c r="Q61" s="3">
        <f t="shared" si="20"/>
        <v>20</v>
      </c>
      <c r="R61" s="3">
        <f t="shared" si="21"/>
        <v>63</v>
      </c>
      <c r="S61" s="9">
        <f t="shared" si="22"/>
        <v>3.15</v>
      </c>
      <c r="T61" s="7">
        <v>44</v>
      </c>
      <c r="U61" s="7" t="e">
        <f t="shared" si="26"/>
        <v>#N/A</v>
      </c>
      <c r="V61" s="9" t="e">
        <f t="shared" si="23"/>
        <v>#N/A</v>
      </c>
      <c r="W61" s="7" t="e">
        <f t="shared" si="24"/>
        <v>#N/A</v>
      </c>
      <c r="X61" s="3" t="e">
        <f t="shared" si="25"/>
        <v>#N/A</v>
      </c>
      <c r="Y61" s="2"/>
      <c r="Z61" s="2"/>
    </row>
    <row r="62" spans="1:26" ht="12.75">
      <c r="A62" s="7">
        <v>45</v>
      </c>
      <c r="B62" s="17"/>
      <c r="C62" s="17"/>
      <c r="D62" s="17"/>
      <c r="E62" s="9" t="e">
        <f ca="1" t="shared" si="14"/>
        <v>#N/A</v>
      </c>
      <c r="F62" s="9" t="e">
        <f ca="1" t="shared" si="15"/>
        <v>#N/A</v>
      </c>
      <c r="G62" s="9" t="e">
        <f ca="1" t="shared" si="16"/>
        <v>#N/A</v>
      </c>
      <c r="H62" s="9" t="e">
        <f ca="1" t="shared" si="17"/>
        <v>#N/A</v>
      </c>
      <c r="J62" s="2"/>
      <c r="K62" s="2"/>
      <c r="L62" s="2"/>
      <c r="M62" s="2"/>
      <c r="N62" s="3">
        <f t="shared" si="18"/>
        <v>0</v>
      </c>
      <c r="O62" s="3">
        <f t="shared" si="19"/>
        <v>1</v>
      </c>
      <c r="P62" s="3">
        <v>45</v>
      </c>
      <c r="Q62" s="3">
        <f t="shared" si="20"/>
        <v>20</v>
      </c>
      <c r="R62" s="3">
        <f t="shared" si="21"/>
        <v>63</v>
      </c>
      <c r="S62" s="9">
        <f t="shared" si="22"/>
        <v>3.15</v>
      </c>
      <c r="T62" s="7">
        <v>45</v>
      </c>
      <c r="U62" s="7" t="e">
        <f t="shared" si="26"/>
        <v>#N/A</v>
      </c>
      <c r="V62" s="9" t="e">
        <f t="shared" si="23"/>
        <v>#N/A</v>
      </c>
      <c r="W62" s="7" t="e">
        <f t="shared" si="24"/>
        <v>#N/A</v>
      </c>
      <c r="X62" s="3" t="e">
        <f t="shared" si="25"/>
        <v>#N/A</v>
      </c>
      <c r="Y62" s="3"/>
      <c r="Z62" s="2"/>
    </row>
    <row r="63" spans="1:26" ht="12.75">
      <c r="A63" s="7">
        <v>46</v>
      </c>
      <c r="B63" s="17"/>
      <c r="C63" s="17"/>
      <c r="D63" s="17"/>
      <c r="E63" s="9" t="e">
        <f ca="1" t="shared" si="14"/>
        <v>#N/A</v>
      </c>
      <c r="F63" s="9" t="e">
        <f ca="1" t="shared" si="15"/>
        <v>#N/A</v>
      </c>
      <c r="G63" s="9" t="e">
        <f ca="1" t="shared" si="16"/>
        <v>#N/A</v>
      </c>
      <c r="H63" s="9" t="e">
        <f ca="1" t="shared" si="17"/>
        <v>#N/A</v>
      </c>
      <c r="J63" s="2"/>
      <c r="K63" s="2"/>
      <c r="L63" s="2"/>
      <c r="M63" s="2"/>
      <c r="N63" s="3">
        <f t="shared" si="18"/>
        <v>0</v>
      </c>
      <c r="O63" s="3">
        <f t="shared" si="19"/>
        <v>1</v>
      </c>
      <c r="P63" s="3">
        <v>46</v>
      </c>
      <c r="Q63" s="3">
        <f t="shared" si="20"/>
        <v>20</v>
      </c>
      <c r="R63" s="3">
        <f t="shared" si="21"/>
        <v>63</v>
      </c>
      <c r="S63" s="9">
        <f t="shared" si="22"/>
        <v>3.15</v>
      </c>
      <c r="T63" s="7">
        <v>46</v>
      </c>
      <c r="U63" s="7" t="e">
        <f t="shared" si="26"/>
        <v>#N/A</v>
      </c>
      <c r="V63" s="9" t="e">
        <f t="shared" si="23"/>
        <v>#N/A</v>
      </c>
      <c r="W63" s="7" t="e">
        <f t="shared" si="24"/>
        <v>#N/A</v>
      </c>
      <c r="X63" s="3" t="e">
        <f t="shared" si="25"/>
        <v>#N/A</v>
      </c>
      <c r="Y63" s="2"/>
      <c r="Z63" s="2"/>
    </row>
    <row r="64" spans="1:26" ht="12.75">
      <c r="A64" s="7">
        <v>47</v>
      </c>
      <c r="B64" s="17"/>
      <c r="C64" s="17"/>
      <c r="D64" s="17"/>
      <c r="E64" s="9" t="e">
        <f ca="1" t="shared" si="14"/>
        <v>#N/A</v>
      </c>
      <c r="F64" s="9" t="e">
        <f ca="1" t="shared" si="15"/>
        <v>#N/A</v>
      </c>
      <c r="G64" s="9" t="e">
        <f ca="1" t="shared" si="16"/>
        <v>#N/A</v>
      </c>
      <c r="H64" s="9" t="e">
        <f ca="1" t="shared" si="17"/>
        <v>#N/A</v>
      </c>
      <c r="J64" s="2"/>
      <c r="K64" s="2"/>
      <c r="L64" s="2"/>
      <c r="M64" s="2"/>
      <c r="N64" s="3">
        <f t="shared" si="18"/>
        <v>0</v>
      </c>
      <c r="O64" s="3">
        <f t="shared" si="19"/>
        <v>1</v>
      </c>
      <c r="P64" s="3">
        <v>47</v>
      </c>
      <c r="Q64" s="3">
        <f t="shared" si="20"/>
        <v>20</v>
      </c>
      <c r="R64" s="3">
        <f t="shared" si="21"/>
        <v>63</v>
      </c>
      <c r="S64" s="9">
        <f t="shared" si="22"/>
        <v>3.15</v>
      </c>
      <c r="T64" s="7">
        <v>47</v>
      </c>
      <c r="U64" s="7" t="e">
        <f t="shared" si="26"/>
        <v>#N/A</v>
      </c>
      <c r="V64" s="9" t="e">
        <f t="shared" si="23"/>
        <v>#N/A</v>
      </c>
      <c r="W64" s="7" t="e">
        <f t="shared" si="24"/>
        <v>#N/A</v>
      </c>
      <c r="X64" s="3" t="e">
        <f t="shared" si="25"/>
        <v>#N/A</v>
      </c>
      <c r="Y64" s="2"/>
      <c r="Z64" s="2"/>
    </row>
    <row r="65" spans="1:26" ht="12.75">
      <c r="A65" s="7">
        <v>48</v>
      </c>
      <c r="B65" s="17"/>
      <c r="C65" s="17"/>
      <c r="D65" s="17"/>
      <c r="E65" s="9" t="e">
        <f ca="1" t="shared" si="14"/>
        <v>#N/A</v>
      </c>
      <c r="F65" s="9" t="e">
        <f ca="1" t="shared" si="15"/>
        <v>#N/A</v>
      </c>
      <c r="G65" s="9" t="e">
        <f ca="1" t="shared" si="16"/>
        <v>#N/A</v>
      </c>
      <c r="H65" s="9" t="e">
        <f ca="1" t="shared" si="17"/>
        <v>#N/A</v>
      </c>
      <c r="J65" s="2"/>
      <c r="K65" s="2"/>
      <c r="L65" s="2"/>
      <c r="M65" s="2"/>
      <c r="N65" s="3">
        <f t="shared" si="18"/>
        <v>0</v>
      </c>
      <c r="O65" s="3">
        <f t="shared" si="19"/>
        <v>1</v>
      </c>
      <c r="P65" s="3">
        <v>48</v>
      </c>
      <c r="Q65" s="3">
        <f t="shared" si="20"/>
        <v>20</v>
      </c>
      <c r="R65" s="3">
        <f t="shared" si="21"/>
        <v>63</v>
      </c>
      <c r="S65" s="9">
        <f t="shared" si="22"/>
        <v>3.15</v>
      </c>
      <c r="T65" s="7">
        <v>48</v>
      </c>
      <c r="U65" s="7" t="e">
        <f t="shared" si="26"/>
        <v>#N/A</v>
      </c>
      <c r="V65" s="9" t="e">
        <f t="shared" si="23"/>
        <v>#N/A</v>
      </c>
      <c r="W65" s="7" t="e">
        <f t="shared" si="24"/>
        <v>#N/A</v>
      </c>
      <c r="X65" s="3" t="e">
        <f t="shared" si="25"/>
        <v>#N/A</v>
      </c>
      <c r="Y65" s="2"/>
      <c r="Z65" s="2"/>
    </row>
    <row r="66" spans="1:26" ht="12.75">
      <c r="A66" s="7">
        <v>49</v>
      </c>
      <c r="B66" s="17"/>
      <c r="C66" s="17"/>
      <c r="D66" s="17"/>
      <c r="E66" s="9" t="e">
        <f ca="1" t="shared" si="14"/>
        <v>#N/A</v>
      </c>
      <c r="F66" s="9" t="e">
        <f ca="1" t="shared" si="15"/>
        <v>#N/A</v>
      </c>
      <c r="G66" s="9" t="e">
        <f ca="1" t="shared" si="16"/>
        <v>#N/A</v>
      </c>
      <c r="H66" s="9" t="e">
        <f ca="1" t="shared" si="17"/>
        <v>#N/A</v>
      </c>
      <c r="J66" s="2"/>
      <c r="K66" s="2"/>
      <c r="L66" s="2"/>
      <c r="M66" s="2"/>
      <c r="N66" s="3">
        <f t="shared" si="18"/>
        <v>0</v>
      </c>
      <c r="O66" s="3">
        <f t="shared" si="19"/>
        <v>1</v>
      </c>
      <c r="P66" s="3">
        <v>49</v>
      </c>
      <c r="Q66" s="3">
        <f t="shared" si="20"/>
        <v>20</v>
      </c>
      <c r="R66" s="3">
        <f t="shared" si="21"/>
        <v>63</v>
      </c>
      <c r="S66" s="9">
        <f t="shared" si="22"/>
        <v>3.15</v>
      </c>
      <c r="T66" s="7">
        <v>49</v>
      </c>
      <c r="U66" s="7" t="e">
        <f t="shared" si="26"/>
        <v>#N/A</v>
      </c>
      <c r="V66" s="9" t="e">
        <f t="shared" si="23"/>
        <v>#N/A</v>
      </c>
      <c r="W66" s="7" t="e">
        <f t="shared" si="24"/>
        <v>#N/A</v>
      </c>
      <c r="X66" s="3" t="e">
        <f t="shared" si="25"/>
        <v>#N/A</v>
      </c>
      <c r="Y66" s="2"/>
      <c r="Z66" s="2"/>
    </row>
    <row r="67" spans="1:26" ht="12.75">
      <c r="A67" s="7">
        <v>50</v>
      </c>
      <c r="B67" s="17"/>
      <c r="C67" s="17"/>
      <c r="D67" s="17"/>
      <c r="E67" s="9" t="e">
        <f ca="1" t="shared" si="14"/>
        <v>#N/A</v>
      </c>
      <c r="F67" s="9" t="e">
        <f ca="1" t="shared" si="15"/>
        <v>#N/A</v>
      </c>
      <c r="G67" s="9" t="e">
        <f ca="1" t="shared" si="16"/>
        <v>#N/A</v>
      </c>
      <c r="H67" s="9" t="e">
        <f ca="1" t="shared" si="17"/>
        <v>#N/A</v>
      </c>
      <c r="J67" s="2"/>
      <c r="K67" s="2"/>
      <c r="L67" s="2"/>
      <c r="M67" s="2"/>
      <c r="N67" s="3">
        <f t="shared" si="18"/>
        <v>0</v>
      </c>
      <c r="O67" s="3">
        <f t="shared" si="19"/>
        <v>1</v>
      </c>
      <c r="P67" s="3">
        <v>50</v>
      </c>
      <c r="Q67" s="3">
        <f t="shared" si="20"/>
        <v>20</v>
      </c>
      <c r="R67" s="3">
        <f t="shared" si="21"/>
        <v>63</v>
      </c>
      <c r="S67" s="9">
        <f t="shared" si="22"/>
        <v>3.15</v>
      </c>
      <c r="T67" s="7">
        <v>50</v>
      </c>
      <c r="U67" s="7" t="e">
        <f>+E67</f>
        <v>#N/A</v>
      </c>
      <c r="V67" s="9" t="e">
        <f t="shared" si="23"/>
        <v>#N/A</v>
      </c>
      <c r="W67" s="7" t="e">
        <f t="shared" si="24"/>
        <v>#N/A</v>
      </c>
      <c r="X67" s="3" t="e">
        <f t="shared" si="25"/>
        <v>#N/A</v>
      </c>
      <c r="Y67" s="3"/>
      <c r="Z67" s="2"/>
    </row>
    <row r="68" spans="1:26" ht="12.75">
      <c r="A68" s="8"/>
      <c r="B68" s="8"/>
      <c r="C68" s="8"/>
      <c r="D68" s="8"/>
      <c r="E68" s="8"/>
      <c r="F68" s="8"/>
      <c r="G68" s="8"/>
      <c r="H68" s="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8"/>
      <c r="B69" s="8"/>
      <c r="C69" s="8"/>
      <c r="D69" s="8"/>
      <c r="E69" s="8"/>
      <c r="F69" s="8"/>
      <c r="G69" s="8"/>
      <c r="H69" s="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8"/>
      <c r="B70" s="8"/>
      <c r="C70" s="8"/>
      <c r="D70" s="8"/>
      <c r="E70" s="8"/>
      <c r="F70" s="8"/>
      <c r="G70" s="8"/>
      <c r="H70" s="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8"/>
      <c r="B71" s="8"/>
      <c r="C71" s="8"/>
      <c r="D71" s="8"/>
      <c r="E71" s="8"/>
      <c r="F71" s="8"/>
      <c r="G71" s="8"/>
      <c r="H71" s="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8"/>
      <c r="B72" s="8"/>
      <c r="C72" s="8"/>
      <c r="D72" s="8"/>
      <c r="E72" s="8"/>
      <c r="F72" s="8"/>
      <c r="G72" s="8"/>
      <c r="H72" s="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1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1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1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1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1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1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1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1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1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1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1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1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1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1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1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1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1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1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1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1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</sheetData>
  <printOptions gridLines="1" headings="1"/>
  <pageMargins left="0.75" right="0.75" top="1" bottom="1" header="0.5" footer="0.5"/>
  <pageSetup fitToHeight="1" fitToWidth="1" horizontalDpi="300" verticalDpi="3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 Research</dc:creator>
  <cp:keywords/>
  <dc:description/>
  <cp:lastModifiedBy>Everette S. Gardner, Jr.</cp:lastModifiedBy>
  <cp:lastPrinted>2001-07-12T16:54:37Z</cp:lastPrinted>
  <dcterms:created xsi:type="dcterms:W3CDTF">2001-07-12T16:54:52Z</dcterms:created>
  <dcterms:modified xsi:type="dcterms:W3CDTF">2001-07-18T20:12:59Z</dcterms:modified>
  <cp:category/>
  <cp:version/>
  <cp:contentType/>
  <cp:contentStatus/>
</cp:coreProperties>
</file>